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9"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F858" i="12"/>
  <c r="F859" i="12"/>
  <c r="F860" i="12"/>
  <c r="F861" i="12"/>
  <c r="F862"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61" i="12" s="1"/>
  <c r="P1792" i="1"/>
  <c r="P1793" i="1"/>
  <c r="E601" i="12" s="1"/>
  <c r="P1794" i="1"/>
  <c r="P1795" i="1"/>
  <c r="E705" i="12" s="1"/>
  <c r="P1796" i="1"/>
  <c r="P1797" i="1"/>
  <c r="P1798" i="1"/>
  <c r="P1800" i="1"/>
  <c r="E787" i="12" s="1"/>
  <c r="P1801" i="1"/>
  <c r="P1802" i="1"/>
  <c r="P1803" i="1"/>
  <c r="E855" i="12" s="1"/>
  <c r="P1804" i="1"/>
  <c r="E858"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B861"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7" i="12" l="1"/>
  <c r="AH1804" i="1"/>
  <c r="H858" i="12" s="1"/>
  <c r="B858" i="12"/>
  <c r="AH1791" i="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7" i="12" l="1"/>
  <c r="H861" i="12"/>
  <c r="H674" i="12"/>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60"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60" i="12"/>
  <c r="C337" i="2"/>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60"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2"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37" i="1" l="1"/>
  <c r="B862" i="12"/>
  <c r="AH883" i="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B829" i="12" l="1"/>
  <c r="B859" i="12"/>
  <c r="E829" i="12"/>
  <c r="E859"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E863"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54" i="1" l="1"/>
  <c r="B863"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<sst xmlns="http://schemas.openxmlformats.org/spreadsheetml/2006/main" count="78951" uniqueCount="23724">
  <si>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</si>
  <si>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</si>
  <si>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</si>
  <si>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</si>
  <si>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</si>
  <si>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</si>
  <si>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</si>
  <si>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</si>
  <si>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</si>
  <si>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</si>
  <si>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</si>
  <si>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</si>
  <si>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</si>
  <si>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</si>
  <si>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</si>
  <si>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</si>
  <si>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</si>
  <si>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</si>
  <si>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</si>
  <si>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</si>
  <si>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</si>
  <si>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</si>
  <si>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</si>
  <si>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</si>
  <si>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</si>
  <si>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</si>
  <si>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</si>
  <si>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</si>
  <si>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</si>
  <si>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</si>
  <si>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</si>
  <si>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</si>
  <si>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</si>
  <si>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</si>
  <si>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</si>
  <si>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</si>
  <si>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</si>
  <si>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</si>
  <si>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</si>
  <si>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</si>
  <si>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</si>
  <si>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</si>
  <si>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</si>
  <si>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</si>
  <si>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</si>
  <si>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</si>
  <si>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</si>
  <si>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</si>
  <si>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</si>
  <si>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</si>
  <si>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</si>
  <si>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</si>
  <si>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</si>
  <si>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</si>
  <si>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</si>
  <si>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</si>
  <si>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</si>
  <si>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</si>
  <si>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</si>
  <si>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</si>
  <si>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</si>
  <si>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</si>
  <si>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</si>
  <si>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</si>
  <si>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</si>
  <si>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</si>
  <si>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</si>
  <si>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</si>
  <si>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</si>
  <si>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</si>
  <si>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</si>
  <si>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</si>
  <si>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</si>
  <si>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</si>
  <si>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</si>
  <si>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</si>
  <si>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</si>
  <si>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</si>
  <si>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</si>
  <si>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</si>
  <si>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</si>
  <si>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</si>
  <si>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</si>
  <si>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</si>
  <si>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</si>
  <si>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</si>
  <si>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</si>
  <si>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</si>
  <si>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</si>
  <si>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</si>
  <si>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</si>
  <si>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</si>
  <si>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</si>
  <si>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</si>
  <si>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</si>
  <si>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</si>
  <si>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</si>
  <si>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</si>
  <si>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</si>
  <si>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</si>
  <si>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</si>
  <si>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</si>
  <si>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</si>
  <si>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</si>
  <si>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</si>
  <si>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</si>
  <si>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</si>
  <si>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</si>
  <si>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</si>
  <si>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</si>
  <si>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</si>
  <si>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</si>
  <si>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</si>
  <si>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</si>
  <si>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</si>
  <si>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</si>
  <si>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</si>
  <si>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</si>
  <si>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</si>
  <si>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</si>
  <si>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</si>
  <si>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</si>
  <si>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</si>
  <si>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</si>
  <si>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</si>
  <si>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</si>
  <si>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</si>
  <si>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</si>
  <si>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</si>
  <si>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</si>
  <si>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</si>
  <si>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</si>
  <si>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</si>
  <si>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</si>
  <si>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</si>
  <si>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</si>
  <si>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</si>
  <si>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</si>
  <si>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</si>
  <si>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</si>
  <si>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</si>
  <si>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</si>
  <si>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</si>
  <si>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</si>
  <si>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</si>
  <si>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</si>
  <si>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</si>
  <si>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</si>
  <si>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</si>
  <si>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</si>
  <si>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</si>
  <si>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</si>
  <si>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</si>
  <si>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</si>
  <si>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</si>
  <si>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</si>
  <si>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</si>
  <si>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</si>
  <si>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</si>
  <si>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</si>
  <si>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</si>
  <si>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</si>
  <si>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</si>
  <si>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</si>
  <si>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</si>
  <si>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</si>
  <si>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</si>
  <si>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</si>
  <si>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</si>
  <si>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</si>
  <si>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</si>
  <si>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</si>
  <si>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</si>
  <si>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</si>
  <si>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</si>
  <si>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</si>
  <si>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</si>
  <si>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</si>
  <si>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</si>
  <si>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</si>
  <si>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</si>
  <si>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</si>
  <si>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</si>
  <si>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</si>
  <si>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</si>
  <si>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</si>
  <si>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</si>
  <si>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</si>
  <si>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</si>
  <si>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</si>
  <si>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</si>
  <si>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</si>
  <si>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</si>
  <si>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</si>
  <si>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</si>
  <si>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</si>
  <si>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</si>
  <si>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</si>
  <si>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</si>
  <si>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</si>
  <si>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</si>
  <si>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</si>
  <si>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</si>
  <si>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</si>
  <si>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</si>
  <si>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</si>
  <si>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</si>
  <si>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</si>
  <si>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</si>
  <si>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</si>
  <si>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</si>
  <si>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</si>
  <si>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</si>
  <si>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</si>
  <si>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</si>
  <si>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</si>
  <si>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</si>
  <si>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</si>
  <si>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</si>
  <si>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</si>
  <si>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</si>
  <si>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</si>
  <si>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</si>
  <si>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</si>
  <si>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</si>
  <si>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</si>
  <si>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</si>
  <si>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</si>
  <si>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</si>
  <si>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</si>
  <si>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</si>
  <si>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</si>
  <si>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</si>
  <si>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</si>
  <si>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</si>
  <si>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</si>
  <si>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</si>
  <si>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</si>
  <si>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</si>
  <si>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</si>
  <si>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</si>
  <si>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</si>
  <si>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</si>
  <si>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</si>
  <si>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</si>
  <si>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</si>
  <si>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</si>
  <si>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</si>
  <si>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</si>
  <si>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</si>
  <si>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</si>
  <si>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</si>
  <si>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</si>
  <si>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</si>
  <si>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</si>
  <si>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</si>
  <si>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</si>
  <si>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</si>
  <si>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</si>
  <si>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</si>
  <si>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</si>
  <si>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</si>
  <si>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</si>
  <si>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</si>
  <si>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</si>
  <si>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</si>
  <si>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</si>
  <si>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</si>
  <si>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</si>
  <si>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</si>
  <si>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</si>
  <si>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</si>
  <si>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</si>
  <si>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</si>
  <si>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</si>
  <si>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</si>
  <si>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</si>
  <si>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</si>
  <si>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</si>
  <si>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</si>
  <si>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</si>
  <si>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</si>
  <si>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</si>
  <si>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</si>
  <si>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</si>
  <si>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</si>
  <si>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</si>
  <si>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</si>
  <si>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</si>
  <si>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</si>
  <si>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</si>
  <si>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</si>
  <si>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</si>
  <si>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</si>
  <si>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</si>
  <si>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</si>
  <si>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</si>
  <si>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</si>
  <si>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</si>
  <si>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</si>
  <si>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</si>
  <si>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</si>
  <si>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</si>
  <si>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</si>
  <si>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</si>
  <si>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</si>
  <si>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</si>
  <si>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</si>
  <si>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</si>
  <si>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</si>
  <si>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</si>
  <si>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</si>
  <si>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</si>
  <si>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</si>
  <si>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</si>
  <si>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</si>
  <si>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</si>
  <si>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</si>
  <si>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</si>
  <si>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</si>
  <si>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</si>
  <si>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</si>
  <si>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</si>
  <si>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</si>
  <si>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</si>
  <si>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</si>
  <si>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</si>
  <si>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</si>
  <si>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</si>
  <si>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</si>
  <si>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</si>
  <si>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</si>
  <si>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</si>
  <si>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</si>
  <si>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</si>
  <si>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</si>
  <si>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</si>
  <si>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</si>
  <si>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</si>
  <si>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</si>
  <si>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</si>
  <si>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</si>
  <si>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</si>
  <si>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</si>
  <si>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</si>
  <si>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</si>
  <si>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</si>
  <si>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</si>
  <si>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</si>
  <si>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</si>
  <si>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</si>
  <si>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</si>
  <si>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</si>
  <si>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</si>
  <si>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</si>
  <si>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</si>
  <si>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</si>
  <si>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</si>
  <si>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</si>
  <si>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</si>
  <si>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</si>
  <si>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</si>
  <si>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</si>
  <si>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</si>
  <si>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</si>
  <si>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</si>
  <si>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</si>
  <si>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</si>
  <si>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</si>
  <si>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</si>
  <si>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</si>
  <si>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</si>
  <si>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</si>
  <si>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</si>
  <si>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</si>
  <si>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</si>
  <si>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</si>
  <si>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</si>
  <si>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</si>
  <si>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</si>
  <si>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</si>
  <si>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</si>
  <si>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</si>
  <si>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</si>
  <si>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</si>
  <si>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</si>
  <si>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</si>
  <si>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</si>
  <si>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</si>
  <si>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</si>
  <si>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</si>
  <si>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</si>
  <si>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</si>
  <si>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</si>
  <si>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</si>
  <si>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</si>
  <si>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</si>
  <si>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</si>
  <si>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</si>
  <si>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</si>
  <si>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</si>
  <si>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</si>
  <si>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</si>
  <si>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</si>
  <si>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</si>
  <si>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</si>
  <si>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</si>
  <si>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</si>
  <si>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</si>
  <si>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</si>
  <si>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</si>
  <si>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</si>
  <si>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</si>
  <si>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</si>
  <si>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</si>
  <si>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</si>
  <si>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</si>
  <si>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</si>
  <si>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</si>
  <si>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</si>
  <si>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</si>
  <si>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</si>
  <si>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</si>
  <si>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</si>
  <si>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</si>
  <si>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</si>
  <si>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</si>
  <si>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</si>
  <si>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</si>
  <si>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</si>
  <si>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</si>
  <si>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</si>
  <si>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</si>
  <si>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</si>
  <si>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</si>
  <si>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</si>
  <si>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</si>
  <si>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</si>
  <si>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</si>
  <si>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</si>
  <si>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</si>
  <si>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</si>
  <si>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</si>
  <si>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</si>
  <si>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</si>
  <si>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</si>
  <si>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</si>
  <si>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</si>
  <si>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</si>
  <si>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</si>
  <si>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</si>
  <si>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</si>
  <si>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</si>
  <si>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</si>
  <si>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</si>
  <si>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</si>
  <si>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</si>
  <si>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</si>
  <si>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</si>
  <si>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</si>
  <si>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</si>
  <si>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</si>
  <si>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</si>
  <si>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</si>
  <si>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</si>
  <si>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</si>
  <si>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</si>
  <si>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</si>
  <si>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</si>
  <si>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</si>
  <si>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</si>
  <si>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</si>
  <si>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</si>
  <si>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</si>
  <si>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</si>
  <si>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</si>
  <si>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</si>
  <si>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</si>
  <si>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</si>
  <si>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</si>
  <si>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</si>
  <si>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</si>
  <si>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</si>
  <si>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</si>
  <si>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</si>
  <si>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</si>
  <si>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</si>
  <si>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</si>
  <si>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</si>
  <si>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</si>
  <si>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</si>
  <si>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</si>
  <si>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</si>
  <si>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</si>
  <si>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</si>
  <si>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</si>
  <si>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</si>
  <si>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</si>
  <si>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</si>
  <si>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</si>
  <si>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</si>
  <si>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</si>
  <si>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</si>
  <si>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</si>
  <si>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</si>
  <si>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</si>
  <si>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</si>
  <si>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</si>
  <si>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</si>
  <si>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</si>
  <si>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</si>
  <si>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</si>
  <si>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</si>
  <si>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</si>
  <si>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</si>
  <si>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</si>
  <si>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</si>
  <si>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</si>
  <si>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</si>
  <si>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</si>
  <si>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</si>
  <si>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</si>
  <si>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</si>
  <si>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</si>
  <si>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</si>
  <si>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</si>
  <si>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</si>
  <si>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</si>
  <si>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</si>
  <si>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</si>
  <si>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</si>
  <si>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</si>
  <si>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</si>
  <si>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</si>
  <si>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</si>
  <si>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</si>
  <si>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</si>
  <si>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</si>
  <si>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</si>
  <si>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</si>
  <si>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</si>
  <si>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</si>
  <si>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</si>
  <si>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</si>
  <si>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</si>
  <si>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</si>
  <si>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</si>
  <si>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</si>
  <si>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</si>
  <si>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</si>
  <si>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</si>
  <si>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</si>
  <si>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</si>
  <si>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</si>
  <si>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</si>
  <si>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</si>
  <si>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</si>
  <si>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</si>
  <si>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</si>
  <si>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</si>
  <si>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</si>
  <si>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</si>
  <si>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</si>
  <si>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</si>
  <si>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</si>
  <si>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</si>
  <si>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</si>
  <si>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</si>
  <si>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</si>
  <si>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</si>
  <si>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</si>
  <si>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</si>
  <si>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</si>
  <si>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</si>
  <si>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</si>
  <si>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</si>
  <si>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</si>
  <si>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</si>
  <si>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</si>
  <si>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</si>
  <si>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</si>
  <si>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</si>
  <si>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</si>
  <si>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</si>
  <si>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</si>
  <si>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</si>
  <si>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</si>
  <si>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</si>
  <si>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</si>
  <si>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</si>
  <si>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</si>
  <si>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</si>
  <si>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</si>
  <si>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</si>
  <si>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</si>
  <si>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</si>
  <si>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</si>
  <si>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</si>
  <si>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</si>
  <si>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</si>
  <si>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</si>
  <si>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</si>
  <si>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</si>
  <si>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</si>
  <si>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</si>
  <si>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</si>
  <si>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</si>
  <si>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</si>
  <si>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</si>
  <si>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</si>
  <si>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</si>
  <si>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</si>
  <si>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</si>
  <si>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</si>
  <si>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</si>
  <si>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</si>
  <si>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</si>
  <si>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</si>
  <si>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</si>
  <si>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</si>
  <si>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</si>
  <si>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</si>
  <si>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</si>
  <si>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</si>
  <si>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</si>
  <si>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</si>
  <si>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</si>
  <si>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</si>
  <si>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</si>
  <si>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</si>
  <si>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</si>
  <si>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</si>
  <si>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</si>
  <si>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</si>
  <si>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</si>
  <si>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</si>
  <si>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</si>
  <si>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</si>
  <si>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</si>
  <si>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</si>
  <si>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</si>
  <si>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</si>
  <si>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</si>
  <si>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</si>
  <si>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</si>
  <si>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</si>
  <si>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</si>
  <si>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</si>
  <si>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</si>
  <si>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</si>
  <si>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</si>
  <si>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</si>
  <si>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</si>
  <si>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</si>
  <si>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</si>
  <si>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</si>
  <si>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</si>
  <si>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</si>
  <si>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</si>
  <si>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</si>
  <si>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</si>
  <si>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</si>
  <si>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</si>
  <si>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</si>
  <si>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</si>
  <si>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</si>
  <si>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</si>
  <si>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</si>
  <si>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</si>
  <si>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</si>
  <si>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</si>
  <si>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</si>
  <si>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</si>
  <si>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</si>
  <si>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</si>
  <si>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</si>
  <si>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</si>
  <si>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</si>
  <si>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</si>
  <si>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</si>
  <si>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</si>
  <si>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</si>
  <si>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</si>
  <si>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</si>
  <si>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</si>
  <si>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</si>
  <si>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</si>
  <si>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</si>
  <si>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</si>
  <si>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</si>
  <si>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</si>
  <si>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</si>
  <si>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</si>
  <si>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</si>
  <si>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</si>
  <si>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</si>
  <si>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</si>
  <si>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</si>
  <si>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</si>
  <si>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</si>
  <si>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</si>
  <si>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</si>
  <si>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</si>
  <si>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</si>
  <si>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</si>
  <si>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</si>
  <si>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</si>
  <si>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</si>
  <si>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</si>
  <si>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</si>
  <si>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</si>
  <si>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</si>
  <si>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</si>
  <si>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</si>
  <si>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</si>
  <si>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</si>
  <si>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</si>
  <si>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</si>
  <si>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</si>
  <si>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</si>
  <si>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</si>
  <si>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</si>
  <si>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</si>
  <si>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</si>
  <si>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</si>
  <si>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</si>
  <si>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</si>
  <si>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</si>
  <si>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</si>
  <si>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</si>
  <si>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</si>
  <si>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</si>
  <si>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</si>
  <si>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</si>
  <si>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</si>
  <si>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</si>
  <si>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</si>
  <si>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</si>
  <si>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</si>
  <si>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</si>
  <si>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</si>
  <si>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</si>
  <si>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</si>
  <si>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</si>
  <si>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</si>
  <si>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</si>
  <si>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</si>
  <si>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</si>
  <si>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</si>
  <si>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</si>
  <si>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</si>
  <si>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</si>
  <si>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</si>
  <si>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</si>
  <si>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</si>
  <si>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</si>
  <si>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</si>
  <si>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</si>
  <si>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</si>
  <si>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</si>
  <si>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</si>
  <si>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</si>
  <si>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</si>
  <si>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</si>
  <si>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</si>
  <si>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</si>
  <si>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</si>
  <si>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</si>
  <si>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</si>
  <si>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</si>
  <si>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</si>
  <si>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</si>
  <si>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</si>
  <si>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</si>
  <si>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</si>
  <si>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</si>
  <si>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</si>
  <si>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</si>
  <si>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</si>
  <si>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</si>
  <si>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</si>
  <si>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</si>
  <si>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</si>
  <si>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</si>
  <si>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</si>
  <si>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</si>
  <si>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</si>
  <si>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</si>
  <si>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</si>
  <si>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</si>
  <si>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</si>
  <si>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</si>
  <si>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</si>
  <si>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</si>
  <si>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</si>
  <si>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</si>
  <si>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</si>
  <si>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</si>
  <si>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</si>
  <si>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</si>
  <si>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</si>
  <si>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</si>
  <si>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</si>
  <si>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</si>
  <si>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</si>
  <si>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</si>
  <si>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</si>
  <si>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</si>
  <si>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</si>
  <si>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</si>
  <si>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</si>
  <si>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</si>
  <si>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</si>
  <si>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</si>
  <si>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</si>
  <si>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</si>
  <si>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</si>
  <si>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</si>
  <si>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</si>
  <si>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</si>
  <si>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</si>
  <si>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</si>
  <si>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</si>
  <si>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</si>
  <si>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</si>
  <si>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</si>
  <si>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</si>
  <si>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</si>
  <si>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</si>
  <si>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</si>
  <si>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</si>
  <si>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</si>
  <si>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</si>
  <si>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</si>
  <si>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</si>
  <si>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</si>
  <si>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</si>
  <si>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</si>
  <si>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</si>
  <si>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</si>
  <si>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</si>
  <si>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</si>
  <si>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</si>
  <si>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</si>
  <si>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</si>
  <si>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</si>
  <si>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</si>
  <si>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</si>
  <si>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</si>
  <si>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</si>
  <si>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</si>
  <si>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</si>
  <si>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</si>
  <si>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</si>
  <si>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</si>
  <si>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</si>
  <si>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</si>
  <si>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</si>
  <si>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</si>
  <si>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</si>
  <si>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</si>
  <si>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</si>
  <si>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</si>
  <si>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</si>
  <si>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</si>
  <si>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</si>
  <si>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</si>
  <si>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</si>
  <si>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</si>
  <si>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</si>
  <si>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</si>
  <si>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</si>
  <si>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</si>
  <si>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</si>
  <si>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</si>
  <si>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</si>
  <si>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</si>
  <si>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</si>
  <si>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</si>
  <si>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</si>
  <si>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</si>
  <si>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</si>
  <si>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</si>
  <si>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</si>
  <si>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</si>
  <si>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</si>
  <si>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</si>
  <si>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</si>
  <si>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</si>
  <si>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</si>
  <si>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</si>
  <si>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</si>
  <si>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</si>
  <si>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</si>
  <si>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</si>
  <si>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</si>
  <si>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</si>
  <si>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</si>
  <si>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</si>
  <si>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</si>
  <si>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</si>
  <si>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</si>
  <si>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</si>
  <si>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</si>
  <si>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</si>
  <si>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</si>
  <si>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</si>
  <si>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</si>
  <si>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</si>
  <si>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</si>
  <si>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</si>
  <si>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</si>
  <si>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</si>
  <si>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</si>
  <si>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</si>
  <si>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</si>
  <si>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</si>
  <si>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</si>
  <si>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</si>
  <si>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</si>
  <si>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</si>
  <si>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</si>
  <si>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</si>
  <si>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</si>
  <si>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</si>
  <si>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</si>
  <si>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</si>
  <si>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</si>
  <si>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</si>
  <si>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</si>
  <si>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</si>
  <si>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</si>
  <si>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</si>
  <si>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</si>
  <si>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</si>
  <si>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</si>
  <si>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</si>
  <si>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</si>
  <si>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</si>
  <si>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</si>
  <si>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</si>
  <si>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</si>
  <si>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</si>
  <si>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</si>
  <si>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</si>
  <si>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</si>
  <si>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</si>
  <si>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</si>
  <si>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</si>
  <si>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</si>
  <si>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</si>
  <si>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</si>
  <si>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</si>
  <si>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</si>
  <si>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</si>
  <si>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</si>
  <si>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</si>
  <si>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</si>
  <si>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</si>
  <si>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</si>
  <si>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</si>
  <si>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</si>
  <si>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</si>
  <si>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</si>
  <si>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</si>
  <si>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</si>
  <si>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</si>
  <si>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</si>
  <si>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</si>
  <si>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</si>
  <si>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</si>
  <si>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</si>
  <si>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</si>
  <si>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</si>
  <si>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</si>
  <si>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</si>
  <si>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</si>
  <si>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</si>
  <si>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</si>
  <si>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</si>
  <si>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</si>
  <si>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</si>
  <si>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</si>
  <si>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</si>
  <si>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</si>
  <si>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</si>
  <si>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</si>
  <si>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</si>
  <si>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</si>
  <si>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</si>
  <si>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</si>
  <si>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</si>
  <si>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</si>
  <si>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</si>
  <si>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</si>
  <si>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</si>
  <si>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</si>
  <si>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</si>
  <si>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</si>
  <si>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</si>
  <si>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</si>
  <si>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</si>
  <si>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</si>
  <si>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</si>
  <si>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</si>
  <si>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</si>
  <si>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</si>
  <si>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</si>
  <si>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</si>
  <si>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</si>
  <si>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</si>
  <si>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</si>
  <si>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</si>
  <si>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</si>
  <si>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</si>
  <si>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</si>
  <si>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</si>
  <si>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</si>
  <si>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</si>
  <si>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</si>
  <si>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</si>
  <si>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</si>
  <si>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</si>
  <si>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</si>
  <si>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</si>
  <si>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</si>
  <si>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</si>
  <si>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</si>
  <si>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</si>
  <si>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</si>
  <si>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</si>
  <si>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</si>
  <si>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</si>
  <si>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</si>
  <si>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</si>
  <si>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</si>
  <si>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</si>
  <si>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</si>
  <si>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</si>
  <si>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</si>
  <si>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</si>
  <si>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</si>
  <si>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</si>
  <si>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</si>
  <si>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</si>
  <si>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</si>
  <si>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</si>
  <si>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</si>
  <si>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</si>
  <si>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</si>
  <si>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</si>
  <si>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</si>
  <si>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</si>
  <si>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</si>
  <si>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</si>
  <si>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</si>
  <si>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</si>
  <si>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</si>
  <si>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</si>
  <si>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</si>
  <si>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</si>
  <si>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</si>
  <si>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</si>
  <si>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</si>
  <si>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</si>
  <si>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</si>
  <si>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</si>
  <si>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</si>
  <si>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</si>
  <si>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</si>
  <si>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</si>
  <si>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</si>
  <si>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</si>
  <si>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</si>
  <si>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</si>
  <si>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</si>
  <si>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</si>
  <si>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</si>
  <si>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</si>
  <si>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</si>
  <si>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</si>
  <si>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</si>
  <si>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</si>
  <si>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</si>
  <si>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</si>
  <si>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</si>
  <si>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</si>
  <si>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</si>
  <si>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</si>
  <si>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</si>
  <si>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</si>
  <si>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</si>
  <si>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</si>
  <si>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</si>
  <si>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</si>
  <si>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</si>
  <si>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</si>
  <si>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</si>
  <si>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</si>
  <si>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</si>
  <si>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</si>
  <si>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</si>
  <si>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</si>
  <si>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</si>
  <si>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</si>
  <si>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</si>
  <si>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</si>
  <si>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</si>
  <si>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</si>
  <si>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</si>
  <si>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</si>
  <si>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</si>
  <si>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</si>
  <si>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</si>
  <si>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</si>
  <si>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</si>
  <si>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</si>
  <si>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</si>
  <si>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</si>
  <si>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</si>
  <si>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</si>
  <si>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</si>
  <si>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</si>
  <si>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</si>
  <si>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</si>
  <si>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</si>
  <si>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</si>
  <si>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</si>
  <si>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</si>
  <si>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</si>
  <si>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</si>
  <si>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</si>
  <si>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</si>
  <si>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</si>
  <si>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</si>
  <si>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</si>
  <si>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</si>
  <si>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</si>
  <si>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</si>
  <si>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</si>
  <si>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</si>
  <si>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</si>
  <si>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</si>
  <si>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</si>
  <si>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</si>
  <si>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</si>
  <si>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</si>
  <si>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</si>
  <si>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</si>
  <si>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</si>
  <si>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</si>
  <si>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</si>
  <si>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</si>
  <si>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</si>
  <si>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</si>
  <si>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</si>
  <si>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</si>
  <si>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</si>
  <si>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</si>
  <si>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</si>
  <si>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</si>
  <si>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</si>
  <si>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</si>
  <si>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</si>
  <si>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</si>
  <si>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</si>
  <si>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</si>
  <si>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</si>
  <si>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</si>
  <si>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</si>
  <si>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</si>
  <si>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</si>
  <si>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</si>
  <si>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</si>
  <si>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</si>
  <si>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</si>
  <si>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</si>
  <si>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</si>
  <si>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</si>
  <si>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</si>
  <si>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</si>
  <si>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</si>
  <si>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</si>
  <si>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</si>
  <si>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</si>
  <si>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</si>
  <si>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</si>
  <si>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</si>
  <si>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</si>
  <si>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</si>
  <si>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</si>
  <si>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</si>
  <si>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</si>
  <si>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</si>
  <si>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</si>
  <si>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</si>
  <si>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</si>
  <si>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</si>
  <si>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</si>
  <si>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</si>
  <si>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</si>
  <si>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</si>
  <si>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</si>
  <si>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</si>
  <si>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</si>
  <si>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</si>
  <si>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</si>
  <si>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</si>
  <si>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</si>
  <si>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</si>
  <si>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</si>
  <si>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</si>
  <si>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</si>
  <si>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</si>
  <si>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</si>
  <si>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</si>
  <si>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</si>
  <si>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</si>
  <si>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</si>
  <si>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</si>
  <si>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</si>
  <si>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</si>
  <si>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</si>
  <si>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</si>
  <si>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</si>
  <si>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</si>
  <si>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</si>
  <si>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</si>
  <si>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</si>
  <si>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</si>
  <si>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</si>
  <si>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</si>
  <si>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</si>
  <si>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</si>
  <si>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</si>
  <si>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</si>
  <si>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</si>
  <si>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</si>
  <si>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</si>
  <si>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</si>
  <si>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</si>
  <si>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</si>
  <si>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</si>
  <si>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</si>
  <si>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</si>
  <si>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</si>
  <si>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</si>
  <si>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</si>
  <si>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</si>
  <si>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</si>
  <si>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</si>
  <si>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</si>
  <si>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</si>
  <si>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</si>
  <si>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</si>
  <si>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</si>
  <si>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</si>
  <si>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</si>
  <si>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</si>
  <si>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</si>
  <si>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</si>
  <si>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</si>
  <si>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</si>
  <si>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</si>
  <si>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</si>
  <si>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</si>
  <si>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</si>
  <si>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</si>
  <si>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</si>
  <si>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</si>
  <si>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</si>
  <si>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</si>
  <si>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</si>
  <si>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</si>
  <si>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</si>
  <si>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</si>
  <si>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</si>
  <si>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</si>
  <si>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</si>
  <si>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</si>
  <si>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</si>
  <si>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</si>
  <si>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</si>
  <si>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</si>
  <si>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</si>
  <si>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</si>
  <si>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</si>
  <si>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</si>
  <si>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</si>
  <si>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</si>
  <si>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</si>
  <si>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</si>
  <si>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</si>
  <si>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</si>
  <si>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</si>
  <si>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</si>
  <si>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</si>
  <si>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</si>
  <si>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</si>
  <si>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</si>
  <si>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</si>
  <si>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</si>
  <si>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</si>
  <si>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</si>
  <si>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</si>
  <si>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</si>
  <si>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</si>
  <si>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</si>
  <si>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</si>
  <si>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</si>
  <si>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</si>
  <si>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</si>
  <si>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</si>
  <si>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</si>
  <si>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</si>
  <si>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</si>
  <si>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</si>
  <si>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</si>
  <si>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</si>
  <si>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</si>
  <si>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</si>
  <si>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</si>
  <si>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</si>
  <si>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</si>
  <si>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</si>
  <si>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</si>
  <si>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</si>
  <si>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</si>
  <si>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</si>
  <si>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</si>
  <si>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</si>
  <si>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</si>
  <si>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</si>
  <si>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</si>
  <si>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</si>
  <si>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</si>
  <si>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</si>
  <si>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</si>
  <si>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</si>
  <si>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</si>
  <si>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</si>
  <si>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</si>
  <si>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</si>
  <si>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</si>
  <si>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</si>
  <si>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</si>
  <si>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</si>
  <si>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</si>
  <si>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</si>
  <si>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</si>
  <si>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</si>
  <si>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</si>
  <si>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</si>
  <si>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</si>
  <si>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</si>
  <si>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</si>
  <si>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</si>
  <si>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</si>
  <si>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</si>
  <si>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</si>
  <si>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</si>
  <si>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</si>
  <si>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</si>
  <si>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</si>
  <si>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</si>
  <si>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</si>
  <si>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</si>
  <si>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</si>
  <si>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</si>
  <si>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</si>
  <si>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</si>
  <si>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</si>
  <si>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</si>
  <si>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</si>
  <si>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</si>
  <si>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</si>
  <si>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</si>
  <si>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</si>
  <si>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</si>
  <si>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</si>
  <si>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</si>
  <si>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</si>
  <si>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</si>
  <si>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</si>
  <si>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</si>
  <si>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</si>
  <si>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</si>
  <si>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</si>
  <si>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</si>
  <si>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</si>
  <si>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</si>
  <si>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</si>
  <si>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</si>
  <si>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</si>
  <si>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</si>
  <si>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</si>
  <si>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</si>
  <si>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</si>
  <si>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</si>
  <si>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</si>
  <si>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</si>
  <si>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</si>
  <si>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</si>
  <si>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</si>
  <si>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</si>
  <si>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</si>
  <si>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</si>
  <si>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</si>
  <si>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</si>
  <si>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</si>
  <si>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</si>
  <si>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</si>
  <si>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</si>
  <si>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</si>
  <si>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</si>
  <si>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</si>
  <si>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</si>
  <si>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</si>
  <si>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</si>
  <si>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</si>
  <si>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</si>
  <si>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</si>
  <si>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</si>
  <si>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</si>
  <si>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</si>
  <si>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</si>
  <si>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</si>
  <si>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</si>
  <si>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</si>
  <si>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</si>
  <si>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</si>
  <si>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</si>
  <si>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</si>
  <si>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</si>
  <si>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</si>
  <si>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</si>
  <si>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</si>
  <si>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</si>
  <si>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</si>
  <si>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</si>
  <si>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</si>
  <si>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</si>
  <si>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</si>
  <si>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</si>
  <si>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</si>
  <si>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</si>
  <si>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</si>
  <si>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</si>
  <si>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</si>
  <si>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</si>
  <si>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</si>
  <si>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</si>
  <si>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</si>
  <si>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</si>
  <si>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</si>
  <si>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</si>
  <si>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</si>
  <si>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</si>
  <si>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</si>
  <si>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</si>
  <si>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</si>
  <si>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</si>
  <si>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</si>
  <si>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</si>
  <si>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</si>
  <si>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</si>
  <si>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</si>
  <si>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</si>
  <si>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</si>
  <si>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</si>
  <si>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</si>
  <si>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</si>
  <si>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</si>
  <si>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</si>
  <si>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</si>
  <si>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</si>
  <si>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</si>
  <si>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</si>
  <si>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</si>
  <si>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</si>
  <si>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</si>
  <si>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</si>
  <si>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</si>
  <si>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</si>
  <si>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</si>
  <si>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</si>
  <si>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</si>
  <si>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</si>
  <si>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</si>
  <si>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</si>
  <si>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</si>
  <si>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</si>
  <si>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</si>
  <si>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</si>
  <si>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</si>
  <si>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</si>
  <si>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</si>
  <si>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</si>
  <si>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</si>
  <si>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</si>
  <si>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</si>
  <si>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</si>
  <si>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</si>
  <si>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</si>
  <si>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</si>
  <si>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</si>
  <si>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</si>
  <si>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</si>
  <si>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</si>
  <si>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</si>
  <si>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</si>
  <si>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</si>
  <si>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</si>
  <si>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</si>
  <si>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</si>
  <si>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</si>
  <si>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</si>
  <si>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</si>
  <si>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</si>
  <si>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</si>
  <si>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</si>
  <si>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</si>
  <si>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</si>
  <si>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</si>
  <si>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</si>
  <si>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</si>
  <si>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</si>
  <si>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</si>
  <si>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</si>
  <si>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</si>
  <si>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</si>
  <si>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</si>
  <si>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</si>
  <si>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</si>
  <si>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</si>
  <si>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</si>
  <si>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</si>
  <si>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</si>
  <si>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</si>
  <si>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</si>
  <si>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</si>
  <si>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</si>
  <si>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</si>
  <si>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</si>
  <si>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</si>
  <si>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</si>
  <si>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</si>
  <si>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</si>
  <si>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</si>
  <si>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</si>
  <si>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</si>
  <si>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</si>
  <si>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</si>
  <si>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</si>
  <si>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</si>
  <si>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</si>
  <si>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</si>
  <si>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</si>
  <si>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</si>
  <si>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</si>
  <si>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</si>
  <si>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</si>
  <si>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</si>
  <si>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</si>
  <si>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</si>
  <si>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</si>
  <si>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</si>
  <si>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</si>
  <si>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</si>
  <si>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</si>
  <si>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</si>
  <si>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</si>
  <si>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</si>
  <si>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</si>
  <si>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</si>
  <si>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</si>
  <si>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</si>
  <si>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</si>
  <si>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</si>
  <si>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</si>
  <si>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</si>
  <si>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</si>
  <si>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</si>
  <si>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</si>
  <si>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</si>
  <si>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</si>
  <si>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</si>
  <si>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</si>
  <si>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</si>
  <si>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</si>
  <si>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</si>
  <si>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</si>
  <si>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</si>
  <si>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</si>
  <si>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</si>
  <si>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</si>
  <si>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</si>
  <si>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</si>
  <si>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</si>
  <si>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</si>
  <si>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</si>
  <si>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</si>
  <si>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</si>
  <si>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</si>
  <si>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</si>
  <si>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</si>
  <si>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</si>
  <si>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</si>
  <si>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</si>
  <si>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</si>
  <si>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</si>
  <si>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</si>
  <si>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</si>
  <si>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</si>
  <si>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</si>
  <si>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</si>
  <si>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</si>
  <si>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</si>
  <si>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</si>
  <si>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</si>
  <si>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</si>
  <si>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</si>
  <si>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</si>
  <si>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</si>
  <si>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</si>
  <si>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</si>
  <si>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</si>
  <si>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</si>
  <si>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</si>
  <si>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</si>
  <si>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</si>
  <si>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</si>
  <si>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</si>
  <si>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</si>
  <si>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</si>
  <si>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</si>
  <si>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</si>
  <si>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</si>
  <si>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</si>
  <si>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</si>
  <si>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</si>
  <si>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</si>
  <si>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</si>
  <si>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</si>
  <si>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</si>
  <si>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</si>
  <si>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</si>
  <si>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</si>
  <si>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</si>
  <si>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</si>
  <si>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</si>
  <si>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</si>
  <si>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</si>
  <si>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</si>
  <si>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</si>
  <si>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</si>
  <si>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</si>
  <si>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</si>
  <si>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</si>
  <si>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</si>
  <si>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</si>
  <si>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</si>
  <si>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</si>
  <si>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</si>
  <si>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</si>
  <si>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</si>
  <si>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</si>
  <si>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</si>
  <si>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</si>
  <si>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</si>
  <si>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</si>
  <si>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</si>
  <si>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</si>
  <si>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</si>
  <si>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</si>
  <si>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</si>
  <si>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</si>
  <si>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</si>
  <si>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</si>
  <si>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</si>
  <si>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</si>
  <si>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</si>
  <si>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</si>
  <si>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</si>
  <si>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</si>
  <si>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</si>
  <si>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</si>
  <si>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</si>
  <si>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</si>
  <si>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</si>
  <si>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</si>
  <si>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</si>
  <si>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</si>
  <si>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</si>
  <si>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</si>
  <si>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</si>
  <si>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</si>
  <si>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</si>
  <si>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</si>
  <si>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</si>
  <si>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</si>
  <si>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</si>
  <si>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</si>
  <si>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</si>
  <si>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</si>
  <si>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</si>
  <si>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</si>
  <si>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</si>
  <si>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</si>
  <si>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</si>
  <si>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</si>
  <si>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</si>
  <si>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</si>
  <si>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</si>
  <si>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</si>
  <si>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</si>
  <si>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</si>
  <si>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</si>
  <si>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</si>
  <si>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</si>
  <si>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</si>
  <si>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</si>
  <si>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</si>
  <si>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</si>
  <si>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</si>
  <si>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</si>
  <si>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</si>
  <si>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</si>
  <si>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</si>
  <si>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</si>
  <si>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</si>
  <si>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</si>
  <si>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</si>
  <si>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</si>
  <si>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</si>
  <si>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</si>
  <si>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</si>
  <si>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</si>
  <si>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</si>
  <si>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</si>
  <si>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</si>
  <si>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</si>
  <si>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</si>
  <si>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</si>
  <si>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</si>
  <si>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</si>
  <si>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</si>
  <si>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</si>
  <si>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</si>
  <si>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</si>
  <si>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</si>
  <si>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</si>
  <si>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</si>
  <si>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</si>
  <si>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</si>
  <si>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</si>
  <si>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</si>
  <si>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</si>
  <si>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</si>
  <si>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</si>
  <si>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</si>
  <si>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</si>
  <si>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</si>
  <si>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</si>
  <si>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</si>
  <si>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</si>
  <si>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</si>
  <si>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</si>
  <si>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</si>
  <si>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</si>
  <si>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</si>
  <si>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</si>
  <si>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</si>
  <si>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</si>
  <si>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</si>
  <si>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</si>
  <si>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</si>
  <si>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</si>
  <si>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</si>
  <si>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</si>
  <si>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</si>
  <si>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</si>
  <si>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</si>
  <si>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</si>
  <si>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</si>
  <si>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</si>
  <si>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</si>
  <si>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</si>
  <si>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</si>
  <si>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</si>
  <si>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</si>
  <si>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</si>
  <si>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</si>
  <si>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</si>
  <si>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</si>
  <si>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</si>
  <si>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</si>
  <si>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</si>
  <si>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</si>
  <si>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</si>
  <si>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</si>
  <si>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</si>
  <si>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</si>
  <si>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</si>
  <si>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</si>
  <si>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</si>
  <si>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</si>
  <si>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</si>
  <si>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</si>
  <si>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</si>
  <si>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</si>
  <si>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</si>
  <si>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</si>
  <si>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</si>
  <si>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</si>
  <si>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</si>
  <si>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</si>
  <si>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</si>
  <si>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</si>
  <si>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</si>
  <si>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</si>
  <si>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</si>
  <si>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</si>
  <si>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</si>
  <si>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</si>
  <si>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</si>
  <si>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</si>
  <si>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</si>
  <si>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</si>
  <si>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</si>
  <si>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</si>
  <si>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</si>
  <si>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</si>
  <si>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</si>
  <si>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</si>
  <si>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</si>
  <si>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</si>
  <si>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</si>
  <si>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</si>
  <si>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</si>
  <si>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</si>
  <si>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</si>
  <si>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</si>
  <si>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</si>
  <si>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</si>
  <si>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</si>
  <si>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</si>
  <si>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</si>
  <si>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</si>
  <si>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</si>
  <si>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</si>
  <si>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</si>
  <si>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</si>
  <si>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</si>
  <si>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</si>
  <si>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</si>
  <si>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</si>
  <si>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</si>
  <si>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</si>
  <si>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</si>
  <si>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</si>
  <si>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</si>
  <si>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</si>
  <si>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</si>
  <si>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</si>
  <si>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</si>
  <si>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</si>
  <si>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</si>
  <si>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</si>
  <si>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</si>
  <si>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</si>
  <si>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</si>
  <si>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</si>
  <si>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</si>
  <si>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</si>
  <si>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</si>
  <si>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</si>
  <si>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</si>
  <si>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</si>
  <si>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</si>
  <si>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</si>
  <si>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</si>
  <si>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</si>
  <si>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</si>
  <si>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</si>
  <si>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</si>
  <si>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</si>
  <si>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</si>
  <si>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</si>
  <si>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</si>
  <si>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</si>
  <si>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</si>
  <si>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</si>
  <si>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</si>
  <si>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</si>
  <si>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</si>
  <si>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</si>
  <si>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</si>
  <si>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</si>
  <si>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</si>
  <si>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</si>
  <si>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</si>
  <si>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</si>
  <si>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</si>
  <si>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</si>
  <si>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</si>
  <si>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</si>
  <si>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</si>
  <si>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</si>
  <si>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</si>
  <si>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</si>
  <si>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</si>
  <si>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</si>
  <si>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</si>
  <si>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</si>
  <si>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</si>
  <si>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</si>
  <si>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</si>
  <si>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</si>
  <si>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</si>
  <si>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</si>
  <si>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</si>
  <si>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</si>
  <si>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</si>
  <si>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</si>
  <si>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</si>
  <si>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</si>
  <si>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</si>
  <si>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</si>
  <si>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</si>
  <si>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</si>
  <si>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</si>
  <si>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</si>
  <si>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</si>
  <si>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</si>
  <si>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</si>
  <si>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</si>
  <si>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</si>
  <si>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</si>
  <si>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</si>
  <si>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</si>
  <si>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</si>
  <si>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</si>
  <si>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</si>
  <si>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</si>
  <si>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</si>
  <si>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</si>
  <si>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</si>
  <si>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</si>
  <si>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</si>
  <si>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</si>
  <si>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</si>
  <si>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</si>
  <si>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</si>
  <si>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</si>
  <si>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</si>
  <si>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</si>
  <si>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</si>
  <si>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</si>
  <si>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</si>
  <si>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</si>
  <si>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</si>
  <si>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</si>
  <si>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</si>
  <si>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</si>
  <si>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</si>
  <si>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</si>
  <si>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</si>
  <si>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</si>
  <si>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</si>
  <si>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</si>
  <si>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</si>
  <si>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</si>
  <si>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</si>
  <si>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</si>
  <si>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</si>
  <si>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</si>
  <si>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</si>
  <si>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</si>
  <si>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</si>
  <si>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</si>
  <si>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</si>
  <si>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</si>
  <si>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</si>
  <si>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</si>
  <si>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</si>
  <si>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</si>
  <si>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</si>
  <si>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</si>
  <si>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</si>
  <si>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</si>
  <si>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</si>
  <si>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</si>
  <si>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</si>
  <si>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</si>
  <si>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</si>
  <si>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</si>
  <si>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</si>
  <si>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</si>
  <si>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</si>
  <si>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</si>
  <si>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</si>
  <si>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</si>
  <si>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</si>
  <si>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</si>
  <si>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</si>
  <si>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</si>
  <si>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</si>
  <si>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</si>
  <si>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</si>
  <si>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</si>
  <si>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</si>
  <si>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</si>
  <si>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</si>
  <si>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</si>
  <si>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</si>
  <si>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</si>
  <si>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</si>
  <si>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</si>
  <si>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</si>
  <si>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</si>
  <si>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</si>
  <si>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</si>
  <si>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</si>
  <si>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</si>
  <si>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</si>
  <si>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</si>
  <si>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</si>
  <si>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</si>
  <si>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</si>
  <si>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</si>
  <si>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</si>
  <si>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</si>
  <si>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</si>
  <si>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</si>
  <si>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</si>
  <si>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</si>
  <si>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</si>
  <si>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</si>
  <si>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</si>
  <si>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</si>
  <si>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</si>
  <si>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</si>
  <si>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</si>
  <si>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</si>
  <si>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</si>
  <si>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</si>
  <si>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</si>
  <si>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</si>
  <si>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</si>
  <si>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</si>
  <si>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</si>
  <si>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</si>
  <si>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</si>
  <si>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</si>
  <si>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</si>
  <si>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</si>
  <si>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</si>
  <si>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</si>
  <si>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</si>
  <si>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</si>
  <si>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</si>
  <si>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</si>
  <si>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</si>
  <si>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</si>
  <si>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</si>
  <si>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</si>
  <si>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</si>
  <si>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</si>
  <si>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</si>
  <si>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</si>
  <si>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</si>
  <si>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</si>
  <si>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</si>
  <si>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</si>
  <si>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</si>
  <si>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</si>
  <si>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</si>
  <si>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</si>
  <si>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</si>
  <si>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</si>
  <si>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</si>
  <si>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</si>
  <si>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</si>
  <si>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</si>
  <si>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</si>
  <si>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</si>
  <si>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</si>
  <si>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</si>
  <si>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</si>
  <si>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</si>
  <si>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</si>
  <si>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</si>
  <si>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</si>
  <si>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</si>
  <si>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</si>
  <si>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</si>
  <si>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</si>
  <si>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</si>
  <si>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</si>
  <si>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</si>
  <si>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</si>
  <si>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</si>
  <si>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</si>
  <si>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</si>
  <si>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</si>
  <si>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</si>
  <si>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</si>
  <si>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</si>
  <si>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</si>
  <si>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</si>
  <si>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</si>
  <si>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</si>
  <si>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</si>
  <si>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</si>
  <si>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</si>
  <si>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</si>
  <si>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</si>
  <si>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</si>
  <si>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</si>
  <si>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</si>
  <si>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</si>
  <si>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</si>
  <si>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</si>
  <si>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</si>
  <si>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</si>
  <si>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</si>
  <si>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</si>
  <si>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</si>
  <si>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</si>
  <si>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</si>
  <si>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</si>
  <si>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</si>
  <si>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</si>
  <si>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</si>
  <si>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</si>
  <si>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</si>
  <si>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</si>
  <si>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</si>
  <si>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</si>
  <si>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</si>
  <si>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</si>
  <si>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</si>
  <si>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</si>
  <si>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</si>
  <si>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</si>
  <si>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</si>
  <si>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</si>
  <si>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</si>
  <si>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</si>
  <si>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</si>
  <si>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</si>
  <si>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</si>
  <si>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</si>
  <si>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</si>
  <si>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</si>
  <si>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</si>
  <si>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</si>
  <si>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</si>
  <si>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</si>
  <si>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</si>
  <si>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</si>
  <si>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</si>
  <si>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</si>
  <si>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</si>
  <si>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</si>
  <si>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</si>
  <si>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</si>
  <si>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</si>
  <si>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</si>
  <si>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</si>
  <si>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</si>
  <si>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</si>
  <si>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</si>
  <si>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</si>
  <si>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</si>
  <si>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</si>
  <si>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</si>
  <si>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</si>
  <si>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</si>
  <si>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</si>
  <si>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</si>
  <si>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</si>
  <si>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</si>
  <si>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</si>
  <si>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</si>
  <si>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</si>
  <si>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</si>
  <si>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</si>
  <si>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</si>
  <si>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</si>
  <si>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</si>
  <si>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</si>
  <si>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</si>
  <si>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</si>
  <si>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</si>
  <si>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</si>
  <si>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</si>
  <si>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</si>
  <si>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</si>
  <si>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</si>
  <si>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</si>
  <si>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</si>
  <si>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</si>
  <si>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</si>
  <si>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</si>
  <si>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</si>
  <si>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</si>
  <si>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</si>
  <si>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</si>
  <si>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</si>
  <si>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</si>
  <si>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</si>
  <si>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</si>
  <si>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</si>
  <si>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</si>
  <si>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</si>
  <si>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</si>
  <si>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</si>
  <si>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</si>
  <si>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</si>
  <si>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</si>
  <si>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</si>
  <si>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</si>
  <si>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</si>
  <si>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</si>
  <si>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</si>
  <si>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</si>
  <si>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</si>
  <si>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</si>
  <si>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</si>
  <si>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</si>
  <si>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</si>
  <si>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</si>
  <si>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</si>
  <si>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</si>
  <si>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</si>
  <si>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</si>
  <si>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</si>
  <si>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</si>
  <si>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</si>
  <si>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</si>
  <si>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</si>
  <si>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</si>
  <si>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</si>
  <si>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</si>
  <si>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</si>
  <si>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</si>
  <si>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</si>
  <si>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</si>
  <si>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</si>
  <si>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</si>
  <si>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</si>
  <si>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</si>
  <si>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</si>
  <si>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</si>
  <si>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</si>
  <si>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</si>
  <si>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</si>
  <si>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</si>
  <si>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</si>
  <si>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</si>
  <si>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</si>
  <si>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</si>
  <si>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</si>
  <si>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</si>
  <si>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</si>
  <si>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</si>
  <si>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</si>
  <si>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</si>
  <si>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</si>
  <si>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</si>
  <si>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</si>
  <si>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</si>
  <si>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</si>
  <si>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</si>
  <si>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</si>
  <si>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</si>
  <si>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</si>
  <si>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</si>
  <si>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</si>
  <si>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</si>
  <si>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</si>
  <si>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</si>
  <si>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</si>
  <si>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</si>
  <si>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</si>
  <si>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</si>
  <si>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</si>
  <si>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</si>
  <si>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</si>
  <si>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</si>
  <si>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</si>
  <si>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</si>
  <si>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</si>
  <si>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</si>
  <si>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</si>
  <si>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</si>
  <si>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</si>
  <si>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</si>
  <si>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</si>
  <si>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</si>
  <si>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</si>
  <si>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</si>
  <si>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</si>
  <si>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</si>
  <si>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</si>
  <si>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</si>
  <si>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</si>
  <si>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</si>
  <si>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</si>
  <si>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</si>
  <si>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</si>
  <si>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</si>
  <si>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</si>
  <si>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</si>
  <si>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</si>
  <si>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</si>
  <si>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</si>
  <si>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</si>
  <si>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</si>
  <si>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</si>
  <si>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</si>
  <si>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</si>
  <si>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</si>
  <si>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</si>
  <si>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</si>
  <si>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</si>
  <si>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</si>
  <si>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</si>
  <si>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</si>
  <si>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</si>
  <si>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</si>
  <si>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</si>
  <si>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</si>
  <si>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</si>
  <si>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</si>
  <si>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</si>
  <si>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</si>
  <si>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</si>
  <si>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</si>
  <si>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</si>
  <si>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</si>
  <si>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</si>
  <si>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</si>
  <si>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</si>
  <si>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</si>
  <si>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</si>
  <si>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</si>
  <si>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</si>
  <si>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</si>
  <si>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</si>
  <si>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</si>
  <si>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</si>
  <si>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</si>
  <si>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</si>
  <si>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</si>
  <si>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</si>
  <si>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</si>
  <si>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</si>
  <si>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</si>
  <si>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</si>
  <si>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</si>
  <si>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</si>
  <si>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</si>
  <si>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</si>
  <si>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</si>
  <si>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</si>
  <si>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</si>
  <si>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</si>
  <si>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</si>
  <si>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</si>
  <si>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</si>
  <si>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</si>
  <si>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</si>
  <si>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</si>
  <si>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</si>
  <si>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</si>
  <si>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</si>
  <si>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</si>
  <si>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</si>
  <si>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</si>
  <si>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</si>
  <si>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</si>
  <si>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</si>
  <si>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</si>
  <si>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</si>
  <si>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</si>
  <si>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</si>
  <si>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</si>
  <si>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</si>
  <si>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</si>
  <si>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</si>
  <si>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</si>
  <si>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</si>
  <si>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</si>
  <si>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</si>
  <si>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</si>
  <si>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</si>
  <si>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</si>
  <si>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</si>
  <si>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</si>
  <si>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</si>
  <si>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</si>
  <si>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</si>
  <si>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</si>
  <si>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</si>
  <si>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</si>
  <si>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</si>
  <si>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</si>
  <si>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</si>
  <si>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</si>
  <si>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</si>
  <si>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</si>
  <si>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</si>
  <si>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</si>
  <si>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</si>
  <si>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</si>
  <si>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</si>
  <si>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</si>
  <si>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</si>
  <si>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</si>
  <si>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</si>
  <si>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</si>
  <si>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</si>
  <si>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</si>
  <si>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</si>
  <si>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</si>
  <si>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</si>
  <si>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</si>
  <si>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</si>
  <si>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</si>
  <si>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</si>
  <si>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</si>
  <si>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</si>
  <si>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</si>
  <si>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</si>
  <si>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</si>
  <si>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</si>
  <si>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</si>
  <si>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</si>
  <si>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</si>
  <si>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</si>
  <si>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</si>
  <si>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</si>
  <si>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</si>
  <si>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</si>
  <si>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</si>
  <si>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</si>
  <si>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</si>
  <si>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</si>
  <si>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</si>
  <si>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</si>
  <si>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</si>
  <si>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</si>
  <si>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</si>
  <si>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</si>
  <si>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</si>
  <si>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</si>
  <si>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</si>
  <si>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</si>
  <si>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</si>
  <si>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</si>
  <si>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</si>
  <si>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</si>
  <si>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</si>
  <si>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</si>
  <si>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</si>
  <si>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</si>
  <si>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</si>
  <si>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</si>
  <si>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</si>
  <si>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</si>
  <si>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</si>
  <si>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</si>
  <si>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</si>
  <si>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</si>
  <si>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</si>
  <si>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</si>
  <si>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</si>
  <si>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</si>
  <si>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</si>
  <si>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</si>
  <si>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</si>
  <si>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</si>
  <si>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</si>
  <si>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</si>
  <si>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</si>
  <si>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</si>
  <si>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</si>
  <si>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</si>
  <si>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</si>
  <si>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</si>
  <si>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</si>
  <si>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</si>
  <si>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</si>
  <si>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</si>
  <si>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</si>
  <si>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</si>
  <si>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</si>
  <si>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</si>
  <si>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</si>
  <si>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</si>
  <si>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</si>
  <si>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</si>
  <si>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</si>
  <si>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</si>
  <si>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</si>
  <si>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</si>
  <si>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</si>
  <si>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</si>
  <si>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</si>
  <si>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</si>
  <si>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</si>
  <si>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</si>
  <si>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</si>
  <si>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</si>
  <si>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</si>
  <si>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</si>
  <si>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</si>
  <si>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</si>
  <si>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</si>
  <si>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</si>
  <si>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</si>
  <si>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</si>
  <si>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</si>
  <si>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</si>
  <si>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</si>
  <si>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</si>
  <si>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</si>
  <si>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</si>
  <si>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</si>
  <si>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</si>
  <si>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</si>
  <si>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</si>
  <si>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</si>
  <si>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</si>
  <si>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</si>
  <si>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</si>
  <si>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</si>
  <si>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</si>
  <si>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</si>
  <si>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</si>
  <si>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</si>
  <si>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</si>
  <si>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</si>
  <si>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</si>
  <si>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</si>
  <si>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</si>
  <si>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</si>
  <si>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</si>
  <si>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</si>
  <si>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</si>
  <si>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</si>
  <si>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</si>
  <si>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</si>
  <si>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</si>
  <si>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</si>
  <si>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</si>
  <si>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</si>
  <si>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</si>
  <si>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</si>
  <si>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</si>
  <si>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</si>
  <si>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</si>
  <si>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</si>
  <si>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</si>
  <si>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</si>
  <si>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</si>
  <si>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</si>
  <si>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</si>
  <si>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</si>
  <si>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</si>
  <si>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</si>
  <si>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</si>
  <si>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</si>
  <si>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</si>
  <si>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</si>
  <si>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</si>
  <si>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</si>
  <si>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</si>
  <si>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</si>
  <si>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</si>
  <si>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</si>
  <si>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</si>
  <si>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</si>
  <si>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</si>
  <si>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</si>
  <si>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</si>
  <si>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</si>
  <si>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</si>
  <si>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</si>
  <si>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</si>
  <si>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</si>
  <si>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</si>
  <si>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</si>
  <si>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</si>
  <si>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</si>
  <si>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</si>
  <si>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</si>
  <si>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</si>
  <si>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</si>
  <si>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</si>
  <si>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</si>
  <si>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</si>
  <si>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</si>
  <si>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</si>
  <si>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</si>
  <si>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</si>
  <si>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</si>
  <si>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</si>
  <si>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</si>
  <si>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</si>
  <si>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</si>
  <si>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</si>
  <si>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</si>
  <si>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</si>
  <si>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</si>
  <si>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</si>
  <si>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</si>
  <si>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</si>
  <si>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</si>
  <si>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</si>
  <si>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</si>
  <si>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</si>
  <si>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</si>
  <si>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</si>
  <si>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</si>
  <si>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</si>
  <si>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</si>
  <si>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</si>
  <si>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</si>
  <si>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</si>
  <si>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</si>
  <si>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</si>
  <si>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</si>
  <si>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</si>
  <si>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</si>
  <si>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</si>
  <si>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</si>
  <si>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</si>
  <si>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</si>
  <si>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</si>
  <si>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</si>
  <si>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</si>
  <si>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</si>
  <si>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</si>
  <si>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</si>
  <si>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</si>
  <si>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</si>
  <si>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</si>
  <si>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</si>
  <si>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</si>
  <si>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</si>
  <si>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</si>
  <si>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</si>
  <si>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</si>
  <si>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</si>
  <si>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</si>
  <si>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</si>
  <si>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</si>
  <si>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</si>
  <si>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</si>
  <si>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</si>
  <si>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</si>
  <si>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</si>
  <si>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</si>
  <si>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</si>
  <si>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</si>
  <si>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</si>
  <si>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</si>
  <si>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</si>
  <si>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</si>
  <si>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</si>
  <si>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</si>
  <si>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</si>
  <si>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</si>
  <si>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</si>
  <si>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</si>
  <si>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</si>
  <si>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</si>
  <si>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</si>
  <si>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</si>
  <si>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</si>
  <si>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</si>
  <si>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</si>
  <si>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</si>
  <si>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</si>
  <si>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</si>
  <si>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</si>
  <si>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</si>
  <si>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</si>
  <si>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</si>
  <si>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</si>
  <si>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</si>
  <si>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</si>
  <si>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</si>
  <si>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</si>
  <si>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</si>
  <si>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</si>
  <si>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</si>
  <si>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</si>
  <si>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</si>
  <si>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</si>
  <si>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</si>
  <si>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</si>
  <si>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</si>
  <si>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</si>
  <si>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</si>
  <si>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</si>
  <si>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</si>
  <si>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</si>
  <si>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</si>
  <si>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</si>
  <si>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</si>
  <si>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</si>
  <si>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</si>
  <si>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</si>
  <si>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</si>
  <si>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</si>
  <si>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</si>
  <si>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</si>
  <si>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</si>
  <si>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</si>
  <si>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</si>
  <si>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</si>
  <si>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</si>
  <si>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</si>
  <si>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</si>
  <si>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</si>
  <si>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</si>
  <si>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</si>
  <si>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</si>
  <si>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</si>
  <si>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</si>
  <si>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</si>
  <si>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</si>
  <si>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</si>
  <si>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</si>
  <si>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</si>
  <si>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</si>
  <si>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</si>
  <si>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</si>
  <si>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</si>
  <si>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</si>
  <si>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</si>
  <si>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</si>
  <si>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</si>
  <si>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</si>
  <si>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</si>
  <si>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</si>
  <si>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</si>
  <si>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</si>
  <si>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</si>
  <si>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</si>
  <si>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</si>
  <si>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</si>
  <si>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</si>
  <si>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</si>
  <si>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</si>
  <si>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</si>
  <si>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</si>
  <si>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</si>
  <si>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</si>
  <si>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</si>
  <si>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</si>
  <si>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</si>
  <si>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</si>
  <si>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</si>
  <si>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</si>
  <si>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</si>
  <si>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</si>
  <si>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</si>
  <si>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</si>
  <si>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</si>
  <si>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</si>
  <si>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</si>
  <si>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</si>
  <si>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</si>
  <si>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</si>
  <si>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</si>
  <si>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</si>
  <si>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</si>
  <si>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</si>
  <si>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</si>
  <si>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</si>
  <si>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</si>
  <si>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</si>
  <si>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</si>
  <si>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</si>
  <si>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</si>
  <si>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</si>
  <si>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</si>
  <si>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</si>
  <si>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</si>
  <si>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</si>
  <si>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</si>
  <si>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</si>
  <si>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</si>
  <si>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</si>
  <si>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</si>
  <si>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</si>
  <si>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</si>
  <si>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</si>
  <si>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</si>
  <si>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</si>
  <si>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</si>
  <si>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</si>
  <si>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</si>
  <si>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</si>
  <si>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</si>
  <si>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</si>
  <si>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</si>
  <si>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</si>
  <si>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</si>
  <si>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</si>
  <si>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</si>
  <si>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</si>
  <si>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</si>
  <si>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</si>
  <si>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</si>
  <si>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</si>
  <si>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</si>
  <si>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</si>
  <si>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</si>
  <si>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</si>
  <si>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</si>
  <si>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</si>
  <si>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</si>
  <si>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</si>
  <si>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</si>
  <si>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</si>
  <si>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</si>
  <si>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</si>
  <si>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</si>
  <si>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</si>
  <si>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</si>
  <si>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</si>
  <si>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</si>
  <si>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</si>
  <si>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</si>
  <si>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</si>
  <si>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</si>
  <si>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</si>
  <si>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</si>
  <si>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</si>
  <si>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</si>
  <si>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</si>
  <si>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</si>
  <si>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</si>
  <si>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</si>
  <si>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</si>
  <si>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</si>
  <si>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</si>
  <si>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</si>
  <si>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</si>
  <si>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</si>
  <si>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</si>
  <si>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</si>
  <si>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</si>
  <si>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</si>
  <si>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</si>
  <si>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</si>
  <si>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</si>
  <si>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</si>
  <si>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</si>
  <si>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</si>
  <si>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</si>
  <si>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</si>
  <si>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</si>
  <si>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</si>
  <si>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</si>
  <si>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</si>
  <si>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</si>
  <si>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</si>
  <si>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</si>
  <si>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</si>
  <si>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</si>
  <si>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</si>
  <si>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</si>
  <si>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</si>
  <si>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</si>
  <si>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</si>
  <si>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</si>
  <si>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</si>
  <si>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</si>
  <si>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</si>
  <si>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</si>
  <si>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</si>
  <si>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</si>
  <si>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</si>
  <si>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</si>
  <si>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</si>
  <si>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</si>
  <si>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</si>
  <si>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</si>
  <si>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</si>
  <si>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</si>
  <si>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</si>
  <si>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</si>
  <si>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</si>
  <si>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</si>
  <si>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</si>
  <si>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</si>
  <si>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</si>
  <si>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</si>
  <si>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</si>
  <si>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</si>
  <si>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</si>
  <si>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</si>
  <si>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</si>
  <si>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</si>
  <si>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</si>
  <si>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</si>
  <si>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</si>
  <si>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</si>
  <si>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</si>
  <si>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</si>
  <si>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</si>
  <si>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</si>
  <si>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</si>
  <si>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</si>
  <si>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</si>
  <si>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</si>
  <si>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</si>
  <si>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</si>
  <si>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</si>
  <si>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</si>
  <si>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</si>
  <si>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</si>
  <si>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</si>
  <si>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</si>
  <si>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</si>
  <si>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</si>
  <si>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</si>
  <si>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</si>
  <si>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</si>
  <si>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</si>
  <si>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</si>
  <si>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</si>
  <si>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</si>
  <si>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</si>
  <si>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</si>
  <si>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</si>
  <si>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</si>
  <si>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</si>
  <si>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</si>
  <si>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</si>
  <si>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</si>
  <si>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</si>
  <si>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</si>
  <si>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</si>
  <si>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</si>
  <si>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</si>
  <si>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</si>
  <si>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</si>
  <si>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</si>
  <si>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</si>
  <si>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</si>
  <si>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</si>
  <si>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</si>
  <si>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</si>
  <si>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</si>
  <si>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</si>
  <si>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</si>
  <si>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</si>
  <si>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</si>
  <si>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</si>
  <si>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</si>
  <si>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</si>
  <si>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</si>
  <si>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</si>
  <si>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</si>
  <si>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</si>
  <si>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</si>
  <si>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</si>
  <si>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</si>
  <si>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</si>
  <si>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</si>
  <si>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</si>
  <si>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</si>
  <si>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</si>
  <si>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</si>
  <si>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</si>
  <si>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</si>
  <si>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</si>
  <si>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</si>
  <si>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</si>
  <si>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</si>
  <si>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</si>
  <si>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</si>
  <si>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</si>
  <si>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</si>
  <si>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</si>
  <si>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</si>
  <si>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</si>
  <si>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</si>
  <si>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</si>
  <si>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</si>
  <si>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</si>
  <si>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</si>
  <si>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</si>
  <si>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</si>
  <si>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</si>
  <si>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</si>
  <si>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</si>
  <si>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</si>
  <si>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</si>
  <si>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</si>
  <si>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</si>
  <si>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</si>
  <si>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</si>
  <si>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</si>
  <si>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</si>
  <si>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</si>
  <si>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</si>
  <si>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</si>
  <si>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</si>
  <si>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</si>
  <si>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</si>
  <si>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</si>
  <si>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</si>
  <si>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</si>
  <si>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</si>
  <si>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</si>
  <si>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</si>
  <si>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</si>
  <si>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</si>
  <si>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</si>
  <si>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</si>
  <si>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</si>
  <si>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</si>
  <si>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</si>
  <si>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</si>
  <si>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</si>
  <si>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</si>
  <si>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</si>
  <si>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</si>
  <si>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</si>
  <si>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</si>
  <si>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</si>
  <si>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</si>
  <si>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</si>
  <si>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</si>
  <si>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</si>
  <si>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</si>
  <si>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</si>
  <si>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</si>
  <si>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</si>
  <si>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</si>
  <si>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</si>
  <si>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</si>
  <si>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</si>
  <si>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</si>
  <si>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</si>
  <si>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</si>
  <si>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</si>
  <si>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</si>
  <si>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</si>
  <si>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</si>
  <si>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</si>
  <si>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</si>
  <si>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</si>
  <si>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</si>
  <si>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</si>
  <si>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</si>
  <si>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</si>
  <si>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</si>
  <si>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</si>
  <si>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</si>
  <si>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</si>
  <si>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</si>
  <si>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</si>
  <si>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</si>
  <si>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</si>
  <si>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</si>
  <si>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</si>
  <si>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</si>
  <si>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</si>
  <si>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</si>
  <si>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</si>
  <si>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</si>
  <si>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</si>
  <si>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</si>
  <si>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</si>
  <si>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</si>
  <si>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</si>
  <si>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</si>
  <si>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</si>
  <si>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</si>
  <si>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</si>
  <si>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</si>
  <si>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</si>
  <si>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</si>
  <si>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</si>
  <si>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</si>
  <si>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</si>
  <si>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</si>
  <si>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</si>
  <si>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</si>
  <si>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</si>
  <si>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</si>
  <si>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</si>
  <si>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</si>
  <si>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</si>
  <si>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</si>
  <si>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</si>
  <si>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</si>
  <si>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</si>
  <si>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</si>
  <si>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</si>
  <si>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</si>
  <si>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</si>
  <si>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</si>
  <si>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</si>
  <si>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</si>
  <si>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</si>
  <si>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</si>
  <si>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</si>
  <si>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</si>
  <si>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</si>
  <si>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</si>
  <si>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</si>
  <si>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</si>
  <si>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</si>
  <si>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</si>
  <si>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</si>
  <si>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</si>
  <si>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</si>
  <si>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</si>
  <si>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</si>
  <si>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</si>
  <si>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</si>
  <si>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</si>
  <si>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</si>
  <si>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</si>
  <si>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</si>
  <si>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</si>
  <si>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</si>
  <si>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</si>
  <si>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</si>
  <si>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</si>
  <si>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</si>
  <si>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</si>
  <si>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</si>
  <si>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</si>
  <si>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</si>
  <si>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</si>
  <si>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</si>
  <si>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</si>
  <si>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</si>
  <si>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</si>
  <si>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</si>
  <si>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</si>
  <si>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</si>
  <si>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</si>
  <si>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</si>
  <si>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</si>
  <si>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</si>
  <si>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</si>
  <si>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</si>
  <si>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</si>
  <si>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</si>
  <si>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</si>
  <si>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</si>
  <si>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</si>
  <si>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</si>
  <si>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</si>
  <si>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</si>
  <si>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</si>
  <si>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</si>
  <si>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</si>
  <si>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</si>
  <si>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</si>
  <si>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</si>
  <si>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</si>
  <si>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</si>
  <si>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</si>
  <si>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</si>
  <si>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</si>
  <si>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</si>
  <si>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</si>
  <si>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</si>
  <si>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</si>
  <si>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</si>
  <si>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</si>
  <si>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</si>
  <si>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</si>
  <si>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</si>
  <si>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</si>
  <si>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</si>
  <si>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</si>
  <si>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</si>
  <si>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</si>
  <si>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</si>
  <si>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</si>
  <si>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</si>
  <si>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</si>
  <si>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</si>
  <si>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</si>
  <si>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</si>
  <si>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</si>
  <si>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</si>
  <si>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</si>
  <si>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</si>
  <si>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</si>
  <si>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</si>
  <si>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</si>
  <si>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</si>
  <si>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</si>
  <si>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</si>
  <si>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</si>
  <si>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</si>
  <si>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</si>
  <si>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</si>
  <si>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</si>
  <si>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</si>
  <si>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</si>
  <si>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</si>
  <si>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</si>
  <si>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</si>
  <si>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</si>
  <si>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</si>
  <si>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</si>
  <si>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</si>
  <si>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</si>
  <si>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</si>
  <si>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</si>
  <si>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</si>
  <si>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</si>
  <si>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</si>
  <si>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</si>
  <si>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</si>
  <si>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</si>
  <si>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</si>
  <si>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</si>
  <si>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</si>
  <si>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</si>
  <si>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</si>
  <si>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</si>
  <si>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</si>
  <si>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</si>
  <si>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</si>
  <si>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</si>
  <si>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</si>
  <si>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</si>
  <si>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</si>
  <si>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</si>
  <si>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</si>
  <si>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</si>
  <si>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</si>
  <si>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</si>
  <si>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</si>
  <si>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</si>
  <si>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</si>
  <si>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</si>
  <si>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</si>
  <si>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</si>
  <si>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</si>
  <si>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</si>
  <si>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</si>
  <si>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</si>
  <si>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</si>
  <si>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</si>
  <si>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</si>
  <si>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</si>
  <si>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</si>
  <si>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</si>
  <si>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</si>
  <si>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</si>
  <si>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</si>
  <si>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</si>
  <si>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</si>
  <si>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</si>
  <si>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</si>
  <si>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</si>
  <si>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</si>
  <si>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</si>
  <si>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</si>
  <si>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</si>
  <si>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</si>
  <si>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</si>
  <si>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</si>
  <si>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</si>
  <si>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</si>
  <si>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</si>
  <si>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</si>
  <si>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</si>
  <si>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</si>
  <si>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</si>
  <si>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</si>
  <si>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</si>
  <si>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</si>
  <si>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</si>
  <si>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</si>
  <si>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</si>
  <si>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</si>
  <si>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</si>
  <si>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</si>
  <si>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</si>
  <si>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</si>
  <si>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</si>
  <si>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</si>
  <si>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</si>
  <si>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</si>
  <si>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</si>
  <si>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</si>
  <si>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</si>
  <si>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</si>
  <si>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</si>
  <si>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</si>
  <si>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</si>
  <si>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</si>
  <si>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</si>
  <si>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</si>
  <si>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</si>
  <si>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</si>
  <si>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</si>
  <si>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</si>
  <si>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</si>
  <si>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</si>
  <si>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</si>
  <si>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</si>
  <si>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</si>
  <si>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</si>
  <si>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</si>
  <si>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</si>
  <si>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</si>
  <si>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</si>
  <si>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</si>
  <si>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</si>
  <si>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</si>
  <si>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</si>
  <si>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</si>
  <si>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</si>
  <si>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</si>
  <si>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</si>
  <si>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</si>
  <si>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</si>
  <si>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</si>
  <si>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</si>
  <si>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</si>
  <si>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</si>
  <si>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</si>
  <si>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</si>
  <si>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</si>
  <si>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</si>
  <si>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</si>
  <si>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</si>
  <si>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</si>
  <si>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</si>
  <si>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</si>
  <si>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</si>
  <si>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</si>
  <si>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</si>
  <si>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</si>
  <si>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</si>
  <si>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</si>
  <si>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</si>
  <si>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</si>
  <si>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</si>
  <si>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</si>
  <si>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</si>
  <si>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</si>
  <si>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</si>
  <si>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</si>
  <si>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</si>
  <si>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</si>
  <si>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</si>
  <si>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</si>
  <si>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</si>
  <si>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</si>
  <si>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</si>
  <si>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</si>
  <si>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</si>
  <si>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</si>
  <si>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</si>
  <si>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</si>
  <si>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</si>
  <si>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</si>
  <si>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</si>
  <si>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</si>
  <si>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</si>
  <si>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</si>
  <si>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</si>
  <si>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</si>
  <si>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</si>
  <si>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</si>
  <si>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</si>
  <si>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</si>
  <si>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</si>
  <si>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</si>
  <si>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</si>
  <si>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</si>
  <si>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</si>
  <si>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</si>
  <si>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</si>
  <si>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</si>
  <si>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</si>
  <si>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</si>
  <si>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</si>
  <si>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</si>
  <si>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</si>
  <si>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</si>
  <si>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</si>
  <si>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</si>
  <si>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</si>
  <si>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</si>
  <si>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</si>
  <si>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</si>
  <si>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</si>
  <si>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</si>
  <si>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</si>
  <si>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</si>
  <si>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</si>
  <si>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</si>
  <si>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</si>
  <si>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</si>
  <si>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</si>
  <si>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</si>
  <si>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</si>
  <si>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</si>
  <si>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</si>
  <si>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</si>
  <si>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</si>
  <si>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</si>
  <si>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</si>
  <si>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</si>
  <si>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</si>
  <si>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</si>
  <si>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</si>
  <si>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</si>
  <si>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</si>
  <si>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</si>
  <si>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</si>
  <si>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</si>
  <si>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</si>
  <si>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</si>
  <si>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</si>
  <si>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</si>
  <si>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</si>
  <si>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</si>
  <si>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</si>
  <si>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</si>
  <si>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</si>
  <si>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</si>
  <si>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</si>
  <si>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</si>
  <si>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</si>
  <si>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</si>
  <si>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</si>
  <si>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</si>
  <si>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</si>
  <si>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</si>
  <si>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</si>
  <si>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</si>
  <si>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</si>
  <si>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</si>
  <si>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</si>
  <si>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</si>
  <si>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</si>
  <si>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</si>
  <si>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</si>
  <si>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</si>
  <si>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</si>
  <si>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</si>
  <si>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</si>
  <si>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</si>
  <si>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</si>
  <si>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</si>
  <si>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</si>
  <si>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</si>
  <si>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</si>
  <si>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</si>
  <si>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</si>
  <si>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</si>
  <si>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</si>
  <si>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</si>
  <si>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</si>
  <si>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</si>
  <si>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</si>
  <si>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</si>
  <si>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</si>
  <si>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</si>
  <si>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</si>
  <si>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</si>
  <si>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</si>
  <si>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</si>
  <si>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</si>
  <si>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</si>
  <si>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</si>
  <si>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</si>
  <si>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</si>
  <si>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</si>
  <si>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</si>
  <si>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</si>
  <si>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</si>
  <si>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</si>
  <si>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</si>
  <si>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</si>
  <si>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</si>
  <si>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</si>
  <si>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</si>
  <si>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</si>
  <si>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</si>
  <si>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</si>
  <si>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</si>
  <si>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</si>
  <si>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</si>
  <si>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</si>
  <si>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</si>
  <si>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</si>
  <si>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</si>
  <si>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</si>
  <si>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</si>
  <si>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</si>
  <si>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</si>
  <si>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</si>
  <si>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</si>
  <si>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</si>
  <si>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</si>
  <si>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</si>
  <si>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</si>
  <si>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</si>
  <si>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</si>
  <si>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</si>
  <si>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</si>
  <si>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</si>
  <si>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</si>
  <si>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</si>
  <si>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</si>
  <si>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</si>
  <si>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</si>
  <si>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</si>
  <si>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</si>
  <si>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</si>
  <si>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</si>
  <si>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</si>
  <si>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</si>
  <si>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</si>
  <si>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</si>
  <si>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</si>
  <si>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</si>
  <si>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</si>
  <si>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</si>
  <si>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</si>
  <si>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</si>
  <si>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</si>
  <si>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</si>
  <si>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</si>
  <si>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</si>
  <si>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</si>
  <si>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</si>
  <si>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</si>
  <si>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</si>
  <si>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</si>
  <si>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</si>
  <si>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</si>
  <si>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</si>
  <si>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</si>
  <si>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</si>
  <si>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</si>
  <si>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</si>
  <si>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</si>
  <si>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</si>
  <si>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</si>
  <si>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</si>
  <si>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</si>
  <si>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</si>
  <si>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</si>
  <si>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</si>
  <si>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</si>
  <si>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</si>
  <si>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</si>
  <si>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</si>
  <si>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</si>
  <si>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</si>
  <si>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</si>
  <si>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</si>
  <si>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</si>
  <si>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</si>
  <si>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</si>
  <si>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</si>
  <si>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</si>
  <si>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</si>
  <si>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</si>
  <si>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</si>
  <si>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</si>
  <si>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</si>
  <si>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</si>
  <si>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</si>
  <si>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</si>
  <si>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</si>
  <si>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</si>
  <si>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</si>
  <si>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</si>
  <si>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</si>
  <si>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</si>
  <si>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</si>
  <si>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</si>
  <si>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</si>
  <si>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</si>
  <si>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</si>
  <si>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</si>
  <si>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</si>
  <si>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</si>
  <si>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</si>
  <si>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</si>
  <si>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</si>
  <si>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</si>
  <si>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</si>
  <si>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</si>
  <si>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</si>
  <si>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</si>
  <si>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</si>
  <si>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</si>
  <si>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</si>
  <si>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</si>
  <si>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</si>
  <si>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</si>
  <si>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</si>
  <si>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</si>
  <si>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</si>
  <si>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</si>
  <si>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</si>
  <si>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</si>
  <si>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</si>
  <si>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</si>
  <si>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</si>
  <si>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</si>
  <si>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</si>
  <si>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</si>
  <si>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</si>
  <si>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</si>
  <si>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</si>
  <si>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</si>
  <si>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</si>
  <si>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</si>
  <si>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</si>
  <si>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</si>
  <si>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</si>
  <si>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</si>
  <si>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</si>
  <si>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</si>
  <si>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</si>
  <si>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</si>
  <si>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</si>
  <si>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</si>
  <si>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</si>
  <si>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</si>
  <si>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</si>
  <si>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</si>
  <si>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</si>
  <si>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</si>
  <si>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</si>
  <si>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</si>
  <si>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</si>
  <si>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</si>
  <si>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</si>
  <si>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</si>
  <si>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</si>
  <si>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</si>
  <si>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</si>
  <si>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</si>
  <si>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</si>
  <si>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</si>
  <si>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</si>
  <si>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</si>
  <si>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</si>
  <si>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</si>
  <si>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</si>
  <si>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</si>
  <si>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</si>
  <si>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</si>
  <si>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</si>
  <si>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</si>
  <si>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</si>
  <si>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</si>
  <si>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</si>
  <si>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</si>
  <si>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</si>
  <si>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</si>
  <si>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</si>
  <si>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</si>
  <si>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</si>
  <si>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</si>
  <si>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</si>
  <si>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</si>
  <si>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</si>
  <si>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</si>
  <si>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</si>
  <si>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</si>
  <si>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</si>
  <si>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</si>
  <si>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</si>
  <si>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</si>
  <si>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</si>
  <si>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</si>
  <si>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</si>
  <si>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</si>
  <si>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</si>
  <si>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</si>
  <si>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</si>
  <si>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</si>
  <si>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</si>
  <si>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</si>
  <si>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</si>
  <si>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</si>
  <si>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</si>
  <si>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</si>
  <si>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</si>
  <si>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</si>
  <si>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</si>
  <si>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</si>
  <si>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</si>
  <si>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</si>
  <si>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</si>
  <si>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</si>
  <si>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</si>
  <si>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</si>
  <si>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</si>
  <si>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</si>
  <si>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</si>
  <si>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</si>
  <si>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</si>
  <si>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</si>
  <si>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</si>
  <si>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</si>
  <si>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</si>
  <si>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</si>
  <si>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</si>
  <si>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</si>
  <si>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</si>
  <si>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</si>
  <si>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</si>
  <si>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</si>
  <si>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</si>
  <si>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</si>
  <si>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</si>
  <si>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</si>
  <si>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</si>
  <si>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</si>
  <si>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</si>
  <si>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</si>
  <si>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</si>
  <si>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</si>
  <si>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</si>
  <si>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</si>
  <si>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</si>
  <si>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</si>
  <si>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</si>
  <si>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</si>
  <si>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</si>
  <si>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</si>
  <si>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</si>
  <si>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</si>
  <si>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</si>
  <si>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</si>
  <si>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</si>
  <si>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</si>
  <si>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</si>
  <si>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</si>
  <si>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</si>
  <si>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</si>
  <si>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</si>
  <si>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</si>
  <si>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</si>
  <si>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</si>
  <si>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</si>
  <si>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</si>
  <si>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</si>
  <si>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</si>
  <si>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</si>
  <si>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</si>
  <si>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</si>
  <si>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</si>
  <si>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</si>
  <si>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</si>
  <si>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</si>
  <si>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</si>
  <si>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</si>
  <si>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</si>
  <si>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</si>
  <si>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</si>
  <si>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</si>
  <si>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</si>
  <si>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</si>
  <si>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</si>
  <si>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</si>
  <si>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</si>
  <si>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</si>
  <si>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</si>
  <si>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</si>
  <si>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</si>
  <si>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</si>
  <si>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</si>
  <si>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</si>
  <si>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</si>
  <si>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</si>
  <si>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</si>
  <si>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</si>
  <si>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</si>
  <si>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</si>
  <si>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</si>
  <si>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</si>
  <si>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</si>
  <si>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</si>
  <si>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</si>
  <si>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</si>
  <si>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</si>
  <si>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</si>
  <si>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</si>
  <si>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</si>
  <si>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</si>
  <si>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</si>
  <si>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</si>
  <si>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</si>
  <si>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</si>
  <si>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</si>
  <si>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</si>
  <si>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</si>
  <si>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</si>
  <si>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</si>
  <si>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</si>
  <si>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</si>
  <si>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</si>
  <si>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</si>
  <si>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</si>
  <si>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</si>
  <si>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</si>
  <si>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</si>
  <si>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</si>
  <si>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</si>
  <si>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</si>
  <si>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</si>
  <si>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</si>
  <si>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</si>
  <si>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</si>
  <si>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</si>
  <si>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</si>
  <si>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</si>
  <si>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</si>
  <si>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</si>
  <si>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</si>
  <si>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</si>
  <si>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</si>
  <si>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</si>
  <si>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</si>
  <si>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</si>
  <si>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</si>
  <si>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</si>
  <si>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</si>
  <si>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</si>
  <si>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</si>
  <si>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</si>
  <si>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</si>
  <si>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</si>
  <si>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</si>
  <si>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</si>
  <si>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</si>
  <si>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</si>
  <si>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</si>
  <si>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</si>
  <si>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</si>
  <si>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</si>
  <si>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</si>
  <si>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</si>
  <si>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</si>
  <si>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</si>
  <si>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</si>
  <si>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</si>
  <si>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</si>
  <si>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</si>
  <si>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</si>
  <si>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</si>
  <si>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</si>
  <si>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</si>
  <si>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</si>
  <si>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</si>
  <si>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</si>
  <si>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</si>
  <si>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</si>
  <si>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</si>
  <si>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</si>
  <si>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</si>
  <si>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</si>
  <si>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</si>
  <si>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</si>
  <si>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</si>
  <si>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</si>
  <si>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</si>
  <si>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</si>
  <si>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</si>
  <si>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</si>
  <si>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</si>
  <si>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</si>
  <si>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</si>
  <si>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</si>
  <si>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</si>
  <si>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</si>
  <si>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</si>
  <si>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</si>
  <si>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</si>
  <si>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</si>
  <si>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</si>
  <si>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</si>
  <si>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</si>
  <si>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</si>
  <si>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</si>
  <si>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</si>
  <si>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</si>
  <si>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</si>
  <si>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</si>
  <si>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</si>
  <si>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</si>
  <si>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</si>
  <si>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</si>
  <si>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</si>
  <si>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</si>
  <si>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</si>
  <si>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</si>
  <si>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</si>
  <si>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</si>
  <si>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</si>
  <si>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</si>
  <si>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</si>
  <si>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</si>
  <si>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</si>
  <si>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</si>
  <si>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</si>
  <si>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</si>
  <si>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</si>
  <si>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</si>
  <si>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</si>
  <si>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</si>
  <si>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</si>
  <si>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</si>
  <si>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</si>
  <si>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</si>
  <si>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</si>
  <si>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</si>
  <si>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</si>
  <si>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</si>
  <si>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</si>
  <si>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</si>
  <si>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</si>
  <si>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</si>
  <si>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</si>
  <si>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</si>
  <si>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</si>
  <si>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</si>
  <si>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</si>
  <si>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</si>
  <si>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</si>
  <si>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</si>
  <si>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</si>
  <si>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</si>
  <si>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</si>
  <si>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</si>
  <si>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</si>
  <si>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</si>
  <si>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</si>
  <si>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</si>
  <si>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</si>
  <si>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</si>
  <si>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</si>
  <si>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</si>
  <si>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</si>
  <si>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</si>
  <si>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</si>
  <si>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</si>
  <si>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</si>
  <si>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</si>
  <si>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</si>
  <si>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</si>
  <si>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</si>
  <si>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</si>
  <si>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</si>
  <si>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</si>
  <si>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</si>
  <si>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</si>
  <si>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</si>
  <si>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</si>
  <si>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</si>
  <si>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</si>
  <si>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</si>
  <si>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</si>
  <si>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</si>
  <si>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</si>
  <si>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</si>
  <si>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</si>
  <si>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</si>
  <si>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</si>
  <si>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</si>
  <si>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</si>
  <si>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</si>
  <si>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</si>
  <si>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</si>
  <si>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</si>
  <si>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</si>
  <si>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</si>
  <si>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</si>
  <si>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</si>
  <si>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</si>
  <si>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</si>
  <si>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</si>
  <si>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</si>
  <si>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</si>
  <si>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</si>
  <si>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</si>
  <si>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</si>
  <si>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</si>
  <si>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</si>
  <si>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</si>
  <si>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</si>
  <si>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</si>
  <si>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</si>
  <si>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</si>
  <si>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</si>
  <si>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</si>
  <si>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</si>
  <si>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</si>
  <si>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</si>
  <si>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</si>
  <si>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</si>
  <si>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</si>
  <si>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</si>
  <si>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</si>
  <si>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</si>
  <si>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</si>
  <si>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</si>
  <si>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</si>
  <si>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</si>
  <si>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</si>
  <si>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</si>
  <si>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</si>
  <si>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</si>
  <si>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</si>
  <si>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</si>
  <si>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</si>
  <si>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</si>
  <si>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</si>
  <si>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</si>
  <si>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</si>
  <si>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</si>
  <si>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</si>
  <si>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</si>
  <si>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</si>
  <si>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</si>
  <si>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</si>
  <si>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</si>
  <si>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</si>
  <si>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</si>
  <si>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</si>
  <si>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</si>
  <si>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</si>
  <si>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</si>
  <si>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</si>
  <si>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</si>
  <si>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</si>
  <si>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</si>
  <si>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</si>
  <si>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</si>
  <si>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</si>
  <si>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</si>
  <si>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</si>
  <si>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</si>
  <si>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</si>
  <si>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</si>
  <si>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</si>
  <si>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</si>
  <si>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</si>
  <si>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</si>
  <si>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</si>
  <si>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</si>
  <si>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</si>
  <si>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</si>
  <si>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</si>
  <si>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</si>
  <si>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</si>
  <si>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</si>
  <si>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</si>
  <si>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</si>
  <si>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</si>
  <si>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</si>
  <si>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</si>
  <si>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</si>
  <si>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</si>
  <si>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</si>
  <si>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</si>
  <si>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</si>
  <si>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</si>
  <si>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</si>
  <si>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</si>
  <si>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</si>
  <si>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</si>
  <si>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</si>
  <si>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</si>
  <si>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</si>
  <si>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</si>
  <si>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</si>
  <si>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</si>
  <si>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</si>
  <si>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</si>
  <si>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</si>
  <si>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</si>
  <si>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</si>
  <si>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</si>
  <si>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</si>
  <si>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</si>
  <si>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</si>
  <si>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</si>
  <si>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</si>
  <si>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</si>
  <si>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</si>
  <si>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</si>
  <si>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</si>
  <si>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</si>
  <si>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</si>
  <si>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</si>
  <si>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</si>
  <si>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</si>
  <si>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</si>
  <si>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</si>
  <si>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</si>
  <si>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</si>
  <si>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</si>
  <si>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</si>
  <si>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</si>
  <si>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</si>
  <si>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</si>
  <si>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</si>
  <si>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</si>
  <si>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</si>
  <si>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</si>
  <si>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</si>
  <si>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</si>
  <si>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</si>
  <si>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</si>
  <si>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</si>
  <si>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</si>
  <si>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</si>
  <si>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</si>
  <si>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</si>
  <si>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</si>
  <si>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</si>
  <si>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</si>
  <si>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</si>
  <si>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</si>
  <si>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</si>
  <si>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</si>
  <si>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</si>
  <si>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</si>
  <si>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</si>
  <si>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</si>
  <si>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</si>
  <si>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</si>
  <si>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</si>
  <si>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</si>
  <si>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</si>
  <si>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</si>
  <si>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</si>
  <si>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</si>
  <si>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</si>
  <si>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</si>
  <si>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</si>
  <si>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</si>
  <si>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</si>
  <si>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</si>
  <si>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</si>
  <si>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</si>
  <si>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</si>
  <si>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</si>
  <si>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</si>
  <si>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</si>
  <si>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</si>
  <si>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</si>
  <si>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</si>
  <si>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</si>
  <si>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</si>
  <si>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</si>
  <si>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</si>
  <si>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</si>
  <si>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</si>
  <si>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</si>
  <si>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</si>
  <si>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</si>
  <si>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</si>
  <si>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</si>
  <si>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</si>
  <si>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</si>
  <si>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</si>
  <si>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</si>
  <si>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</si>
  <si>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</si>
  <si>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</si>
  <si>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</si>
  <si>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</si>
  <si>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</si>
  <si>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</si>
  <si>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</si>
  <si>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</si>
  <si>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</si>
  <si>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</si>
  <si>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</si>
  <si>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</si>
  <si>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</si>
  <si>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</si>
  <si>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</si>
  <si>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</si>
  <si>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</si>
  <si>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</si>
  <si>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</si>
  <si>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</si>
  <si>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</si>
  <si>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</si>
  <si>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</si>
  <si>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</si>
  <si>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</si>
  <si>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</si>
  <si>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</si>
  <si>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</si>
  <si>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</si>
  <si>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</si>
  <si>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</si>
  <si>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</si>
  <si>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</si>
  <si>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</si>
  <si>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</si>
  <si>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</si>
  <si>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</si>
  <si>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</si>
  <si>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</si>
  <si>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</si>
  <si>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</si>
  <si>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</si>
  <si>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</si>
  <si>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</si>
  <si>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</si>
  <si>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</si>
  <si>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</si>
  <si>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</si>
  <si>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</si>
  <si>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</si>
  <si>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</si>
  <si>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</si>
  <si>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</si>
  <si>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</si>
  <si>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</si>
  <si>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</si>
  <si>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</si>
  <si>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</si>
  <si>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</si>
  <si>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</si>
  <si>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</si>
  <si>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</si>
  <si>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</si>
  <si>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</si>
  <si>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</si>
  <si>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</si>
  <si>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</si>
  <si>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</si>
  <si>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</si>
  <si>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</si>
  <si>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</si>
  <si>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</si>
  <si>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</si>
  <si>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</si>
  <si>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</si>
  <si>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</si>
  <si>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</si>
  <si>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</si>
  <si>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</si>
  <si>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</si>
  <si>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</si>
  <si>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</si>
  <si>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</si>
  <si>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</si>
  <si>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</si>
  <si>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</si>
  <si>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</si>
  <si>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</si>
  <si>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</si>
  <si>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</si>
  <si>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</si>
  <si>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</si>
  <si>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</si>
  <si>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</si>
  <si>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</si>
  <si>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</si>
  <si>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</si>
  <si>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</si>
  <si>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</si>
  <si>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</si>
  <si>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</si>
  <si>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</si>
  <si>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</si>
  <si>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</si>
  <si>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</si>
  <si>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</si>
  <si>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</si>
  <si>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</si>
  <si>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</si>
  <si>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</si>
  <si>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</si>
  <si>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</si>
  <si>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</si>
  <si>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</si>
  <si>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</si>
  <si>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</si>
  <si>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</si>
  <si>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</si>
  <si>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</si>
  <si>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</si>
  <si>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</si>
  <si>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</si>
  <si>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</si>
  <si>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</si>
  <si>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</si>
  <si>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</si>
  <si>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</si>
  <si>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</si>
  <si>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</si>
  <si>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</si>
  <si>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</si>
  <si>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</si>
  <si>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</si>
  <si>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</si>
  <si>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</si>
  <si>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</si>
  <si>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</si>
  <si>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</si>
  <si>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</si>
  <si>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</si>
  <si>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</si>
  <si>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</si>
  <si>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</si>
  <si>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</si>
  <si>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</si>
  <si>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</si>
  <si>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</si>
  <si>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</si>
  <si>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</si>
  <si>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</si>
  <si>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</si>
  <si>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</si>
  <si>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</si>
  <si>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</si>
  <si>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</si>
  <si>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</si>
  <si>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</si>
  <si>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</si>
  <si>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</si>
  <si>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</si>
  <si>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</si>
  <si>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</si>
  <si>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</si>
  <si>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</si>
  <si>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</si>
  <si>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</si>
  <si>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</si>
  <si>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</si>
  <si>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</si>
  <si>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</si>
  <si>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</si>
  <si>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</si>
  <si>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</si>
  <si>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</si>
  <si>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</si>
  <si>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</si>
  <si>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</si>
  <si>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</si>
  <si>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</si>
  <si>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</si>
  <si>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</si>
  <si>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</si>
  <si>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</si>
  <si>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</si>
  <si>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</si>
  <si>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</si>
  <si>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</si>
  <si>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</si>
  <si>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</si>
  <si>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</si>
  <si>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</si>
  <si>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</si>
  <si>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</si>
  <si>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</si>
  <si>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</si>
  <si>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</si>
  <si>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</si>
  <si>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</si>
  <si>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</si>
  <si>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</si>
  <si>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</si>
  <si>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</si>
  <si>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</si>
  <si>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</si>
  <si>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</si>
  <si>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</si>
  <si>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</si>
  <si>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</si>
  <si>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</si>
  <si>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</si>
  <si>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</si>
  <si>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</si>
  <si>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</si>
  <si>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</si>
  <si>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</si>
  <si>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</si>
  <si>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</si>
  <si>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</si>
  <si>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</si>
  <si>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</si>
  <si>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</si>
  <si>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</si>
  <si>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</si>
  <si>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</si>
  <si>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</si>
  <si>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</si>
  <si>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</si>
  <si>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</si>
  <si>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</si>
  <si>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</si>
  <si>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</si>
  <si>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</si>
  <si>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</si>
  <si>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</si>
  <si>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</si>
  <si>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</si>
  <si>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</si>
  <si>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</si>
  <si>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</si>
  <si>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</si>
  <si>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</si>
  <si>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</si>
  <si>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</si>
  <si>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</si>
  <si>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</si>
  <si>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</si>
  <si>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</si>
  <si>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</si>
  <si>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</si>
  <si>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</si>
  <si>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</si>
  <si>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</si>
  <si>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</si>
  <si>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</si>
  <si>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</si>
  <si>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</si>
  <si>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</si>
  <si>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</si>
  <si>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</si>
  <si>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</si>
  <si>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</si>
  <si>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</si>
  <si>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</si>
  <si>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</si>
  <si>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</si>
  <si>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</si>
  <si>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</si>
  <si>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</si>
  <si>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</si>
  <si>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</si>
  <si>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</si>
  <si>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</si>
  <si>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</si>
  <si>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</si>
  <si>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</si>
  <si>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</si>
  <si>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</si>
  <si>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</si>
  <si>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</si>
  <si>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</si>
  <si>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</si>
  <si>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</si>
  <si>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</si>
  <si>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</si>
  <si>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</si>
  <si>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</si>
  <si>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</si>
  <si>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</si>
  <si>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</si>
  <si>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</si>
  <si>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</si>
  <si>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</si>
  <si>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</si>
  <si>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</si>
  <si>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</si>
  <si>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</si>
  <si>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</si>
  <si>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</si>
  <si>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</si>
  <si>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</si>
  <si>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</si>
  <si>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</si>
  <si>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</si>
  <si>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</si>
  <si>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</si>
  <si>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</si>
  <si>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</si>
  <si>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</si>
  <si>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</si>
  <si>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</si>
  <si>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</si>
  <si>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</si>
  <si>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</si>
  <si>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</si>
  <si>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</si>
  <si>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</si>
  <si>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</si>
  <si>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</si>
  <si>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</si>
  <si>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</si>
  <si>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</si>
  <si>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</si>
  <si>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</si>
  <si>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</si>
  <si>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</si>
  <si>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</si>
  <si>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</si>
  <si>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</si>
  <si>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</si>
  <si>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</si>
  <si>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</si>
  <si>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</si>
  <si>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</si>
  <si>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</si>
  <si>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</si>
  <si>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</si>
  <si>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</si>
  <si>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</si>
  <si>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</si>
  <si>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</si>
  <si>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</si>
  <si>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</si>
  <si>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</si>
  <si>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</si>
  <si>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</si>
  <si>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</si>
  <si>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</si>
  <si>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</si>
  <si>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</si>
  <si>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</si>
  <si>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</si>
  <si>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</si>
  <si>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</si>
  <si>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</si>
  <si>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</si>
  <si>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</si>
  <si>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</si>
  <si>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</si>
  <si>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</si>
  <si>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</si>
  <si>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</si>
  <si>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</si>
  <si>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</si>
  <si>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</si>
  <si>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</si>
  <si>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</si>
  <si>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</si>
  <si>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</si>
  <si>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</si>
  <si>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</si>
  <si>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</si>
  <si>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</si>
  <si>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</si>
  <si>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</si>
  <si>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</si>
  <si>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</si>
  <si>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</si>
  <si>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</si>
  <si>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</si>
  <si>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</si>
  <si>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</si>
  <si>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</si>
  <si>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</si>
  <si>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</si>
  <si>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</si>
  <si>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</si>
  <si>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</si>
  <si>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</si>
  <si>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</si>
  <si>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</si>
  <si>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</si>
  <si>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</si>
  <si>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</si>
  <si>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</si>
  <si>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</si>
  <si>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</si>
  <si>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</si>
  <si>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</si>
  <si>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</si>
  <si>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</si>
  <si>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</si>
  <si>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</si>
  <si>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</si>
  <si>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</si>
  <si>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</si>
  <si>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</si>
  <si>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</si>
  <si>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</si>
  <si>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</si>
  <si>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</si>
  <si>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</si>
  <si>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</si>
  <si>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</si>
  <si>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</si>
  <si>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</si>
  <si>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</si>
  <si>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</si>
  <si>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</si>
  <si>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</si>
  <si>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</si>
  <si>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</si>
  <si>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</si>
  <si>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</si>
  <si>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</si>
  <si>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</si>
  <si>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</si>
  <si>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</si>
  <si>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</si>
  <si>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</si>
  <si>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</si>
  <si>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</si>
  <si>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</si>
  <si>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</si>
  <si>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</si>
  <si>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</si>
  <si>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</si>
  <si>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</si>
  <si>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</si>
  <si>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</si>
  <si>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</si>
  <si>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</si>
  <si>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</si>
  <si>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</si>
  <si>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</si>
  <si>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</si>
  <si>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</si>
  <si>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</si>
  <si>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</si>
  <si>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</si>
  <si>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</si>
  <si>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</si>
  <si>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</si>
  <si>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</si>
  <si>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</si>
  <si>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</si>
  <si>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</si>
  <si>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</si>
  <si>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</si>
  <si>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</si>
  <si>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</si>
  <si>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</si>
  <si>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</si>
  <si>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</si>
  <si>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</si>
  <si>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</si>
  <si>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</si>
  <si>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</si>
  <si>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</si>
  <si>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</si>
  <si>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</si>
  <si>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</si>
  <si>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</si>
  <si>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</si>
  <si>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</si>
  <si>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</si>
  <si>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</si>
  <si>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</si>
  <si>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</si>
  <si>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</si>
  <si>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</si>
  <si>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</si>
  <si>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</si>
  <si>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</si>
  <si>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</si>
  <si>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</si>
  <si>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</si>
  <si>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</si>
  <si>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</si>
  <si>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</si>
  <si>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</si>
  <si>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</si>
  <si>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</si>
  <si>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</si>
  <si>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</si>
  <si>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</si>
  <si>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</si>
  <si>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</si>
  <si>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</si>
  <si>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</si>
  <si>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</si>
  <si>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</si>
  <si>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</si>
  <si>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</si>
  <si>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</si>
  <si>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</si>
  <si>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</si>
  <si>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</si>
  <si>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</si>
  <si>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</si>
  <si>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</si>
  <si>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</si>
  <si>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</si>
  <si>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</si>
  <si>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</si>
  <si>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</si>
  <si>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</si>
  <si>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</si>
  <si>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</si>
  <si>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</si>
  <si>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</si>
  <si>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</si>
  <si>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</si>
  <si>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</si>
  <si>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</si>
  <si>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</si>
  <si>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</si>
  <si>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</si>
  <si>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</si>
  <si>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</si>
  <si>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</si>
  <si>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</si>
  <si>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</si>
  <si>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</si>
  <si>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</si>
  <si>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</si>
  <si>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</si>
  <si>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</si>
  <si>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</si>
  <si>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</si>
  <si>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</si>
  <si>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</si>
  <si>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</si>
  <si>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</si>
  <si>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</si>
  <si>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</si>
  <si>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</si>
  <si>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</si>
  <si>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</si>
  <si>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</si>
  <si>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</si>
  <si>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</si>
  <si>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</si>
  <si>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</si>
  <si>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</si>
  <si>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</si>
  <si>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</si>
  <si>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</si>
  <si>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</si>
  <si>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</si>
  <si>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</si>
  <si>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</si>
  <si>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</si>
  <si>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</si>
  <si>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</si>
  <si>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</si>
  <si>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</si>
  <si>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</si>
  <si>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</si>
  <si>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</si>
  <si>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</si>
  <si>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</si>
  <si>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</si>
  <si>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</si>
  <si>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</si>
  <si>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</si>
  <si>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</si>
  <si>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</si>
  <si>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</si>
  <si>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</si>
  <si>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</si>
  <si>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</si>
  <si>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</si>
  <si>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</si>
  <si>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</si>
  <si>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</si>
  <si>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</si>
  <si>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</si>
  <si>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</si>
  <si>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</si>
  <si>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</si>
  <si>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</si>
  <si>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</si>
  <si>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</si>
  <si>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</si>
  <si>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</si>
  <si>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</si>
  <si>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</si>
  <si>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</si>
  <si>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</si>
  <si>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</si>
  <si>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</si>
  <si>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</si>
  <si>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</si>
  <si>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</si>
  <si>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</si>
  <si>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</si>
  <si>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</si>
  <si>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</si>
  <si>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</si>
  <si>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</si>
  <si>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</si>
  <si>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</si>
  <si>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</si>
  <si>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</si>
  <si>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</si>
  <si>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</si>
  <si>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</si>
  <si>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</si>
  <si>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</si>
  <si>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</si>
  <si>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</si>
  <si>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</si>
  <si>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</si>
  <si>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</si>
  <si>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</si>
  <si>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</si>
  <si>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</si>
  <si>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</si>
  <si>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</si>
  <si>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</si>
  <si>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</si>
  <si>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</si>
  <si>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</si>
  <si>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</si>
  <si>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</si>
  <si>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</si>
  <si>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</si>
  <si>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</si>
  <si>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</si>
  <si>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</si>
  <si>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</si>
  <si>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</si>
  <si>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</si>
  <si>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</si>
  <si>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</si>
  <si>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</si>
  <si>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</si>
  <si>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</si>
  <si>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</si>
  <si>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</si>
  <si>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</si>
  <si>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</si>
  <si>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</si>
  <si>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</si>
  <si>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</si>
  <si>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</si>
  <si>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</si>
  <si>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</si>
  <si>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</si>
  <si>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</si>
  <si>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</si>
  <si>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</si>
  <si>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</si>
  <si>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</si>
  <si>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</si>
  <si>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</si>
  <si>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</si>
  <si>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</si>
  <si>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</si>
  <si>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</si>
  <si>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</si>
  <si>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</si>
  <si>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</si>
  <si>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</si>
  <si>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</si>
  <si>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</si>
  <si>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</si>
  <si>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</si>
  <si>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</si>
  <si>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</si>
  <si>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</si>
  <si>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</si>
  <si>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</si>
  <si>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</si>
  <si>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</si>
  <si>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</si>
  <si>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</si>
  <si>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</si>
  <si>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</si>
  <si>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</si>
  <si>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</si>
  <si>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</si>
  <si>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</si>
  <si>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</si>
  <si>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</si>
  <si>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</si>
  <si>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</si>
  <si>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</si>
  <si>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</si>
  <si>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</si>
  <si>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</si>
  <si>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</si>
  <si>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</si>
  <si>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</si>
  <si>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</si>
  <si>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</si>
  <si>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</si>
  <si>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</si>
  <si>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</si>
  <si>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</si>
  <si>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</si>
  <si>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</si>
  <si>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</si>
  <si>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</si>
  <si>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</si>
  <si>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</si>
  <si>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</si>
  <si>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</si>
  <si>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</si>
  <si>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</si>
  <si>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</si>
  <si>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</si>
  <si>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</si>
  <si>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</si>
  <si>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</si>
  <si>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</si>
  <si>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</si>
  <si>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</si>
  <si>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</si>
  <si>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</si>
  <si>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</si>
  <si>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</si>
  <si>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</si>
  <si>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</si>
  <si>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</si>
  <si>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</si>
  <si>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</si>
  <si>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</si>
  <si>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</si>
  <si>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</si>
  <si>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</si>
  <si>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</si>
  <si>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</si>
  <si>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</si>
  <si>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</si>
  <si>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</si>
  <si>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</si>
  <si>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</si>
  <si>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</si>
  <si>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</si>
  <si>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</si>
  <si>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</si>
  <si>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</si>
  <si>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</si>
  <si>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</si>
  <si>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</si>
  <si>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</si>
  <si>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</si>
  <si>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</si>
  <si>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</si>
  <si>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</si>
  <si>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</si>
  <si>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</si>
  <si>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</si>
  <si>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</si>
  <si>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</si>
  <si>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</si>
  <si>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</si>
  <si>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</si>
  <si>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</si>
  <si>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</si>
  <si>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</si>
  <si>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</si>
  <si>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</si>
  <si>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</si>
  <si>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</si>
  <si>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</si>
  <si>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</si>
  <si>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</si>
  <si>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</si>
  <si>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</si>
  <si>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</si>
  <si>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</si>
  <si>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</si>
  <si>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</si>
  <si>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</si>
  <si>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</si>
  <si>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</si>
  <si>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</si>
  <si>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</si>
  <si>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</si>
  <si>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</si>
  <si>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</si>
  <si>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</si>
  <si>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</si>
  <si>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</si>
  <si>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</si>
  <si>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</si>
  <si>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</si>
  <si>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</si>
  <si>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</si>
  <si>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</si>
  <si>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</si>
  <si>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</si>
  <si>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</si>
  <si>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</si>
  <si>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</si>
  <si>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</si>
  <si>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</si>
  <si>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</si>
  <si>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</si>
  <si>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</si>
  <si>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</si>
  <si>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</si>
  <si>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</si>
  <si>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</si>
  <si>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</si>
  <si>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</si>
  <si>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</si>
  <si>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</si>
  <si>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</si>
  <si>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</si>
  <si>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</si>
  <si>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</si>
  <si>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</si>
  <si>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</si>
  <si>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</si>
  <si>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</si>
  <si>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</si>
  <si>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</si>
  <si>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</si>
  <si>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</si>
  <si>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</si>
  <si>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</si>
  <si>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</si>
  <si>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</si>
  <si>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</si>
  <si>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</si>
  <si>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</si>
  <si>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</si>
  <si>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</si>
  <si>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</si>
  <si>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</si>
  <si>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</si>
  <si>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</si>
  <si>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</si>
  <si>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</si>
  <si>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</si>
  <si>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</si>
  <si>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</si>
  <si>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</si>
  <si>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</si>
  <si>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</si>
  <si>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</si>
  <si>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</si>
  <si>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</si>
  <si>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</si>
  <si>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</si>
  <si>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</si>
  <si>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</si>
  <si>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</si>
  <si>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</si>
  <si>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</si>
  <si>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</si>
  <si>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</si>
  <si>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</si>
  <si>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</si>
  <si>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</si>
  <si>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</si>
  <si>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</si>
  <si>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</si>
  <si>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</si>
  <si>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</si>
  <si>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</si>
  <si>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</si>
  <si>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</si>
  <si>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</si>
  <si>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</si>
  <si>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</si>
  <si>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</si>
  <si>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</si>
  <si>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</si>
  <si>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</si>
  <si>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</si>
  <si>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</si>
  <si>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</si>
  <si>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</si>
  <si>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</si>
  <si>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</si>
  <si>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</si>
  <si>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</si>
  <si>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</si>
  <si>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</si>
  <si>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</si>
  <si>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</si>
  <si>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</si>
  <si>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</si>
  <si>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</si>
  <si>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</si>
  <si>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</si>
  <si>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</si>
  <si>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</si>
  <si>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</si>
  <si>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</si>
  <si>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</si>
  <si>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</si>
  <si>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</si>
  <si>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</si>
  <si>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</si>
  <si>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</si>
  <si>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</si>
  <si>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</si>
  <si>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</si>
  <si>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</si>
  <si>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</si>
  <si>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</si>
  <si>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</si>
  <si>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</si>
  <si>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</si>
  <si>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</si>
  <si>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</si>
  <si>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</si>
  <si>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</si>
  <si>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</si>
  <si>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</si>
  <si>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</si>
  <si>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</si>
  <si>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</si>
  <si>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</si>
  <si>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</si>
  <si>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</si>
  <si>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</si>
  <si>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</si>
  <si>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</si>
  <si>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</si>
  <si>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</si>
  <si>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</si>
  <si>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</si>
  <si>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</si>
  <si>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</si>
  <si>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</si>
  <si>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</si>
  <si>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</si>
  <si>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</si>
  <si>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</si>
  <si>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</si>
  <si>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</si>
  <si>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</si>
  <si>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</si>
  <si>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</si>
  <si>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</si>
  <si>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</si>
  <si>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</si>
  <si>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</si>
  <si>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</si>
  <si>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</si>
  <si>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</si>
  <si>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</si>
  <si>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</si>
  <si>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</si>
  <si>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</si>
  <si>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</si>
  <si>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</si>
  <si>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</si>
  <si>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</si>
  <si>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</si>
  <si>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</si>
  <si>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</si>
  <si>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</si>
  <si>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</si>
  <si>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</si>
  <si>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</si>
  <si>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</si>
  <si>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</si>
  <si>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</si>
  <si>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</si>
  <si>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</si>
  <si>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</si>
  <si>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</si>
  <si>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</si>
  <si>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</si>
  <si>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</si>
  <si>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</si>
  <si>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</si>
  <si>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</si>
  <si>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</si>
  <si>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</si>
  <si>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</si>
  <si>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</si>
  <si>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</si>
  <si>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</si>
  <si>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</si>
  <si>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</si>
  <si>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</si>
  <si>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</si>
  <si>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</si>
  <si>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</si>
  <si>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</si>
  <si>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</si>
  <si>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</si>
  <si>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</si>
  <si>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</si>
  <si>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</si>
  <si>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</si>
  <si>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</si>
  <si>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</si>
  <si>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</si>
  <si>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</si>
  <si>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</si>
  <si>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</si>
  <si>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</si>
  <si>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</si>
  <si>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</si>
  <si>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</si>
  <si>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</si>
  <si>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</si>
  <si>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</si>
  <si>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</si>
  <si>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</si>
  <si>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</si>
  <si>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</si>
  <si>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</si>
  <si>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</si>
  <si>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</si>
  <si>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</si>
  <si>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</si>
  <si>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</si>
  <si>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</si>
  <si>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</si>
  <si>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</si>
  <si>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</si>
  <si>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</si>
  <si>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</si>
  <si>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</si>
  <si>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</si>
  <si>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</si>
  <si>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</si>
  <si>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</si>
  <si>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</si>
  <si>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</si>
  <si>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</si>
  <si>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</si>
  <si>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</si>
  <si>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</si>
  <si>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</si>
  <si>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</si>
  <si>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</si>
  <si>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</si>
  <si>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</si>
  <si>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</si>
  <si>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</si>
  <si>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</si>
  <si>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</si>
  <si>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</si>
  <si>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</si>
  <si>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</si>
  <si>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</si>
  <si>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</si>
  <si>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</si>
  <si>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</si>
  <si>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</si>
  <si>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</si>
  <si>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</si>
  <si>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</si>
  <si>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</si>
  <si>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</si>
  <si>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</si>
  <si>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</si>
  <si>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</si>
  <si>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</si>
  <si>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</si>
  <si>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</si>
  <si>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</si>
  <si>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</si>
  <si>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</si>
  <si>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</si>
  <si>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</si>
  <si>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</si>
  <si>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</si>
  <si>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</si>
  <si>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</si>
  <si>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</si>
  <si>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</si>
  <si>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</si>
  <si>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</si>
  <si>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</si>
  <si>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</si>
  <si>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</si>
  <si>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</si>
  <si>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</si>
  <si>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</si>
  <si>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</si>
  <si>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</si>
  <si>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</si>
  <si>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</si>
  <si>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</si>
  <si>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</si>
  <si>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</si>
  <si>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</si>
  <si>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</si>
  <si>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</si>
  <si>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</si>
  <si>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</si>
  <si>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</si>
  <si>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</si>
  <si>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</si>
  <si>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</si>
  <si>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</si>
  <si>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</si>
  <si>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</si>
  <si>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</si>
  <si>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</si>
  <si>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</si>
  <si>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</si>
  <si>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</si>
  <si>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</si>
  <si>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</si>
  <si>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</si>
  <si>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</si>
  <si>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</si>
  <si>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</si>
  <si>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</si>
  <si>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</si>
  <si>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</si>
  <si>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</si>
  <si>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</si>
  <si>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</si>
  <si>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</si>
  <si>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</si>
  <si>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</si>
  <si>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</si>
  <si>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</si>
  <si>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</si>
  <si>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</si>
  <si>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</si>
  <si>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</si>
  <si>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</si>
  <si>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</si>
  <si>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</si>
  <si>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</si>
  <si>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</si>
  <si>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</si>
  <si>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</si>
  <si>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</si>
  <si>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</si>
  <si>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</si>
  <si>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</si>
  <si>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</si>
  <si>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</si>
  <si>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</si>
  <si>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</si>
  <si>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</si>
  <si>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</si>
  <si>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</si>
  <si>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</si>
  <si>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</si>
  <si>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</si>
  <si>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</si>
  <si>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</si>
  <si>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</si>
  <si>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</si>
  <si>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</si>
  <si>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</si>
  <si>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</si>
  <si>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</si>
  <si>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</si>
  <si>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</si>
  <si>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</si>
  <si>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</si>
  <si>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</si>
  <si>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</si>
  <si>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</si>
  <si>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</si>
  <si>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</si>
  <si>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</si>
  <si>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</si>
  <si>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</si>
  <si>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</si>
  <si>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</si>
  <si>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</si>
  <si>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</si>
  <si>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</si>
  <si>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</si>
  <si>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</si>
  <si>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</si>
  <si>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</si>
  <si>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</si>
  <si>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</si>
  <si>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</si>
  <si>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</si>
  <si>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</si>
  <si>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</si>
  <si>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</si>
  <si>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</si>
  <si>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</si>
  <si>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</si>
  <si>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</si>
  <si>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</si>
  <si>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</si>
  <si>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</si>
  <si>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</si>
  <si>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</si>
  <si>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</si>
  <si>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</si>
  <si>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</si>
  <si>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</si>
  <si>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</si>
  <si>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</si>
  <si>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</si>
  <si>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</si>
  <si>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</si>
  <si>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</si>
  <si>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</si>
  <si>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</si>
  <si>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</si>
  <si>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</si>
  <si>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</si>
  <si>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</si>
  <si>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</si>
  <si>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</si>
  <si>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</si>
  <si>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</si>
  <si>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</si>
  <si>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</si>
  <si>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</si>
  <si>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</si>
  <si>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</si>
  <si>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</si>
  <si>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</si>
  <si>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</si>
  <si>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</si>
  <si>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</si>
  <si>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</si>
  <si>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</si>
  <si>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</si>
  <si>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</si>
  <si>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</si>
  <si>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</si>
  <si>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</si>
  <si>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</si>
  <si>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</si>
  <si>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</si>
  <si>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</si>
  <si>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</si>
  <si>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</si>
  <si>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</si>
  <si>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</si>
  <si>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</si>
  <si>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</si>
  <si>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</si>
  <si>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</si>
  <si>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</si>
  <si>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</si>
  <si>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</si>
  <si>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</si>
  <si>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</si>
  <si>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</si>
  <si>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</si>
  <si>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</si>
  <si>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</si>
  <si>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</si>
  <si>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</si>
  <si>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</si>
  <si>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</si>
  <si>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</si>
  <si>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</si>
  <si>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</si>
  <si>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</si>
  <si>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</si>
  <si>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</si>
  <si>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</si>
  <si>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</si>
  <si>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</si>
  <si>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</si>
  <si>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</si>
  <si>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</si>
  <si>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</si>
  <si>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</si>
  <si>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</si>
  <si>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</si>
  <si>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</si>
  <si>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</si>
  <si>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</si>
  <si>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</si>
  <si>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</si>
  <si>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</si>
  <si>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</si>
  <si>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</si>
  <si>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</si>
  <si>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</si>
  <si>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</si>
  <si>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</si>
  <si>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</si>
  <si>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</si>
  <si>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</si>
  <si>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</si>
  <si>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</si>
  <si>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</si>
  <si>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</si>
  <si>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</si>
  <si>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</si>
  <si>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</si>
  <si>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</si>
  <si>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</si>
  <si>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</si>
  <si>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</si>
  <si>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</si>
  <si>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</si>
  <si>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</si>
  <si>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</si>
  <si>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</si>
  <si>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</si>
  <si>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</si>
  <si>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</si>
  <si>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</si>
  <si>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</si>
  <si>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</si>
  <si>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</si>
  <si>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</si>
  <si>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</si>
  <si>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</si>
  <si>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</si>
  <si>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</si>
  <si>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</si>
  <si>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</si>
  <si>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</si>
  <si>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</si>
  <si>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</si>
  <si>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</si>
  <si>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</si>
  <si>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</si>
  <si>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</si>
  <si>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</si>
  <si>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</si>
  <si>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</si>
  <si>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</si>
  <si>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</si>
  <si>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</si>
  <si>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</si>
  <si>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</si>
  <si>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</si>
  <si>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</si>
  <si>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</si>
  <si>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</si>
  <si>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</si>
  <si>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</si>
  <si>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</si>
  <si>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</si>
  <si>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</si>
  <si>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</si>
  <si>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</si>
  <si>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</si>
  <si>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</si>
  <si>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</si>
  <si>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</si>
  <si>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</si>
  <si>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</si>
  <si>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</si>
  <si>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</si>
  <si>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</si>
  <si>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</si>
  <si>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</si>
  <si>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</si>
  <si>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</si>
  <si>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</si>
  <si>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</si>
  <si>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</si>
  <si>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</si>
  <si>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</si>
  <si>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</si>
  <si>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</si>
  <si>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</si>
  <si>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</si>
  <si>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</si>
  <si>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</si>
  <si>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</si>
  <si>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</si>
  <si>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</si>
  <si>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</si>
  <si>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</si>
  <si>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</si>
  <si>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</si>
  <si>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</si>
  <si>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</si>
  <si>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</si>
  <si>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</si>
  <si>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</si>
  <si>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</si>
  <si>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</si>
  <si>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</si>
  <si>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</si>
  <si>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</si>
  <si>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</si>
  <si>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</si>
  <si>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</si>
  <si>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</si>
  <si>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</si>
  <si>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</si>
  <si>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</si>
  <si>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</si>
  <si>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</si>
  <si>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</si>
  <si>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</si>
  <si>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</si>
  <si>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</si>
  <si>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</si>
  <si>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</si>
  <si>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</si>
  <si>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</si>
  <si>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</si>
  <si>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</si>
  <si>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</si>
  <si>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</si>
  <si>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</si>
  <si>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</si>
  <si>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</si>
  <si>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</si>
  <si>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</si>
  <si>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</si>
  <si>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</si>
  <si>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</si>
  <si>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</si>
  <si>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</si>
  <si>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</si>
  <si>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</si>
  <si>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</si>
  <si>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</si>
  <si>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</si>
  <si>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</si>
  <si>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</si>
  <si>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</si>
  <si>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</si>
  <si>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</si>
  <si>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</si>
  <si>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</si>
  <si>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</si>
  <si>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</si>
  <si>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</si>
  <si>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</si>
  <si>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</si>
  <si>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</si>
  <si>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</si>
  <si>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</si>
  <si>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</si>
  <si>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</si>
  <si>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</si>
  <si>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</si>
  <si>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</si>
  <si>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</si>
  <si>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</si>
  <si>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</si>
  <si>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</si>
  <si>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</si>
  <si>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</si>
  <si>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</si>
  <si>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</si>
  <si>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</si>
  <si>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</si>
  <si>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</si>
  <si>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</si>
  <si>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</si>
  <si>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</si>
  <si>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</si>
  <si>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</si>
  <si>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</si>
  <si>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</si>
  <si>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</si>
  <si>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</si>
  <si>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</si>
  <si>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</si>
  <si>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</si>
  <si>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</si>
  <si>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</si>
  <si>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</si>
  <si>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</si>
  <si>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</si>
  <si>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</si>
  <si>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</si>
  <si>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</si>
  <si>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</si>
  <si>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</si>
  <si>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</si>
  <si>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</si>
  <si>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</si>
  <si>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</si>
  <si>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</si>
  <si>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</si>
  <si>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</si>
  <si>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</si>
  <si>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</si>
  <si>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</si>
  <si>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</si>
  <si>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</si>
  <si>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</si>
  <si>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</si>
  <si>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</si>
  <si>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</si>
  <si>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</si>
  <si>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</si>
  <si>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</si>
  <si>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</si>
  <si>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</si>
  <si>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</si>
  <si>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</si>
  <si>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</si>
  <si>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</si>
  <si>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</si>
  <si>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</si>
  <si>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</si>
  <si>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</si>
  <si>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</si>
  <si>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</si>
  <si>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</si>
  <si>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</si>
  <si>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</si>
  <si>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</si>
  <si>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</si>
  <si>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</si>
  <si>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</si>
  <si>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</si>
  <si>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</si>
  <si>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</si>
  <si>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</si>
  <si>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</si>
  <si>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</si>
  <si>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</si>
  <si>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</si>
  <si>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</si>
  <si>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</si>
  <si>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</si>
  <si>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</si>
  <si>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</si>
  <si>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</si>
  <si>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</si>
  <si>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</si>
  <si>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</si>
  <si>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</si>
  <si>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</si>
  <si>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</si>
  <si>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</si>
  <si>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</si>
  <si>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</si>
  <si>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</si>
  <si>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</si>
  <si>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</si>
  <si>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</si>
  <si>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</si>
  <si>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</si>
  <si>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</si>
  <si>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</si>
  <si>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</si>
  <si>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</si>
  <si>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</si>
  <si>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</si>
  <si>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</si>
  <si>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</si>
  <si>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</si>
  <si>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</si>
  <si>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</si>
  <si>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</si>
  <si>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</si>
  <si>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</si>
  <si>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</si>
  <si>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</si>
  <si>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</si>
  <si>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</si>
  <si>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</si>
  <si>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</si>
  <si>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</si>
  <si>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</si>
  <si>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</si>
  <si>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</si>
  <si>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</si>
  <si>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</si>
  <si>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</si>
  <si>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</si>
  <si>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</si>
  <si>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</si>
  <si>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</si>
  <si>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</si>
  <si>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</si>
  <si>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</si>
  <si>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</si>
  <si>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</si>
  <si>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</si>
  <si>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</si>
  <si>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</si>
  <si>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</si>
  <si>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</si>
  <si>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</si>
  <si>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</si>
  <si>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</si>
  <si>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</si>
  <si>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</si>
  <si>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</si>
  <si>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</si>
  <si>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</si>
  <si>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</si>
  <si>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</si>
  <si>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</si>
  <si>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</si>
  <si>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</si>
  <si>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</si>
  <si>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</si>
  <si>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</si>
  <si>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</si>
  <si>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</si>
  <si>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</si>
  <si>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</si>
  <si>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</si>
  <si>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</si>
  <si>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</si>
  <si>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</si>
  <si>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</si>
  <si>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</si>
  <si>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</si>
  <si>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</si>
  <si>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</si>
  <si>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</si>
  <si>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</si>
  <si>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</si>
  <si>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</si>
  <si>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</si>
  <si>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</si>
  <si>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</si>
  <si>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</si>
  <si>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</si>
  <si>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</si>
  <si>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</si>
  <si>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</si>
  <si>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</si>
  <si>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</si>
  <si>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</si>
  <si>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</si>
  <si>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</si>
  <si>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</si>
  <si>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</si>
  <si>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</si>
  <si>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</si>
  <si>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</si>
  <si>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</si>
  <si>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</si>
  <si>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</si>
  <si>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</si>
  <si>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</si>
  <si>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</si>
  <si>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</si>
  <si>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</si>
  <si>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</si>
  <si>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</si>
  <si>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</si>
  <si>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</si>
  <si>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</si>
  <si>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</si>
  <si>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</si>
  <si>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</si>
  <si>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</si>
  <si>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</si>
  <si>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</si>
  <si>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</si>
  <si>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</si>
  <si>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</si>
  <si>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</si>
  <si>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</si>
  <si>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</si>
  <si>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</si>
  <si>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</si>
  <si>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</si>
  <si>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</si>
  <si>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</si>
  <si>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</si>
  <si>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</si>
  <si>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</si>
  <si>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</si>
  <si>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</si>
  <si>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</si>
  <si>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</si>
  <si>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</si>
  <si>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</si>
  <si>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</si>
  <si>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</si>
  <si>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</si>
  <si>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</si>
  <si>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</si>
  <si>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</si>
  <si>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</si>
  <si>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</si>
  <si>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</si>
  <si>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</si>
  <si>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</si>
  <si>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</si>
  <si>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</si>
  <si>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</si>
  <si>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</si>
  <si>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</si>
  <si>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</si>
  <si>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</si>
  <si>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</si>
  <si>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</si>
  <si>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</si>
  <si>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</si>
  <si>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</si>
  <si>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</si>
  <si>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</si>
  <si>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</si>
  <si>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</si>
  <si>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</si>
  <si>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</si>
  <si>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</si>
  <si>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</si>
  <si>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</si>
  <si>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</si>
  <si>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</si>
  <si>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</si>
  <si>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</si>
  <si>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</si>
  <si>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</si>
  <si>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</si>
  <si>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</si>
  <si>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</si>
  <si>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</si>
  <si>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</si>
  <si>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</si>
  <si>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</si>
  <si>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</si>
  <si>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</si>
  <si>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</si>
  <si>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</si>
  <si>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</si>
  <si>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</si>
  <si>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</si>
  <si>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</si>
  <si>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</si>
  <si>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</si>
  <si>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</si>
  <si>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</si>
  <si>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</si>
  <si>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</si>
  <si>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</si>
  <si>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</si>
  <si>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</si>
  <si>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</si>
  <si>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</si>
  <si>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</si>
  <si>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</si>
  <si>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</si>
  <si>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</si>
  <si>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</si>
  <si>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</si>
  <si>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</si>
  <si>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</si>
  <si>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</si>
  <si>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</si>
  <si>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</si>
  <si>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</si>
  <si>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</si>
  <si>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</si>
  <si>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</si>
  <si>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</si>
  <si>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</si>
  <si>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</si>
  <si>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</si>
  <si>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</si>
  <si>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</si>
  <si>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</si>
  <si>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</si>
  <si>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</si>
  <si>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</si>
  <si>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</si>
  <si>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</si>
  <si>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</si>
  <si>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</si>
  <si>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</si>
  <si>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</si>
  <si>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</si>
  <si>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</si>
  <si>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</si>
  <si>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</si>
  <si>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</si>
  <si>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</si>
  <si>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</si>
  <si>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</si>
  <si>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</si>
  <si>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</si>
  <si>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</si>
  <si>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</si>
  <si>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</si>
  <si>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</si>
  <si>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</si>
  <si>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</si>
  <si>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</si>
  <si>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</si>
  <si>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</si>
  <si>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</si>
  <si>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</si>
  <si>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</si>
  <si>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</si>
  <si>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</si>
  <si>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</si>
  <si>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</si>
  <si>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</si>
  <si>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</si>
  <si>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</si>
  <si>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</si>
  <si>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</si>
  <si>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</si>
  <si>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</si>
  <si>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</si>
  <si>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</si>
  <si>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</si>
  <si>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</si>
  <si>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</si>
  <si>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</si>
  <si>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</si>
  <si>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</si>
  <si>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</si>
  <si>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</si>
  <si>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</si>
  <si>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</si>
  <si>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</si>
  <si>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</si>
  <si>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</si>
  <si>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</si>
  <si>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</si>
  <si>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</si>
  <si>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</si>
  <si>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</si>
  <si>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</si>
  <si>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</si>
  <si>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</si>
  <si>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</si>
  <si>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</si>
  <si>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</si>
  <si>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</si>
  <si>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</si>
  <si>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</si>
  <si>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</si>
  <si>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</si>
  <si>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</si>
  <si>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</si>
  <si>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</si>
  <si>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</si>
  <si>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</si>
  <si>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</si>
  <si>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</si>
  <si>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</si>
  <si>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</si>
  <si>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</si>
  <si>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</si>
  <si>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</si>
  <si>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</si>
  <si>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</si>
  <si>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</si>
  <si>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</si>
  <si>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</si>
  <si>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</si>
  <si>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</si>
  <si>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</si>
  <si>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</si>
  <si>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</si>
  <si>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</si>
  <si>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</si>
  <si>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</si>
  <si>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</si>
  <si>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</si>
  <si>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</si>
  <si>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</si>
  <si>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</si>
  <si>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</si>
  <si>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</si>
  <si>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</si>
  <si>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</si>
  <si>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</si>
  <si>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</si>
  <si>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</si>
  <si>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</si>
  <si>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</si>
  <si>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</si>
  <si>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</si>
  <si>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</si>
  <si>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</si>
  <si>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</si>
  <si>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</si>
  <si>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</si>
  <si>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</si>
  <si>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</si>
  <si>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</si>
  <si>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</si>
  <si>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</si>
  <si>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</si>
  <si>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</si>
  <si>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</si>
  <si>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</si>
  <si>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</si>
  <si>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</si>
  <si>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</si>
  <si>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</si>
  <si>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</si>
  <si>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</si>
  <si>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</si>
  <si>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</si>
  <si>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</si>
  <si>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</si>
  <si>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</si>
  <si>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</si>
  <si>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</si>
  <si>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</si>
  <si>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</si>
  <si>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</si>
  <si>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</si>
  <si>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</si>
  <si>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</si>
  <si>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</si>
  <si>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</si>
  <si>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</si>
  <si>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</si>
  <si>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</si>
  <si>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</si>
  <si>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</si>
  <si>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</si>
  <si>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</si>
  <si>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</si>
  <si>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</si>
  <si>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</si>
  <si>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</si>
  <si>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</si>
  <si>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</si>
  <si>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</si>
  <si>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</si>
  <si>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</si>
  <si>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</si>
  <si>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</si>
  <si>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</si>
  <si>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</si>
  <si>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</si>
  <si>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</si>
  <si>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</si>
  <si>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</si>
  <si>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</si>
  <si>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</si>
  <si>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</si>
  <si>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</si>
  <si>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</si>
  <si>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</si>
  <si>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</si>
  <si>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</si>
  <si>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</si>
  <si>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</si>
  <si>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</si>
  <si>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</si>
  <si>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</si>
  <si>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</si>
  <si>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</si>
  <si>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</si>
  <si>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</si>
  <si>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</si>
  <si>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</si>
  <si>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</si>
  <si>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</si>
  <si>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</si>
  <si>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</si>
  <si>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</si>
  <si>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</si>
  <si>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</si>
  <si>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</si>
  <si>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</si>
  <si>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</si>
  <si>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</si>
  <si>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</si>
  <si>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</si>
  <si>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</si>
  <si>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</si>
  <si>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</si>
  <si>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</si>
  <si>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</si>
  <si>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</si>
  <si>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</si>
  <si>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</si>
  <si>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</si>
  <si>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</si>
  <si>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</si>
  <si>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</si>
  <si>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</si>
  <si>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</si>
  <si>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</si>
  <si>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</si>
  <si>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</si>
  <si>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</si>
  <si>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</si>
  <si>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</si>
  <si>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</si>
  <si>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</si>
  <si>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</si>
  <si>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</si>
  <si>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</si>
  <si>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</si>
  <si>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</si>
  <si>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</si>
  <si>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</si>
  <si>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</si>
  <si>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</si>
  <si>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</si>
  <si>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</si>
  <si>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</si>
  <si>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</si>
  <si>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</si>
  <si>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</si>
  <si>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</si>
  <si>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</si>
  <si>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</si>
  <si>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</si>
  <si>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</si>
  <si>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</si>
  <si>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</si>
  <si>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</si>
  <si>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</si>
  <si>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</si>
  <si>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</si>
  <si>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</si>
  <si>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</si>
  <si>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</si>
  <si>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</si>
  <si>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</si>
  <si>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</si>
  <si>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</si>
  <si>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</si>
  <si>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</si>
  <si>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</si>
  <si>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</si>
  <si>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</si>
  <si>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</si>
  <si>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</si>
  <si>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</si>
  <si>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</si>
  <si>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</si>
  <si>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</si>
  <si>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</si>
  <si>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</si>
  <si>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</si>
  <si>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</si>
  <si>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</si>
  <si>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</si>
  <si>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</si>
  <si>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</si>
  <si>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</si>
  <si>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</si>
  <si>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</si>
  <si>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</si>
  <si>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</si>
  <si>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</si>
  <si>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</si>
  <si>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</si>
  <si>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</si>
  <si>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</si>
  <si>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</si>
  <si>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</si>
  <si>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</si>
  <si>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</si>
  <si>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</si>
  <si>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</si>
  <si>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</si>
  <si>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</si>
  <si>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</si>
  <si>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</si>
  <si>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</si>
  <si>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</si>
  <si>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</si>
  <si>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</si>
  <si>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</si>
  <si>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</si>
  <si>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</si>
  <si>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</si>
  <si>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</si>
  <si>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</si>
  <si>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</si>
  <si>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</si>
  <si>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</si>
  <si>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</si>
  <si>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</si>
  <si>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</si>
  <si>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</si>
  <si>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</si>
  <si>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</si>
  <si>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</si>
  <si>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</si>
  <si>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</si>
  <si>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</si>
  <si>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</si>
  <si>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</si>
  <si>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</si>
  <si>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</si>
  <si>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</si>
  <si>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</si>
  <si>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</si>
  <si>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</si>
  <si>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</si>
  <si>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</si>
  <si>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</si>
  <si>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</si>
  <si>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</si>
  <si>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</si>
  <si>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</si>
  <si>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</si>
  <si>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</si>
  <si>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</si>
  <si>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</si>
  <si>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</si>
  <si>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</si>
  <si>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</si>
  <si>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</si>
  <si>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</si>
  <si>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</si>
  <si>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</si>
  <si>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</si>
  <si>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</si>
  <si>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</si>
  <si>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</si>
  <si>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</si>
  <si>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</si>
  <si>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</si>
  <si>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</si>
  <si>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</si>
  <si>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</si>
  <si>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</si>
  <si>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</si>
  <si>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</si>
  <si>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</si>
  <si>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</si>
  <si>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</si>
  <si>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</si>
  <si>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</si>
  <si>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</si>
  <si>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</si>
  <si>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</si>
  <si>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</si>
  <si>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</si>
  <si>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</si>
  <si>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</si>
  <si>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</si>
  <si>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</si>
  <si>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</si>
  <si>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</si>
  <si>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</si>
  <si>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</si>
  <si>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</si>
  <si>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</si>
  <si>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</si>
  <si>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</si>
  <si>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</si>
  <si>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</si>
  <si>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</si>
  <si>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</si>
  <si>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</si>
  <si>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</si>
  <si>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</si>
  <si>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</si>
  <si>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</si>
  <si>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</si>
  <si>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</si>
  <si>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</si>
  <si>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</si>
  <si>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</si>
  <si>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</si>
  <si>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</si>
  <si>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</si>
  <si>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</si>
  <si>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</si>
  <si>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</si>
  <si>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</si>
  <si>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</si>
  <si>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</si>
  <si>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</si>
  <si>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</si>
  <si>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</si>
  <si>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</si>
  <si>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</si>
  <si>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</si>
  <si>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</si>
  <si>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</si>
  <si>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</si>
  <si>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</si>
  <si>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</si>
  <si>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</si>
  <si>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</si>
  <si>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</si>
  <si>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</si>
  <si>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</si>
  <si>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</si>
  <si>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</si>
  <si>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</si>
  <si>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</si>
  <si>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</si>
  <si>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</si>
  <si>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</si>
  <si>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</si>
  <si>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</si>
  <si>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</si>
  <si>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</si>
  <si>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</si>
  <si>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</si>
  <si>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</si>
  <si>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</si>
  <si>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</si>
  <si>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</si>
  <si>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</si>
  <si>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</si>
  <si>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</si>
  <si>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</si>
  <si>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</si>
  <si>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</si>
  <si>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</si>
  <si>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</si>
  <si>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</si>
  <si>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</si>
  <si>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</si>
  <si>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</si>
  <si>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</si>
  <si>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</si>
  <si>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</si>
  <si>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</si>
  <si>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</si>
  <si>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</si>
  <si>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</si>
  <si>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</si>
  <si>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</si>
  <si>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</si>
  <si>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</si>
  <si>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</si>
  <si>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</si>
  <si>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</si>
  <si>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</si>
  <si>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</si>
  <si>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</si>
  <si>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</si>
  <si>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</si>
  <si>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</si>
  <si>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</si>
  <si>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</si>
  <si>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</si>
  <si>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</si>
  <si>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</si>
  <si>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</si>
  <si>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</si>
  <si>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</si>
  <si>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</si>
  <si>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</si>
  <si>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</si>
  <si>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</si>
  <si>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</si>
  <si>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</si>
  <si>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</si>
  <si>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</si>
  <si>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</si>
  <si>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</si>
  <si>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</si>
  <si>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</si>
  <si>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</si>
  <si>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</si>
  <si>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</si>
  <si>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</si>
  <si>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</si>
  <si>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</si>
  <si>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</si>
  <si>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</si>
  <si>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</si>
  <si>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</si>
  <si>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</si>
  <si>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</si>
  <si>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</si>
  <si>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</si>
  <si>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</si>
  <si>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</si>
  <si>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</si>
  <si>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</si>
  <si>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</si>
  <si>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</si>
  <si>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</si>
  <si>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</si>
  <si>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</si>
  <si>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</si>
  <si>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</si>
  <si>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</si>
  <si>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</si>
  <si>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</si>
  <si>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</si>
  <si>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</si>
  <si>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</si>
  <si>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</si>
  <si>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</si>
  <si>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</si>
  <si>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</si>
  <si>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</si>
  <si>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</si>
  <si>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</si>
  <si>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</si>
  <si>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</si>
  <si>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</si>
  <si>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</si>
  <si>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</si>
  <si>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</si>
  <si>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</si>
  <si>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</si>
  <si>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</si>
  <si>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</si>
  <si>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</si>
  <si>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</si>
  <si>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</si>
  <si>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</si>
  <si>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</si>
  <si>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</si>
  <si>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</si>
  <si>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</si>
  <si>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</si>
  <si>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</si>
  <si>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</si>
  <si>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</si>
  <si>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</si>
  <si>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</si>
  <si>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</si>
  <si>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</si>
  <si>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</si>
  <si>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</si>
  <si>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</si>
  <si>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</si>
  <si>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</si>
  <si>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</si>
  <si>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</si>
  <si>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</si>
  <si>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</si>
  <si>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</si>
  <si>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</si>
  <si>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</si>
  <si>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</si>
  <si>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</si>
  <si>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</si>
  <si>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</si>
  <si>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</si>
  <si>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</si>
  <si>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</si>
  <si>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</si>
  <si>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</si>
  <si>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</si>
  <si>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</si>
  <si>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</si>
  <si>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</si>
  <si>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</si>
  <si>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</si>
  <si>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</si>
  <si>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</si>
  <si>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</si>
  <si>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</si>
  <si>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</si>
  <si>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</si>
  <si>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</si>
  <si>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</si>
  <si>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</si>
  <si>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</si>
  <si>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</si>
  <si>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</si>
  <si>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</si>
  <si>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</si>
  <si>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</si>
  <si>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</si>
  <si>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</si>
  <si>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</si>
  <si>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</si>
  <si>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</si>
  <si>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</si>
  <si>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</si>
  <si>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</si>
  <si>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</si>
  <si>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</si>
  <si>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</si>
  <si>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</si>
  <si>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</si>
  <si>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</si>
  <si>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</si>
  <si>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</si>
  <si>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</si>
  <si>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</si>
  <si>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</si>
  <si>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</si>
  <si>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</si>
  <si>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</si>
  <si>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</si>
  <si>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</si>
  <si>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</si>
  <si>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</si>
  <si>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</si>
  <si>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</si>
  <si>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</si>
  <si>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</si>
  <si>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</si>
  <si>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</si>
  <si>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</si>
  <si>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</si>
  <si>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</si>
  <si>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</si>
  <si>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</si>
  <si>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</si>
  <si>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</si>
  <si>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</si>
  <si>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</si>
  <si>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</si>
  <si>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</si>
  <si>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</si>
  <si>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</si>
  <si>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</si>
  <si>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</si>
  <si>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</si>
  <si>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</si>
  <si>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</si>
  <si>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</si>
  <si>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</si>
  <si>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</si>
  <si>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</si>
  <si>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</si>
  <si>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</si>
  <si>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</si>
  <si>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</si>
  <si>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</si>
  <si>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</si>
  <si>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</si>
  <si>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</si>
  <si>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</si>
  <si>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</si>
  <si>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</si>
  <si>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</si>
  <si>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</si>
  <si>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</si>
  <si>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</si>
  <si>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</si>
  <si>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</si>
  <si>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</si>
  <si>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</si>
  <si>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</si>
  <si>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</si>
  <si>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</si>
  <si>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</si>
  <si>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</si>
  <si>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</si>
  <si>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</si>
  <si>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</si>
  <si>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</si>
  <si>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</si>
  <si>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</si>
  <si>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</si>
  <si>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</si>
  <si>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</si>
  <si>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</si>
  <si>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</si>
  <si>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</si>
  <si>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</si>
  <si>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</si>
  <si>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</si>
  <si>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</si>
  <si>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</si>
  <si>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</si>
  <si>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</si>
  <si>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</si>
  <si>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</si>
  <si>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</si>
  <si>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</si>
  <si>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</si>
  <si>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</si>
  <si>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</si>
  <si>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</si>
  <si>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</si>
  <si>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</si>
  <si>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</si>
  <si>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</si>
  <si>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</si>
  <si>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</si>
  <si>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</si>
  <si>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</si>
  <si>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</si>
  <si>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</si>
  <si>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</si>
  <si>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</si>
  <si>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</si>
  <si>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</si>
  <si>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</si>
  <si>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</si>
  <si>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</si>
  <si>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</si>
  <si>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</si>
  <si>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</si>
  <si>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</si>
  <si>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</si>
  <si>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</si>
  <si>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</si>
  <si>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</si>
  <si>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</si>
  <si>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</si>
  <si>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</si>
  <si>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</si>
  <si>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</si>
  <si>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</si>
  <si>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</si>
  <si>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</si>
  <si>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</si>
  <si>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</si>
  <si>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</si>
  <si>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</si>
  <si>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</si>
  <si>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</si>
  <si>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</si>
  <si>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</si>
  <si>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</si>
  <si>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</si>
  <si>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</si>
  <si>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</si>
  <si>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</si>
  <si>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</si>
  <si>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</si>
  <si>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</si>
  <si>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</si>
  <si>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</si>
  <si>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</si>
  <si>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</si>
  <si>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</si>
  <si>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</si>
  <si>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</si>
  <si>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</si>
  <si>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</si>
  <si>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</si>
  <si>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</si>
  <si>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</si>
  <si>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</si>
  <si>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</si>
  <si>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</si>
  <si>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</si>
  <si>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</si>
  <si>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</si>
  <si>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</si>
  <si>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</si>
  <si>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</si>
  <si>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</si>
  <si>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</si>
  <si>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</si>
  <si>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</si>
  <si>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</si>
  <si>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</si>
  <si>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</si>
  <si>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</si>
  <si>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</si>
  <si>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</si>
  <si>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</si>
  <si>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</si>
  <si>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</si>
  <si>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</si>
  <si>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</si>
  <si>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</si>
  <si>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</si>
  <si>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</si>
  <si>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</si>
  <si>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</si>
  <si>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</si>
  <si>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</si>
  <si>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</si>
  <si>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</si>
  <si>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</si>
  <si>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</si>
  <si>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</si>
  <si>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</si>
  <si>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</si>
  <si>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</si>
  <si>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</si>
  <si>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</si>
  <si>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</si>
  <si>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</si>
  <si>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</si>
  <si>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</si>
  <si>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</si>
  <si>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</si>
  <si>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</si>
  <si>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</si>
  <si>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</si>
  <si>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</si>
  <si>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</si>
  <si>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</si>
  <si>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</si>
  <si>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</si>
  <si>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</si>
  <si>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</si>
  <si>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</si>
  <si>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</si>
  <si>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</si>
  <si>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</si>
  <si>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</si>
  <si>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</si>
  <si>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</si>
  <si>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</si>
  <si>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</si>
  <si>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</si>
  <si>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</si>
  <si>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</si>
  <si>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</si>
  <si>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</si>
  <si>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</si>
  <si>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</si>
  <si>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</si>
  <si>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</si>
  <si>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</si>
  <si>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</si>
  <si>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</si>
  <si>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</si>
  <si>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</si>
  <si>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</si>
  <si>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</si>
  <si>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</si>
  <si>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</si>
  <si>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</si>
  <si>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</si>
  <si>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</si>
  <si>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</si>
  <si>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</si>
  <si>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</si>
  <si>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</si>
  <si>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</si>
  <si>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</si>
  <si>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</si>
  <si>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</si>
  <si>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</si>
  <si>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</si>
  <si>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</si>
  <si>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</si>
  <si>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</si>
  <si>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</si>
  <si>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</si>
  <si>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</si>
  <si>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</si>
  <si>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</si>
  <si>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</si>
  <si>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</si>
  <si>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</si>
  <si>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</si>
  <si>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</si>
  <si>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</si>
  <si>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</si>
  <si>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</si>
  <si>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</si>
  <si>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</si>
  <si>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</si>
  <si>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</si>
  <si>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</si>
  <si>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</si>
  <si>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</si>
  <si>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</si>
  <si>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</si>
  <si>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</si>
  <si>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</si>
  <si>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</si>
  <si>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</si>
  <si>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</si>
  <si>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</si>
  <si>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</si>
  <si>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</si>
  <si>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</si>
  <si>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</si>
  <si>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</si>
  <si>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</si>
  <si>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</si>
  <si>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</si>
  <si>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</si>
  <si>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</si>
  <si>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</si>
  <si>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</si>
  <si>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</si>
  <si>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</si>
  <si>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</si>
  <si>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</si>
  <si>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</si>
  <si>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</si>
  <si>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</si>
  <si>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</si>
  <si>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</si>
  <si>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</si>
  <si>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</si>
  <si>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</si>
  <si>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</si>
  <si>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</si>
  <si>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</si>
  <si>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</si>
  <si>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</si>
  <si>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</si>
  <si>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</si>
  <si>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</si>
  <si>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</si>
  <si>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</si>
  <si>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</si>
  <si>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</si>
  <si>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</si>
  <si>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</si>
  <si>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</si>
  <si>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</si>
  <si>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</si>
  <si>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</si>
  <si>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</si>
  <si>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</si>
  <si>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</si>
  <si>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</si>
  <si>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</si>
  <si>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</si>
  <si>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</si>
  <si>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</si>
  <si>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</si>
  <si>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</si>
  <si>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</si>
  <si>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</si>
  <si>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</si>
  <si>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</si>
  <si>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</si>
  <si>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</si>
  <si>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</si>
  <si>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</si>
  <si>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</si>
  <si>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</si>
  <si>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</si>
  <si>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</si>
  <si>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</si>
  <si>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</si>
  <si>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</si>
  <si>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</si>
  <si>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</si>
  <si>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</si>
  <si>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</si>
  <si>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</si>
  <si>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</si>
  <si>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</si>
  <si>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</si>
  <si>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</si>
  <si>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</si>
  <si>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</si>
  <si>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</si>
  <si>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</si>
  <si>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</si>
  <si>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</si>
  <si>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</si>
  <si>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</si>
  <si>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</si>
  <si>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</si>
  <si>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</si>
  <si>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</si>
  <si>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</si>
  <si>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</si>
  <si>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</si>
  <si>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</si>
  <si>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</si>
  <si>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</si>
  <si>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</si>
  <si>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</si>
  <si>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</si>
  <si>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</si>
  <si>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</si>
  <si>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</si>
  <si>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</si>
  <si>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</si>
  <si>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</si>
  <si>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</si>
  <si>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</si>
  <si>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</si>
  <si>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</si>
  <si>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</si>
  <si>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</si>
  <si>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</si>
  <si>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</si>
  <si>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</si>
  <si>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</si>
  <si>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</si>
  <si>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</si>
  <si>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</si>
  <si>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</si>
  <si>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</si>
  <si>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</si>
  <si>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</si>
  <si>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</si>
  <si>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</si>
  <si>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</si>
  <si>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</si>
  <si>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</si>
  <si>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</si>
  <si>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</si>
  <si>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</si>
  <si>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</si>
  <si>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</si>
  <si>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</si>
  <si>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</si>
  <si>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</si>
  <si>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</si>
  <si>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</si>
  <si>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</si>
  <si>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</si>
  <si>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</si>
  <si>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</si>
  <si>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</si>
  <si>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</si>
  <si>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</si>
  <si>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</si>
  <si>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</si>
  <si>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</si>
  <si>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</si>
  <si>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</si>
  <si>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</si>
  <si>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</si>
  <si>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</si>
  <si>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</si>
  <si>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</si>
  <si>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</si>
  <si>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</si>
  <si>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</si>
  <si>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</si>
  <si>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</si>
  <si>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</si>
  <si>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</si>
  <si>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</si>
  <si>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</si>
  <si>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</si>
  <si>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</si>
  <si>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</si>
  <si>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</si>
  <si>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</si>
  <si>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</si>
  <si>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</si>
  <si>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</si>
  <si>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</si>
  <si>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</si>
  <si>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</si>
  <si>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</si>
  <si>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</si>
  <si>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</si>
  <si>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</si>
  <si>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</si>
  <si>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</si>
  <si>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</si>
  <si>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</si>
  <si>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</si>
  <si>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</si>
  <si>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</si>
  <si>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</si>
  <si>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</si>
  <si>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</si>
  <si>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</si>
  <si>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</si>
  <si>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</si>
  <si>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</si>
  <si>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</si>
  <si>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</si>
  <si>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</si>
  <si>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</si>
  <si>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</si>
  <si>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</si>
  <si>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</si>
  <si>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</si>
  <si>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</si>
  <si>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</si>
  <si>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</si>
  <si>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</si>
  <si>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</si>
  <si>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</si>
  <si>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</si>
  <si>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</si>
  <si>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</si>
  <si>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</si>
  <si>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</si>
  <si>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</si>
  <si>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</si>
  <si>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</si>
  <si>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</si>
  <si>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</si>
  <si>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</si>
  <si>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</si>
  <si>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</si>
  <si>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</si>
  <si>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</si>
  <si>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</si>
  <si>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</si>
  <si>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</si>
  <si>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</si>
  <si>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</si>
  <si>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</si>
  <si>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</si>
  <si>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</si>
  <si>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</si>
  <si>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</si>
  <si>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</si>
  <si>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</si>
  <si>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</si>
  <si>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</si>
  <si>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</si>
  <si>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</si>
  <si>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</si>
  <si>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</si>
  <si>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</si>
  <si>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</si>
  <si>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</si>
  <si>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</si>
  <si>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</si>
  <si>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</si>
  <si>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</si>
  <si>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</si>
  <si>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</si>
  <si>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</si>
  <si>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</si>
  <si>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</si>
  <si>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</si>
  <si>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</si>
  <si>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</si>
  <si>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</si>
  <si>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</si>
  <si>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</si>
  <si>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</si>
  <si>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</si>
  <si>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</si>
  <si>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</si>
  <si>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</si>
  <si>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</si>
  <si>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</si>
  <si>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</si>
  <si>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</si>
  <si>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</si>
  <si>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</si>
  <si>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</si>
  <si>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</si>
  <si>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</si>
  <si>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</si>
  <si>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</si>
  <si>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</si>
  <si>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</si>
  <si>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</si>
  <si>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</si>
  <si>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</si>
  <si>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</si>
  <si>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</si>
  <si>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</si>
  <si>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</si>
  <si>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</si>
  <si>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</si>
  <si>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</si>
  <si>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</si>
  <si>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</si>
  <si>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</si>
  <si>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</si>
  <si>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</si>
  <si>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</si>
  <si>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</si>
  <si>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</si>
  <si>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</si>
  <si>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</si>
  <si>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</si>
  <si>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</si>
  <si>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</si>
  <si>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</si>
  <si>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</si>
  <si>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</si>
  <si>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</si>
  <si>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</si>
  <si>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</si>
  <si>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</si>
  <si>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</si>
  <si>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</si>
  <si>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</si>
  <si>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</si>
  <si>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</si>
  <si>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</si>
  <si>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</si>
  <si>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</si>
  <si>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</si>
  <si>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</si>
  <si>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</si>
  <si>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</si>
  <si>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</si>
  <si>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</si>
  <si>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</si>
  <si>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</si>
  <si>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</si>
  <si>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</si>
  <si>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</si>
  <si>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</si>
  <si>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</si>
  <si>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</si>
  <si>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</si>
  <si>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</si>
  <si>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</si>
  <si>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</si>
  <si>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</si>
  <si>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</si>
  <si>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</si>
  <si>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</si>
  <si>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</si>
  <si>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</si>
  <si>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</si>
  <si>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</si>
  <si>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</si>
  <si>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</si>
  <si>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</si>
  <si>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</si>
  <si>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</si>
  <si>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</si>
  <si>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</si>
  <si>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</si>
  <si>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</si>
  <si>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</si>
  <si>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</si>
  <si>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</si>
  <si>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</si>
  <si>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</si>
  <si>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</si>
  <si>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</si>
  <si>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</si>
  <si>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</si>
  <si>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</si>
  <si>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</si>
  <si>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</si>
  <si>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</si>
  <si>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</si>
  <si>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</si>
  <si>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</si>
  <si>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</si>
  <si>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</si>
  <si>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</si>
  <si>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</si>
  <si>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</si>
  <si>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</si>
  <si>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</si>
  <si>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</si>
  <si>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</si>
  <si>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</si>
  <si>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</si>
  <si>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</si>
  <si>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</si>
  <si>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</si>
  <si>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</si>
  <si>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</si>
  <si>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</si>
  <si>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</si>
  <si>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</si>
  <si>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</si>
  <si>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</si>
  <si>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</si>
  <si>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</si>
  <si>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</si>
  <si>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</si>
  <si>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</si>
  <si>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</si>
  <si>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</si>
  <si>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</si>
  <si>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</si>
  <si>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</si>
  <si>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</si>
  <si>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</si>
  <si>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</si>
  <si>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</si>
  <si>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</si>
  <si>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</si>
  <si>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</si>
  <si>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</si>
  <si>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</si>
  <si>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</si>
  <si>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</si>
  <si>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</si>
  <si>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</si>
  <si>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</si>
  <si>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</si>
  <si>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</si>
  <si>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</si>
  <si>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</si>
  <si>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</si>
  <si>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</si>
  <si>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</si>
  <si>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</si>
  <si>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</si>
  <si>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</si>
  <si>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</si>
  <si>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</si>
  <si>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</si>
  <si>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</si>
  <si>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</si>
  <si>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</si>
  <si>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</si>
  <si>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</si>
  <si>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</si>
  <si>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</si>
  <si>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</si>
  <si>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</si>
  <si>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</si>
  <si>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</si>
  <si>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</si>
  <si>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</si>
  <si>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</si>
  <si>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</si>
  <si>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</si>
  <si>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</si>
  <si>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</si>
  <si>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</si>
  <si>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</si>
  <si>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</si>
  <si>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</si>
  <si>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</si>
  <si>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</si>
  <si>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</si>
  <si>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</si>
  <si>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</si>
  <si>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</si>
  <si>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</si>
  <si>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</si>
  <si>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</si>
  <si>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</si>
  <si>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</si>
  <si>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</si>
  <si>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</si>
  <si>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</si>
  <si>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</si>
  <si>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</si>
  <si>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</si>
  <si>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</si>
  <si>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</si>
  <si>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</si>
  <si>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</si>
  <si>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</si>
  <si>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</si>
  <si>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</si>
  <si>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</si>
  <si>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</si>
  <si>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</si>
  <si>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</si>
  <si>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</si>
  <si>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</si>
  <si>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</si>
  <si>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</si>
  <si>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</si>
  <si>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</si>
  <si>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</si>
  <si>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</si>
  <si>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</si>
  <si>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</si>
  <si>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</si>
  <si>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</si>
  <si>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</si>
  <si>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</si>
  <si>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</si>
  <si>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</si>
  <si>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</si>
  <si>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</si>
  <si>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</si>
  <si>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</si>
  <si>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</si>
  <si>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</si>
  <si>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</si>
  <si>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</si>
  <si>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</si>
  <si>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</si>
  <si>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</si>
  <si>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</si>
  <si>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</si>
  <si>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</si>
  <si>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</si>
  <si>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</si>
  <si>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</si>
  <si>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</si>
  <si>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</si>
  <si>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</si>
  <si>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</si>
  <si>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</si>
  <si>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</si>
  <si>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</si>
  <si>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</si>
  <si>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</si>
  <si>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</si>
  <si>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</si>
  <si>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</si>
  <si>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</si>
  <si>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</si>
  <si>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</si>
  <si>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</si>
  <si>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</si>
  <si>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</si>
  <si>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</si>
  <si>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</si>
  <si>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</si>
  <si>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</si>
  <si>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</si>
  <si>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</si>
  <si>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</si>
  <si>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</si>
  <si>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</si>
  <si>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</si>
  <si>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</si>
  <si>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</si>
  <si>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</si>
  <si>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</si>
  <si>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</si>
  <si>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</si>
  <si>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</si>
  <si>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</si>
  <si>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</si>
  <si>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</si>
  <si>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</si>
  <si>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</si>
  <si>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</si>
  <si>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</si>
  <si>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</si>
  <si>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</si>
  <si>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</si>
  <si>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</si>
  <si>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</si>
  <si>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</si>
  <si>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</si>
  <si>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</si>
  <si>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</si>
  <si>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</si>
  <si>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</si>
  <si>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</si>
  <si>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</si>
  <si>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</si>
  <si>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</si>
  <si>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</si>
  <si>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</si>
  <si>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</si>
  <si>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</si>
  <si>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</si>
  <si>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</si>
  <si>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</si>
  <si>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</si>
  <si>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</si>
  <si>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</si>
  <si>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</si>
  <si>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</si>
  <si>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</si>
  <si>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</si>
  <si>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</si>
  <si>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</si>
  <si>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</si>
  <si>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</si>
  <si>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</si>
  <si>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</si>
  <si>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</si>
  <si>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</si>
  <si>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</si>
  <si>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</si>
  <si>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</si>
  <si>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</si>
  <si>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</si>
  <si>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</si>
  <si>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</si>
  <si>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</si>
  <si>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</si>
  <si>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</si>
  <si>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</si>
  <si>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</si>
  <si>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</si>
  <si>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</si>
  <si>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</si>
  <si>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</si>
  <si>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</si>
  <si>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</si>
  <si>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</si>
  <si>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</si>
  <si>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</si>
  <si>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</si>
  <si>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</si>
  <si>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</si>
  <si>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</si>
  <si>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</si>
  <si>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</si>
  <si>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</si>
  <si>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</si>
  <si>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</si>
  <si>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</si>
  <si>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</si>
  <si>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</si>
  <si>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</si>
  <si>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</si>
  <si>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</si>
  <si>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</si>
  <si>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</si>
  <si>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</si>
  <si>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</si>
  <si>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</si>
  <si>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</si>
  <si>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</si>
  <si>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</si>
  <si>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</si>
  <si>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</si>
  <si>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</si>
  <si>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</si>
  <si>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</si>
  <si>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</si>
  <si>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</si>
  <si>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</si>
  <si>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</si>
  <si>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</si>
  <si>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</si>
  <si>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</si>
  <si>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</si>
  <si>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</si>
  <si>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</si>
  <si>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</si>
  <si>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</si>
  <si>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</si>
  <si>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</si>
  <si>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</si>
  <si>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</si>
  <si>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</si>
  <si>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</si>
  <si>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</si>
  <si>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</si>
  <si>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</si>
  <si>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</si>
  <si>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</si>
  <si>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</si>
  <si>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</si>
  <si>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</si>
  <si>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</si>
  <si>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</si>
  <si>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</si>
  <si>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</si>
  <si>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</si>
  <si>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</si>
  <si>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</si>
  <si>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</si>
  <si>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</si>
  <si>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</si>
  <si>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</si>
  <si>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</si>
  <si>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</si>
  <si>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</si>
  <si>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</si>
  <si>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</si>
  <si>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</si>
  <si>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</si>
  <si>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</si>
  <si>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</si>
  <si>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</si>
  <si>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</si>
  <si>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</si>
  <si>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</si>
  <si>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</si>
  <si>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</si>
  <si>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</si>
  <si>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</si>
  <si>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</si>
  <si>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</si>
  <si>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</si>
  <si>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</si>
  <si>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</si>
  <si>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</si>
  <si>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</si>
  <si>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</si>
  <si>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</si>
  <si>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</si>
  <si>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</si>
  <si>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</si>
  <si>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</si>
  <si>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</si>
  <si>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</si>
  <si>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</si>
  <si>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</si>
  <si>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</si>
  <si>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</si>
  <si>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</si>
  <si>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</si>
  <si>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</si>
  <si>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</si>
  <si>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</si>
  <si>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</si>
  <si>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</si>
  <si>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</si>
  <si>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</si>
  <si>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</si>
  <si>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</si>
  <si>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</si>
  <si>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</si>
  <si>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</si>
  <si>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</si>
  <si>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</si>
  <si>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</si>
  <si>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</si>
  <si>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</si>
  <si>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</si>
  <si>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</si>
  <si>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</si>
  <si>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</si>
  <si>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</si>
  <si>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</si>
  <si>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</si>
  <si>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</si>
  <si>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</si>
  <si>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</si>
  <si>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</si>
  <si>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</si>
  <si>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</si>
  <si>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</si>
  <si>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</si>
  <si>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</si>
  <si>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</si>
  <si>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</si>
  <si>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</si>
  <si>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</si>
  <si>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</si>
  <si>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</si>
  <si>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</si>
  <si>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</si>
  <si>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</si>
  <si>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</si>
  <si>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</si>
  <si>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</si>
  <si>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</si>
  <si>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</si>
  <si>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</si>
  <si>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</si>
  <si>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</si>
  <si>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</si>
  <si>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</si>
  <si>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</si>
  <si>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</si>
  <si>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</si>
  <si>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</si>
  <si>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</si>
  <si>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</si>
  <si>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</si>
  <si>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</si>
  <si>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</si>
  <si>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</si>
  <si>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</si>
  <si>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</si>
  <si>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</si>
  <si>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</si>
  <si>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</si>
  <si>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</si>
  <si>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</si>
  <si>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</si>
  <si>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</si>
  <si>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</si>
  <si>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</si>
  <si>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</si>
  <si>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</si>
  <si>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</si>
  <si>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</si>
  <si>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</si>
  <si>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</si>
  <si>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</si>
  <si>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</si>
  <si>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</si>
  <si>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</si>
  <si>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</si>
  <si>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</si>
  <si>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</si>
  <si>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</si>
  <si>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</si>
  <si>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</si>
  <si>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</si>
  <si>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</si>
  <si>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</si>
  <si>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</si>
  <si>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</si>
  <si>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</si>
  <si>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</si>
  <si>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</si>
  <si>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</si>
  <si>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</si>
  <si>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</si>
  <si>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</si>
  <si>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</si>
  <si>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</si>
  <si>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</si>
  <si>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</si>
  <si>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</si>
  <si>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</si>
  <si>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</si>
  <si>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</si>
  <si>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</si>
  <si>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</si>
  <si>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</si>
  <si>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</si>
  <si>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</si>
  <si>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</si>
  <si>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</si>
  <si>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</si>
  <si>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</si>
  <si>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</si>
  <si>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</si>
  <si>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</si>
  <si>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</si>
  <si>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</si>
  <si>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</si>
  <si>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</si>
  <si>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</si>
  <si>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</si>
  <si>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</si>
  <si>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</si>
  <si>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</si>
  <si>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</si>
  <si>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</si>
  <si>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</si>
  <si>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</si>
  <si>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</si>
  <si>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</si>
  <si>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</si>
  <si>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</si>
  <si>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</si>
  <si>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</si>
  <si>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</si>
  <si>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</si>
  <si>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</si>
  <si>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</si>
  <si>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</si>
  <si>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</si>
  <si>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</si>
  <si>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</si>
  <si>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</si>
  <si>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</si>
  <si>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</si>
  <si>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</si>
  <si>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</si>
  <si>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</si>
  <si>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</si>
  <si>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</si>
  <si>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</si>
  <si>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</si>
  <si>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</si>
  <si>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</si>
  <si>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</si>
  <si>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</si>
  <si>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</si>
  <si>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</si>
  <si>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</si>
  <si>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</si>
  <si>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</si>
  <si>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</si>
  <si>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</si>
  <si>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</si>
  <si>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</si>
  <si>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</si>
  <si>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</si>
  <si>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</si>
  <si>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</si>
  <si>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</si>
  <si>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</si>
  <si>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</si>
  <si>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</si>
  <si>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</si>
  <si>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</si>
  <si>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</si>
  <si>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</si>
  <si>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</si>
  <si>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</si>
  <si>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</si>
  <si>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</si>
  <si>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</si>
  <si>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</si>
  <si>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</si>
  <si>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</si>
  <si>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</si>
  <si>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</si>
  <si>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</si>
  <si>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</si>
  <si>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</si>
  <si>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</si>
  <si>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</si>
  <si>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</si>
  <si>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</si>
  <si>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</si>
  <si>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</si>
  <si>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</si>
  <si>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</si>
  <si>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</si>
  <si>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</si>
  <si>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</si>
  <si>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</si>
  <si>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</si>
  <si>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</si>
  <si>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</si>
  <si>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</si>
  <si>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</si>
  <si>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</si>
  <si>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</si>
  <si>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</si>
  <si>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</si>
  <si>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</si>
  <si>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</si>
  <si>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</si>
  <si>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</si>
  <si>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</si>
  <si>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</si>
  <si>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</si>
  <si>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</si>
  <si>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</si>
  <si>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</si>
  <si>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</si>
  <si>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</si>
  <si>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</si>
  <si>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</si>
  <si>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</si>
  <si>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</si>
  <si>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</si>
  <si>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</si>
  <si>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</si>
  <si>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</si>
  <si>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</si>
  <si>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</si>
  <si>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</si>
  <si>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</si>
  <si>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</si>
  <si>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</si>
  <si>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</si>
  <si>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</si>
  <si>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</si>
  <si>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</si>
  <si>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</si>
  <si>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</si>
  <si>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</si>
  <si>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</si>
  <si>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</si>
  <si>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</si>
  <si>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</si>
  <si>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</si>
  <si>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</si>
  <si>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</si>
  <si>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</si>
  <si>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</si>
  <si>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</si>
  <si>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</si>
  <si>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</si>
  <si>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</si>
  <si>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</si>
  <si>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</si>
  <si>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</si>
  <si>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</si>
  <si>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</si>
  <si>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</si>
  <si>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</si>
  <si>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</si>
  <si>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</si>
  <si>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</si>
  <si>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</si>
  <si>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</si>
  <si>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</si>
  <si>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</si>
  <si>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</si>
  <si>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</si>
  <si>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</si>
  <si>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</si>
  <si>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</si>
  <si>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</si>
  <si>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</si>
  <si>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</si>
  <si>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</si>
  <si>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</si>
  <si>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</si>
  <si>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</si>
  <si>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</si>
  <si>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</si>
  <si>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</si>
  <si>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</si>
  <si>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</si>
  <si>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</si>
  <si>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</si>
  <si>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</si>
  <si>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</si>
  <si>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</si>
  <si>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</si>
  <si>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</si>
  <si>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</si>
  <si>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</si>
  <si>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</si>
  <si>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</si>
  <si>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</si>
  <si>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</si>
  <si>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</si>
  <si>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</si>
  <si>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</si>
  <si>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</si>
  <si>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</si>
  <si>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</si>
  <si>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</si>
  <si>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</si>
  <si>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</si>
  <si>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</si>
  <si>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</si>
  <si>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</si>
  <si>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</si>
  <si>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</si>
  <si>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</si>
  <si>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</si>
  <si>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</si>
  <si>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</si>
  <si>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</si>
  <si>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</si>
  <si>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</si>
  <si>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</si>
  <si>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</si>
  <si>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</si>
  <si>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</si>
  <si>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</si>
  <si>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</si>
  <si>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</si>
  <si>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</si>
  <si>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</si>
  <si>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</si>
  <si>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</si>
  <si>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</si>
  <si>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</si>
  <si>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</si>
  <si>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</si>
  <si>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</si>
  <si>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</si>
  <si>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</si>
  <si>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</si>
  <si>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</si>
  <si>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</si>
  <si>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</si>
  <si>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</si>
  <si>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</si>
  <si>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</si>
  <si>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</si>
  <si>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</si>
  <si>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</si>
  <si>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</si>
  <si>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</si>
  <si>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</si>
  <si>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</si>
  <si>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</si>
  <si>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</si>
  <si>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</si>
  <si>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</si>
  <si>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</si>
  <si>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</si>
  <si>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</si>
  <si>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</si>
  <si>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</si>
  <si>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</si>
  <si>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</si>
  <si>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</si>
  <si>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</si>
  <si>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</si>
  <si>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</si>
  <si>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</si>
  <si>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</si>
  <si>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</si>
  <si>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</si>
  <si>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</si>
  <si>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</si>
  <si>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</si>
  <si>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</si>
  <si>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</si>
  <si>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</si>
  <si>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</si>
  <si>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</si>
  <si>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</si>
  <si>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</si>
  <si>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</si>
  <si>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</si>
  <si>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</si>
  <si>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</si>
  <si>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</si>
  <si>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</si>
  <si>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</si>
  <si>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</si>
  <si>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</si>
  <si>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</si>
  <si>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</si>
  <si>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</si>
  <si>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</si>
  <si>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</si>
  <si>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</si>
  <si>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</si>
  <si>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</si>
  <si>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</si>
  <si>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</si>
  <si>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</si>
  <si>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</si>
  <si>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</si>
  <si>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</si>
  <si>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</si>
  <si>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</si>
  <si>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</si>
  <si>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</si>
  <si>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</si>
  <si>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</si>
  <si>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</si>
  <si>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</si>
  <si>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</si>
  <si>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</si>
  <si>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</si>
  <si>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</si>
  <si>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</si>
  <si>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</si>
  <si>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</si>
  <si>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</si>
  <si>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</si>
  <si>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</si>
  <si>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</si>
  <si>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</si>
  <si>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</si>
  <si>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</si>
  <si>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</si>
  <si>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</si>
  <si>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</si>
  <si>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</si>
  <si>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</si>
  <si>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</si>
  <si>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</si>
  <si>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</si>
  <si>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</si>
  <si>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</si>
  <si>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</si>
  <si>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</si>
  <si>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</si>
  <si>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</si>
  <si>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</si>
  <si>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</si>
  <si>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</si>
  <si>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</si>
  <si>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</si>
  <si>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</si>
  <si>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</si>
  <si>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</si>
  <si>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</si>
  <si>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</si>
  <si>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</si>
  <si>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</si>
  <si>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</si>
  <si>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</si>
  <si>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</si>
  <si>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</si>
  <si>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</si>
  <si>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</si>
  <si>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</si>
  <si>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</si>
  <si>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</si>
  <si>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</si>
  <si>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</si>
  <si>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</si>
  <si>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</si>
  <si>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</si>
  <si>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</si>
  <si>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</si>
  <si>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</si>
  <si>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</si>
  <si>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</si>
  <si>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</si>
  <si>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</si>
  <si>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</si>
  <si>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</si>
  <si>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</si>
  <si>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</si>
  <si>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</si>
  <si>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</si>
  <si>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</si>
  <si>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</si>
  <si>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</si>
  <si>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</si>
  <si>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</si>
  <si>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</si>
  <si>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</si>
  <si>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</si>
  <si>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</si>
  <si>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</si>
  <si>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</si>
  <si>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</si>
  <si>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</si>
  <si>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</si>
  <si>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</si>
  <si>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</si>
  <si>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</si>
  <si>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</si>
  <si>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</si>
  <si>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</si>
  <si>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</si>
  <si>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</si>
  <si>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</si>
  <si>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</si>
  <si>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</si>
  <si>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</si>
  <si>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</si>
  <si>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</si>
  <si>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</si>
  <si>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</si>
  <si>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</si>
  <si>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</si>
  <si>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</si>
  <si>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</si>
  <si>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</si>
  <si>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</si>
  <si>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</si>
  <si>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</si>
  <si>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</si>
  <si>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</si>
  <si>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</si>
  <si>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</si>
  <si>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</si>
  <si>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</si>
  <si>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</si>
  <si>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</si>
  <si>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</si>
  <si>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</si>
  <si>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</si>
  <si>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</si>
  <si>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</si>
  <si>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</si>
  <si>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</si>
  <si>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</si>
  <si>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</si>
  <si>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</si>
  <si>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</si>
  <si>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</si>
  <si>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</si>
  <si>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</si>
  <si>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</si>
  <si>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</si>
  <si>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</si>
  <si>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</si>
  <si>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</si>
  <si>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</si>
  <si>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</si>
  <si>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</si>
  <si>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</si>
  <si>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</si>
  <si>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</si>
  <si>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</si>
  <si>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</si>
  <si>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</si>
  <si>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</si>
  <si>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</si>
  <si>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</si>
  <si>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</si>
  <si>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</si>
  <si>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</si>
  <si>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</si>
  <si>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</si>
  <si>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</si>
  <si>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</si>
  <si>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</si>
  <si>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</si>
  <si>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</si>
  <si>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</si>
  <si>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</si>
  <si>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</si>
  <si>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</si>
  <si>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</si>
  <si>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</si>
  <si>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</si>
  <si>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</si>
  <si>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</si>
  <si>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</si>
  <si>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</si>
  <si>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</si>
  <si>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</si>
  <si>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</si>
  <si>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</si>
  <si>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</si>
  <si>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</si>
  <si>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</si>
  <si>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</si>
  <si>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</si>
  <si>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</si>
  <si>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</si>
  <si>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</si>
  <si>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</si>
  <si>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</si>
  <si>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</si>
  <si>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</si>
  <si>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</si>
  <si>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</si>
  <si>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</si>
  <si>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</si>
  <si>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</si>
  <si>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</si>
  <si>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</si>
  <si>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</si>
  <si>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</si>
  <si>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</si>
  <si>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</si>
  <si>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</si>
  <si>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</si>
  <si>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</si>
  <si>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</si>
  <si>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</si>
  <si>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</si>
  <si>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</si>
  <si>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</si>
  <si>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</si>
  <si>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</si>
  <si>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</si>
  <si>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</si>
  <si>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</si>
  <si>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</si>
  <si>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</si>
  <si>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</si>
  <si>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</si>
  <si>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</si>
  <si>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</si>
  <si>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</si>
  <si>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</si>
  <si>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</si>
  <si>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</si>
  <si>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</si>
  <si>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</si>
  <si>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</si>
  <si>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</si>
  <si>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</si>
  <si>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</si>
  <si>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</si>
  <si>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</si>
  <si>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</si>
  <si>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</si>
  <si>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</si>
  <si>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</si>
  <si>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</si>
  <si>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</si>
  <si>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</si>
  <si>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</si>
  <si>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</si>
  <si>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</si>
  <si>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</si>
  <si>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</si>
  <si>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</si>
  <si>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</si>
  <si>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</si>
  <si>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</si>
  <si>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</si>
  <si>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</si>
  <si>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</si>
  <si>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</si>
  <si>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</si>
  <si>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</si>
  <si>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</si>
  <si>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</si>
  <si>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</si>
  <si>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</si>
  <si>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</si>
  <si>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</si>
  <si>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</si>
  <si>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</si>
  <si>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</si>
  <si>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</si>
  <si>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</si>
  <si>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</si>
  <si>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</si>
  <si>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</si>
  <si>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</si>
  <si>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</si>
  <si>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</si>
  <si>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</si>
  <si>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</si>
  <si>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</si>
  <si>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</si>
  <si>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</si>
  <si>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</si>
  <si>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</si>
  <si>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</si>
  <si>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</si>
  <si>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</si>
  <si>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</si>
  <si>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</si>
  <si>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</si>
  <si>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</si>
  <si>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</si>
  <si>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</si>
  <si>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</si>
  <si>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</si>
  <si>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</si>
  <si>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</si>
  <si>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</si>
  <si>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</si>
  <si>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</si>
  <si>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</si>
  <si>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</si>
  <si>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</si>
  <si>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</si>
  <si>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</si>
  <si>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</si>
  <si>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</si>
  <si>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</si>
  <si>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</si>
  <si>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</si>
  <si>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</si>
  <si>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</si>
  <si>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</si>
  <si>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</si>
  <si>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</si>
  <si>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</si>
  <si>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</si>
  <si>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</si>
  <si>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</si>
  <si>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</si>
  <si>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</si>
  <si>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</si>
  <si>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</si>
  <si>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</si>
  <si>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</si>
  <si>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</si>
  <si>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</si>
  <si>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</si>
  <si>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</si>
  <si>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</si>
  <si>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</si>
  <si>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</si>
  <si>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</si>
  <si>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</si>
  <si>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</si>
  <si>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</si>
  <si>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</si>
  <si>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</si>
  <si>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</si>
  <si>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</si>
  <si>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</si>
  <si>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</si>
  <si>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</si>
  <si>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</si>
  <si>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</si>
  <si>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</si>
  <si>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</si>
  <si>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</si>
  <si>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</si>
  <si>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</si>
  <si>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</si>
  <si>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</si>
  <si>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</si>
  <si>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</si>
  <si>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</si>
  <si>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</si>
  <si>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</si>
  <si>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</si>
  <si>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</si>
  <si>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</si>
  <si>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</si>
  <si>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</si>
  <si>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</si>
  <si>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</si>
  <si>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</si>
  <si>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</si>
  <si>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</si>
  <si>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</si>
  <si>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</si>
  <si>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</si>
  <si>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</si>
  <si>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</si>
  <si>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</si>
  <si>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</si>
  <si>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</si>
  <si>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</si>
  <si>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</si>
  <si>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</si>
  <si>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</si>
  <si>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</si>
  <si>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</si>
  <si>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</si>
  <si>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</si>
  <si>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</si>
  <si>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</si>
  <si>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</si>
  <si>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</si>
  <si>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</si>
  <si>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</si>
  <si>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</si>
  <si>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</si>
  <si>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</si>
  <si>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</si>
  <si>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</si>
  <si>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</si>
  <si>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</si>
  <si>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</si>
  <si>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</si>
  <si>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</si>
  <si>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</si>
  <si>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</si>
  <si>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</si>
  <si>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</si>
  <si>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</si>
  <si>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</si>
  <si>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</si>
  <si>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</si>
  <si>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</si>
  <si>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</si>
  <si>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</si>
  <si>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</si>
  <si>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</si>
  <si>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</si>
  <si>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</si>
  <si>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</si>
  <si>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</si>
  <si>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</si>
  <si>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</si>
  <si>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</si>
  <si>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</si>
  <si>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</si>
  <si>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</si>
  <si>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</si>
  <si>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</si>
  <si>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</si>
  <si>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</si>
  <si>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</si>
  <si>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</si>
  <si>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</si>
  <si>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</si>
  <si>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</si>
  <si>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</si>
  <si>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</si>
  <si>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</si>
  <si>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</si>
  <si>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</si>
  <si>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</si>
  <si>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</si>
  <si>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</si>
  <si>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</si>
  <si>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</si>
  <si>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</si>
  <si>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</si>
  <si>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</si>
  <si>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</si>
  <si>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</si>
  <si>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</si>
  <si>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</si>
  <si>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</si>
  <si>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</si>
  <si>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</si>
  <si>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</si>
  <si>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</si>
  <si>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</si>
  <si>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</si>
  <si>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</si>
  <si>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</si>
  <si>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</si>
  <si>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</si>
  <si>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</si>
  <si>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</si>
  <si>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</si>
  <si>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</si>
  <si>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</si>
  <si>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</si>
  <si>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</si>
  <si>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</si>
  <si>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</si>
  <si>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</si>
  <si>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</si>
  <si>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</si>
  <si>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</si>
  <si>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</si>
  <si>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</si>
  <si>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</si>
  <si>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</si>
  <si>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</si>
  <si>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</si>
  <si>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</si>
  <si>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</si>
  <si>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</si>
  <si>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</si>
  <si>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</si>
  <si>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</si>
  <si>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</si>
  <si>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</si>
  <si>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</si>
  <si>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</si>
  <si>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</si>
  <si>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</si>
  <si>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</si>
  <si>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</si>
  <si>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</si>
  <si>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</si>
  <si>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</si>
  <si>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</si>
  <si>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</si>
  <si>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</si>
  <si>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</si>
  <si>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</si>
  <si>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</si>
  <si>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</si>
  <si>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</si>
  <si>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</si>
  <si>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</si>
  <si>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</si>
  <si>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</si>
  <si>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</si>
  <si>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</si>
  <si>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</si>
  <si>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</si>
  <si>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</si>
  <si>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</si>
  <si>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</si>
  <si>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</si>
  <si>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</si>
  <si>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</si>
  <si>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</si>
  <si>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</si>
  <si>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</si>
  <si>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</si>
  <si>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</si>
  <si>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</si>
  <si>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</si>
  <si>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</si>
  <si>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</si>
  <si>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</si>
  <si>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</si>
  <si>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</si>
  <si>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</si>
  <si>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</si>
  <si>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</si>
  <si>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</si>
  <si>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</si>
  <si>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</si>
  <si>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</si>
  <si>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</si>
  <si>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</si>
  <si>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</si>
  <si>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</si>
  <si>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</si>
  <si>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</si>
  <si>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</si>
  <si>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</si>
  <si>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</si>
  <si>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</si>
  <si>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</si>
  <si>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</si>
  <si>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</si>
  <si>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</si>
  <si>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</si>
  <si>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</si>
  <si>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</si>
  <si>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</si>
  <si>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</si>
  <si>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</si>
  <si>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</si>
  <si>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</si>
  <si>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</si>
  <si>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</si>
  <si>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</si>
  <si>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</si>
  <si>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</si>
  <si>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</si>
  <si>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</si>
  <si>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</si>
  <si>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</si>
  <si>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</si>
  <si>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</si>
  <si>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</si>
  <si>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</si>
  <si>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</si>
  <si>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</si>
  <si>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</si>
  <si>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</si>
  <si>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</si>
  <si>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</si>
  <si>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</si>
  <si>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</si>
  <si>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</si>
  <si>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</si>
  <si>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</si>
  <si>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</si>
  <si>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</si>
  <si>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</si>
  <si>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</si>
  <si>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</si>
  <si>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</si>
  <si>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</si>
  <si>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</si>
  <si>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</si>
  <si>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</si>
  <si>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</si>
  <si>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</si>
  <si>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</si>
  <si>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</si>
  <si>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</si>
  <si>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</si>
  <si>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</si>
  <si>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</si>
  <si>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</si>
  <si>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</si>
  <si>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</si>
  <si>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</si>
  <si>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</si>
  <si>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</si>
  <si>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</si>
  <si>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</si>
  <si>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</si>
  <si>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</si>
  <si>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</si>
  <si>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</si>
  <si>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</si>
  <si>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</si>
  <si>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</si>
  <si>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</si>
  <si>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</si>
  <si>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</si>
  <si>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</si>
  <si>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</si>
  <si>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</si>
  <si>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</si>
  <si>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</si>
  <si>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</si>
  <si>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</si>
  <si>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</si>
  <si>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</si>
  <si>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</si>
  <si>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</si>
  <si>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</si>
  <si>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</si>
  <si>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</si>
  <si>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</si>
  <si>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</si>
  <si>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</si>
  <si>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</si>
  <si>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</si>
  <si>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</si>
  <si>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</si>
  <si>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</si>
  <si>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</si>
  <si>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</si>
  <si>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</si>
  <si>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</si>
  <si>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</si>
  <si>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</si>
  <si>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</si>
  <si>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</si>
  <si>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</si>
  <si>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</si>
  <si>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</si>
  <si>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</si>
  <si>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</si>
  <si>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</si>
  <si>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</si>
  <si>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</si>
  <si>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</si>
  <si>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</si>
  <si>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</si>
  <si>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</si>
  <si>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</si>
  <si>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</si>
  <si>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</si>
  <si>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</si>
  <si>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</si>
  <si>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</si>
  <si>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</si>
  <si>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</si>
  <si>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</si>
  <si>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</si>
  <si>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</si>
  <si>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</si>
  <si>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</si>
  <si>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</si>
  <si>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</si>
  <si>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</si>
  <si>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</si>
  <si>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</si>
  <si>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</si>
  <si>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</si>
  <si>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</si>
  <si>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</si>
  <si>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</si>
  <si>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</si>
  <si>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</si>
  <si>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</si>
  <si>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</si>
  <si>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</si>
  <si>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</si>
  <si>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</si>
  <si>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</si>
  <si>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</si>
  <si>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</si>
  <si>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</si>
  <si>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</si>
  <si>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</si>
  <si>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</si>
  <si>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</si>
  <si>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</si>
  <si>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</si>
  <si>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</si>
  <si>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</si>
  <si>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</si>
  <si>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</si>
  <si>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</si>
  <si>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</si>
  <si>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</si>
  <si>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</si>
  <si>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</si>
  <si>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</si>
  <si>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</si>
  <si>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</si>
  <si>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</si>
  <si>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</si>
  <si>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</si>
  <si>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</si>
  <si>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</si>
  <si>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</si>
  <si>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</si>
  <si>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</si>
  <si>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</si>
  <si>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</si>
  <si>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</si>
  <si>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</si>
  <si>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</si>
  <si>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</si>
  <si>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</si>
  <si>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</si>
  <si>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</si>
  <si>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</si>
  <si>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</si>
  <si>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</si>
  <si>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</si>
  <si>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</si>
  <si>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</si>
  <si>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</si>
  <si>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</si>
  <si>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</si>
  <si>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</si>
  <si>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</si>
  <si>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</si>
  <si>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</si>
  <si>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</si>
  <si>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</si>
  <si>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</si>
  <si>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</si>
  <si>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</si>
  <si>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</si>
  <si>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</si>
  <si>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</si>
  <si>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</si>
  <si>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</si>
  <si>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</si>
  <si>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</si>
  <si>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</si>
  <si>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</si>
  <si>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</si>
  <si>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</si>
  <si>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</si>
  <si>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</si>
  <si>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</si>
  <si>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</si>
  <si>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</si>
  <si>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</si>
  <si>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</si>
  <si>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</si>
  <si>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</si>
  <si>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</si>
  <si>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</si>
  <si>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</si>
  <si>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</si>
  <si>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</si>
  <si>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</si>
  <si>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</si>
  <si>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</si>
  <si>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</si>
  <si>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</si>
  <si>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</si>
  <si>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</si>
  <si>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</si>
  <si>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</si>
  <si>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</si>
  <si>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</si>
  <si>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</si>
  <si>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</si>
  <si>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</si>
  <si>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</si>
  <si>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</si>
  <si>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</si>
  <si>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</si>
  <si>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</si>
  <si>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</si>
  <si>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</si>
  <si>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</si>
  <si>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</si>
  <si>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</si>
  <si>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</si>
  <si>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</si>
  <si>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</si>
  <si>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</si>
  <si>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</si>
  <si>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</si>
  <si>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</si>
  <si>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</si>
  <si>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</si>
  <si>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</si>
  <si>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</si>
  <si>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</si>
  <si>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</si>
  <si>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</si>
  <si>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</si>
  <si>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</si>
  <si>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</si>
  <si>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</si>
  <si>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</si>
  <si>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</si>
  <si>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</si>
  <si>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</si>
  <si>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</si>
  <si>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</si>
  <si>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</si>
  <si>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</si>
  <si>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</si>
  <si>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</si>
  <si>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</si>
  <si>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</si>
  <si>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</si>
  <si>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</si>
  <si>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</si>
  <si>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</si>
  <si>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</si>
  <si>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</si>
  <si>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</si>
  <si>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</si>
  <si>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</si>
  <si>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</si>
  <si>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</si>
  <si>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</si>
  <si>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</si>
  <si>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</si>
  <si>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</si>
  <si>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</si>
  <si>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</si>
  <si>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</si>
  <si>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</si>
  <si>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</si>
  <si>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</si>
  <si>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</si>
  <si>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</si>
  <si>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</si>
  <si>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</si>
  <si>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</si>
  <si>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</si>
  <si>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</si>
  <si>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</si>
  <si>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</si>
  <si>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</si>
  <si>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</si>
  <si>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</si>
  <si>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</si>
  <si>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</si>
  <si>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</si>
  <si>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</si>
  <si>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</si>
  <si>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</si>
  <si>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</si>
  <si>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</si>
  <si>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</si>
  <si>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</si>
  <si>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</si>
  <si>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</si>
  <si>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</si>
  <si>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</si>
  <si>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</si>
  <si>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</si>
  <si>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</si>
  <si>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</si>
  <si>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</si>
  <si>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</si>
  <si>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</si>
  <si>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</si>
  <si>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</si>
  <si>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</si>
  <si>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</si>
  <si>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</si>
  <si>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</si>
  <si>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</si>
  <si>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</si>
  <si>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</si>
  <si>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</si>
  <si>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</si>
  <si>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</si>
  <si>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</si>
  <si>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</si>
  <si>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</si>
  <si>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</si>
  <si>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</si>
  <si>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</si>
  <si>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</si>
  <si>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</si>
  <si>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</si>
  <si>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</si>
  <si>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</si>
  <si>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</si>
  <si>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</si>
  <si>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</si>
  <si>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</si>
  <si>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</si>
  <si>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</si>
  <si>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</si>
  <si>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</si>
  <si>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</si>
  <si>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</si>
  <si>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</si>
  <si>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</si>
  <si>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</si>
  <si>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</si>
  <si>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</si>
  <si>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</si>
  <si>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</si>
  <si>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</si>
  <si>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</si>
  <si>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</si>
  <si>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</si>
  <si>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</si>
  <si>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</si>
  <si>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</si>
  <si>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</si>
  <si>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</si>
  <si>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</si>
  <si>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</si>
  <si>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</si>
  <si>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</si>
  <si>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</si>
  <si>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</si>
  <si>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</si>
  <si>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</si>
  <si>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</si>
  <si>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</si>
  <si>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</si>
  <si>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</si>
  <si>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</si>
  <si>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</si>
  <si>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</si>
  <si>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</si>
  <si>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</si>
  <si>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</si>
  <si>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</si>
  <si>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</si>
  <si>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</si>
  <si>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</si>
  <si>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</si>
  <si>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</si>
  <si>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</si>
  <si>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</si>
  <si>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</si>
  <si>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</si>
  <si>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</si>
  <si>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</si>
  <si>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</si>
  <si>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</si>
  <si>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</si>
  <si>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</si>
  <si>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</si>
  <si>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</si>
  <si>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</si>
  <si>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</si>
  <si>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</si>
  <si>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</si>
  <si>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</si>
  <si>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</si>
  <si>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</si>
  <si>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</si>
  <si>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</si>
  <si>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</si>
  <si>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</si>
  <si>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</si>
  <si>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</si>
  <si>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</si>
  <si>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</si>
  <si>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</si>
  <si>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</si>
  <si>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</si>
  <si>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</si>
  <si>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</si>
  <si>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</si>
  <si>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</si>
  <si>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</si>
  <si>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</si>
  <si>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</si>
  <si>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</si>
  <si>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</si>
  <si>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</si>
  <si>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</si>
  <si>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</si>
  <si>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</si>
  <si>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</si>
  <si>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</si>
  <si>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</si>
  <si>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</si>
  <si>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</si>
  <si>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</si>
  <si>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</si>
  <si>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</si>
  <si>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</si>
  <si>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</si>
  <si>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</si>
  <si>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</si>
  <si>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</si>
  <si>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</si>
  <si>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</si>
  <si>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</si>
  <si>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</si>
  <si>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</si>
  <si>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</si>
  <si>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</si>
  <si>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</si>
  <si>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</si>
  <si>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</si>
  <si>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</si>
  <si>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</si>
  <si>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</si>
  <si>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</si>
  <si>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</si>
  <si>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</si>
  <si>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</si>
  <si>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</si>
  <si>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</si>
  <si>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</si>
  <si>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</si>
  <si>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</si>
  <si>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</si>
  <si>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</si>
  <si>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</si>
  <si>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</si>
  <si>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</si>
  <si>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</si>
  <si>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</si>
  <si>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</si>
  <si>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</si>
  <si>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</si>
  <si>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</si>
  <si>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</si>
  <si>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</si>
  <si>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</si>
  <si>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</si>
  <si>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</si>
  <si>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</si>
  <si>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</si>
  <si>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</si>
  <si>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</si>
  <si>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</si>
  <si>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</si>
  <si>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</si>
  <si>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</si>
  <si>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</si>
  <si>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</si>
  <si>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</si>
  <si>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</si>
  <si>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</si>
  <si>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</si>
  <si>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</si>
  <si>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</si>
  <si>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</si>
  <si>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</si>
  <si>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</si>
  <si>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</si>
  <si>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</si>
  <si>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</si>
  <si>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</si>
  <si>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</si>
  <si>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</si>
  <si>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</si>
  <si>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</si>
  <si>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</si>
  <si>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</si>
  <si>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</si>
  <si>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</si>
  <si>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</si>
  <si>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</si>
  <si>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</si>
  <si>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</si>
  <si>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</si>
  <si>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</si>
  <si>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</si>
  <si>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</si>
  <si>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</si>
  <si>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</si>
  <si>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</si>
  <si>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</si>
  <si>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</si>
  <si>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</si>
  <si>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</si>
  <si>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</si>
  <si>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</si>
  <si>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</si>
  <si>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</si>
  <si>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</si>
  <si>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</si>
  <si>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</si>
  <si>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</si>
  <si>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</si>
  <si>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</si>
  <si>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</si>
  <si>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</si>
  <si>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</si>
  <si>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</si>
  <si>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</si>
  <si>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</si>
  <si>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</si>
  <si>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</si>
  <si>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</si>
  <si>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</si>
  <si>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</si>
  <si>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</si>
  <si>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</si>
  <si>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</si>
  <si>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</si>
  <si>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</si>
  <si>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</si>
  <si>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</si>
  <si>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</si>
  <si>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</si>
  <si>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</si>
  <si>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</si>
  <si>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</si>
  <si>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</si>
  <si>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</si>
  <si>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</si>
  <si>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</si>
  <si>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</si>
  <si>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</si>
  <si>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</si>
  <si>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</si>
  <si>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</si>
  <si>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</si>
  <si>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</si>
  <si>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</si>
  <si>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</si>
  <si>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</si>
  <si>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</si>
  <si>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</si>
  <si>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</si>
  <si>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</si>
  <si>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</si>
  <si>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</si>
  <si>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</si>
  <si>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</si>
  <si>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</si>
  <si>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</si>
  <si>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</si>
  <si>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</si>
  <si>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</si>
  <si>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</si>
  <si>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</si>
  <si>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</si>
  <si>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</si>
  <si>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</si>
  <si>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</si>
  <si>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</si>
  <si>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</si>
  <si>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</si>
  <si>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</si>
  <si>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</si>
  <si>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</si>
  <si>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</si>
  <si>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</si>
  <si>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</si>
  <si>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</si>
  <si>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</si>
  <si>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</si>
  <si>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</si>
  <si>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</si>
  <si>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</si>
  <si>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</si>
  <si>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</si>
  <si>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</si>
  <si>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</si>
  <si>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</si>
  <si>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</si>
  <si>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</si>
  <si>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</si>
  <si>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</si>
  <si>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</si>
  <si>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</si>
  <si>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</si>
  <si>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</si>
  <si>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</si>
  <si>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</si>
  <si>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</si>
  <si>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</si>
  <si>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</si>
  <si>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</si>
  <si>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</si>
  <si>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</si>
  <si>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</si>
  <si>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</si>
  <si>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</si>
  <si>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</si>
  <si>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</si>
  <si>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</si>
  <si>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</si>
  <si>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</si>
  <si>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</si>
  <si>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</si>
  <si>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</si>
  <si>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</si>
  <si>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</si>
  <si>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</si>
  <si>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</si>
  <si>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</si>
  <si>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</si>
  <si>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</si>
  <si>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</si>
  <si>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</si>
  <si>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</si>
  <si>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</si>
  <si>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</si>
  <si>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</si>
  <si>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</si>
  <si>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</si>
  <si>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</si>
  <si>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</si>
  <si>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</si>
  <si>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</si>
  <si>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</si>
  <si>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</si>
  <si>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</si>
  <si>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</si>
  <si>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</si>
  <si>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</si>
  <si>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</si>
  <si>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</si>
  <si>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</si>
  <si>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</si>
  <si>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</si>
  <si>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</si>
  <si>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</si>
  <si>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</si>
  <si>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</si>
  <si>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</si>
  <si>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</si>
  <si>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</si>
  <si>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</si>
  <si>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</si>
  <si>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</si>
  <si>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</si>
  <si>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</si>
  <si>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</si>
  <si>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</si>
  <si>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</si>
  <si>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</si>
  <si>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</si>
  <si>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</si>
  <si>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</si>
  <si>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</si>
  <si>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</si>
  <si>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</si>
  <si>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</si>
  <si>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</si>
  <si>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</si>
  <si>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</si>
  <si>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</si>
  <si>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</si>
  <si>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</si>
  <si>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</si>
  <si>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</si>
  <si>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</si>
  <si>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</si>
  <si>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</si>
  <si>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</si>
  <si>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</si>
  <si>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</si>
  <si>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</si>
  <si>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</si>
  <si>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</si>
  <si>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</si>
  <si>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</si>
  <si>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</si>
  <si>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</si>
  <si>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</si>
  <si>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</si>
  <si>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</si>
  <si>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</si>
  <si>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</si>
  <si>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</si>
  <si>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</si>
  <si>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</si>
  <si>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</si>
  <si>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</si>
  <si>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</si>
  <si>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</si>
  <si>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</si>
  <si>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</si>
  <si>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</si>
  <si>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</si>
  <si>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</si>
  <si>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</si>
  <si>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</si>
  <si>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</si>
  <si>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</si>
  <si>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</si>
  <si>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</si>
  <si>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</si>
  <si>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</si>
  <si>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</si>
  <si>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</si>
  <si>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</si>
  <si>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</si>
  <si>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</si>
  <si>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</si>
  <si>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</si>
  <si>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</si>
  <si>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</si>
  <si>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</si>
  <si>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</si>
  <si>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</si>
  <si>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</si>
  <si>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</si>
  <si>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</si>
  <si>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</si>
  <si>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</si>
  <si>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</si>
  <si>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</si>
  <si>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</si>
  <si>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</si>
  <si>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</si>
  <si>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</si>
  <si>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</si>
  <si>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</si>
  <si>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</si>
  <si>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</si>
  <si>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</si>
  <si>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</si>
  <si>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</si>
  <si>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</si>
  <si>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</si>
  <si>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</si>
  <si>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</si>
  <si>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</si>
  <si>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</si>
  <si>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</si>
  <si>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</si>
  <si>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</si>
  <si>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</si>
  <si>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</si>
  <si>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</si>
  <si>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</si>
  <si>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</si>
  <si>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</si>
  <si>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</si>
  <si>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</si>
  <si>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</si>
  <si>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</si>
  <si>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</si>
  <si>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</si>
  <si>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</si>
  <si>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</si>
  <si>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</si>
  <si>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</si>
  <si>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</si>
  <si>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</si>
  <si>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</si>
  <si>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</si>
  <si>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</si>
  <si>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</si>
  <si>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</si>
  <si>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</si>
  <si>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</si>
  <si>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</si>
  <si>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</si>
  <si>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</si>
  <si>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</si>
  <si>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</si>
  <si>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</si>
  <si>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</si>
  <si>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</si>
  <si>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</si>
  <si>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</si>
  <si>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</si>
  <si>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</si>
  <si>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</si>
  <si>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</si>
  <si>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</si>
  <si>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</si>
  <si>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</si>
  <si>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</si>
  <si>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</si>
  <si>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</si>
  <si>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</si>
  <si>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</si>
  <si>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</si>
  <si>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</si>
  <si>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</si>
  <si>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</si>
  <si>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</si>
  <si>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</si>
  <si>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</si>
  <si>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</si>
  <si>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</si>
  <si>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</si>
  <si>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</si>
  <si>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</si>
  <si>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</si>
  <si>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</si>
  <si>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</si>
  <si>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</si>
  <si>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</si>
  <si>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</si>
  <si>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</si>
  <si>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</si>
  <si>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</si>
  <si>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</si>
  <si>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</si>
  <si>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</si>
  <si>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</si>
  <si>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</si>
  <si>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</si>
  <si>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</si>
  <si>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</si>
  <si>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</si>
  <si>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</si>
  <si>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</si>
  <si>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</si>
  <si>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</si>
  <si>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</si>
  <si>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</si>
  <si>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</si>
  <si>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</si>
  <si>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</si>
  <si>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</si>
  <si>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</si>
  <si>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</si>
  <si>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</si>
  <si>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</si>
  <si>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</si>
  <si>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</si>
  <si>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</si>
  <si>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</si>
  <si>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</si>
  <si>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</si>
  <si>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</si>
  <si>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</si>
  <si>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</si>
  <si>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</si>
  <si>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</si>
  <si>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</si>
  <si>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</si>
  <si>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</si>
  <si>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</si>
  <si>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</si>
  <si>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</si>
  <si>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</si>
  <si>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</si>
  <si>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</si>
  <si>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</si>
  <si>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</si>
  <si>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</si>
  <si>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</si>
  <si>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</si>
  <si>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</si>
  <si>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</si>
  <si>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</si>
  <si>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</si>
  <si>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</si>
  <si>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</si>
  <si>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</si>
  <si>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</si>
  <si>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</si>
  <si>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</si>
  <si>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</si>
  <si>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</si>
  <si>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</si>
  <si>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</si>
  <si>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</si>
  <si>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</si>
  <si>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</si>
  <si>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</si>
  <si>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</si>
  <si>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</si>
  <si>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</si>
  <si>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</si>
  <si>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</si>
  <si>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</si>
  <si>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</si>
  <si>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</si>
  <si>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</si>
  <si>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</si>
  <si>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</si>
  <si>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</si>
  <si>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</si>
  <si>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</si>
  <si>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</si>
  <si>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</si>
  <si>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</si>
  <si>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</si>
  <si>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</si>
  <si>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</si>
  <si>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</si>
  <si>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</si>
  <si>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</si>
  <si>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</si>
  <si>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</si>
  <si>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</si>
  <si>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</si>
  <si>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</si>
  <si>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</si>
  <si>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</si>
  <si>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</si>
  <si>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</si>
  <si>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</si>
  <si>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</si>
  <si>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</si>
  <si>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</si>
  <si>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</si>
  <si>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</si>
  <si>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</si>
  <si>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</si>
  <si>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</si>
  <si>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</si>
  <si>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</si>
  <si>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</si>
  <si>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</si>
  <si>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</si>
  <si>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</si>
  <si>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</si>
  <si>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</si>
  <si>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</si>
  <si>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</si>
  <si>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</si>
  <si>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</si>
  <si>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</si>
  <si>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</si>
  <si>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</si>
  <si>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</si>
  <si>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</si>
  <si>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</si>
  <si>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</si>
  <si>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</si>
  <si>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</si>
  <si>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</si>
  <si>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</si>
  <si>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</si>
  <si>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</si>
  <si>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</si>
  <si>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</si>
  <si>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</si>
  <si>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</si>
  <si>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</si>
  <si>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</si>
  <si>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</si>
  <si>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</si>
  <si>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</si>
  <si>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</si>
  <si>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</si>
  <si>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</si>
  <si>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</si>
  <si>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</si>
  <si>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</si>
  <si>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</si>
  <si>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</si>
  <si>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</si>
  <si>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</si>
  <si>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</si>
  <si>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</si>
  <si>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</si>
  <si>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</si>
  <si>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</si>
  <si>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</si>
  <si>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</si>
  <si>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</si>
  <si>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</si>
  <si>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</si>
  <si>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</si>
  <si>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</si>
  <si>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</si>
  <si>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</si>
  <si>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</si>
  <si>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</si>
  <si>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</si>
  <si>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</si>
  <si>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</si>
  <si>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</si>
  <si>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</si>
  <si>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</si>
  <si>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</si>
  <si>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</si>
  <si>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</si>
  <si>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</si>
  <si>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</si>
  <si>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</si>
  <si>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</si>
  <si>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</si>
  <si>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</si>
  <si>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</si>
  <si>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</si>
  <si>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</si>
  <si>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</si>
  <si>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</si>
  <si>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</si>
  <si>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</si>
  <si>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</si>
  <si>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</si>
  <si>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</si>
  <si>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</si>
  <si>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</si>
  <si>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</si>
  <si>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</si>
  <si>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</si>
  <si>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</si>
  <si>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</si>
  <si>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</si>
  <si>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</si>
  <si>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</si>
  <si>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</si>
  <si>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</si>
  <si>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</si>
  <si>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</si>
  <si>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</si>
  <si>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</si>
  <si>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</si>
  <si>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</si>
  <si>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</si>
  <si>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</si>
  <si>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</si>
  <si>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</si>
  <si>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</si>
  <si>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</si>
  <si>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</si>
  <si>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</si>
  <si>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</si>
  <si>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</si>
  <si>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</si>
  <si>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</si>
  <si>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</si>
  <si>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</si>
  <si>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</si>
  <si>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</si>
  <si>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</si>
  <si>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</si>
  <si>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</si>
  <si>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</si>
  <si>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</si>
  <si>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</si>
  <si>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</si>
  <si>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</si>
  <si>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</si>
  <si>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</si>
  <si>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</si>
  <si>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</si>
  <si>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</si>
  <si>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</si>
  <si>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</si>
  <si>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</si>
  <si>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</si>
  <si>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</si>
  <si>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</si>
  <si>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</si>
  <si>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</si>
  <si>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</si>
  <si>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</si>
  <si>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</si>
  <si>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</si>
  <si>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</si>
  <si>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</si>
  <si>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</si>
  <si>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</si>
  <si>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</si>
  <si>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</si>
  <si>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</si>
  <si>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</si>
  <si>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</si>
  <si>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</si>
  <si>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</si>
  <si>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</si>
  <si>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</si>
  <si>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</si>
  <si>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</si>
  <si>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</si>
  <si>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</si>
  <si>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</si>
  <si>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</si>
  <si>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</si>
  <si>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</si>
  <si>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</si>
  <si>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</si>
  <si>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</si>
  <si>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</si>
  <si>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</si>
  <si>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</si>
  <si>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</si>
  <si>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</si>
  <si>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</si>
  <si>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</si>
  <si>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</si>
  <si>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</si>
  <si>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</si>
  <si>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</si>
  <si>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</si>
  <si>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</si>
  <si>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</si>
  <si>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</si>
  <si>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</si>
  <si>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</si>
  <si>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</si>
  <si>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</si>
  <si>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</si>
  <si>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</si>
  <si>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</si>
  <si>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</si>
  <si>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</si>
  <si>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</si>
  <si>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</si>
  <si>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</si>
  <si>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</si>
  <si>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</si>
  <si>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</si>
  <si>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</si>
  <si>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</si>
  <si>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</si>
  <si>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</si>
  <si>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</si>
  <si>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</si>
  <si>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</si>
  <si>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</si>
  <si>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</si>
  <si>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</si>
  <si>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</si>
  <si>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</si>
  <si>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</si>
  <si>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</si>
  <si>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</si>
  <si>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</si>
  <si>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</si>
  <si>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</si>
  <si>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</si>
  <si>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</si>
  <si>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</si>
  <si>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</si>
  <si>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</si>
  <si>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</si>
  <si>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</si>
  <si>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</si>
  <si>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</si>
  <si>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</si>
  <si>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</si>
  <si>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</si>
  <si>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</si>
  <si>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</si>
  <si>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</si>
  <si>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</si>
  <si>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</si>
  <si>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</si>
  <si>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</si>
  <si>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</si>
  <si>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</si>
  <si>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</si>
  <si>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</si>
  <si>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</si>
  <si>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</si>
  <si>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</si>
  <si>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</si>
  <si>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</si>
  <si>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</si>
  <si>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</si>
  <si>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</si>
  <si>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</si>
  <si>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</si>
  <si>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</si>
  <si>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</si>
  <si>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</si>
  <si>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</si>
  <si>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</si>
  <si>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</si>
  <si>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</si>
  <si>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</si>
  <si>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</si>
  <si>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</si>
  <si>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</si>
  <si>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</si>
  <si>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</si>
  <si>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</si>
  <si>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</si>
  <si>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</si>
  <si>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</si>
  <si>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</si>
  <si>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</si>
  <si>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</si>
  <si>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</si>
  <si>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</si>
  <si>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</si>
  <si>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</si>
  <si>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</si>
  <si>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</si>
  <si>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</si>
  <si>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</si>
  <si>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</si>
  <si>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</si>
  <si>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</si>
  <si>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</si>
  <si>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</si>
  <si>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</si>
  <si>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</si>
  <si>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</si>
  <si>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</si>
  <si>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</si>
  <si>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</si>
  <si>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</si>
  <si>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</si>
  <si>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</si>
  <si>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</si>
  <si>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</si>
  <si>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</si>
  <si>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</si>
  <si>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</si>
  <si>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</si>
  <si>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</si>
  <si>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</si>
  <si>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</si>
  <si>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</si>
  <si>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</si>
  <si>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</si>
  <si>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</si>
  <si>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</si>
  <si>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</si>
  <si>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</si>
  <si>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</si>
  <si>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</si>
  <si>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</si>
  <si>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</si>
  <si>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</si>
  <si>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</si>
  <si>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</si>
  <si>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</si>
  <si>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</si>
  <si>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</si>
  <si>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</si>
  <si>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</si>
  <si>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</si>
  <si>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</si>
  <si>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</si>
  <si>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</si>
  <si>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</si>
  <si>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</si>
  <si>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</si>
  <si>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</si>
  <si>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</si>
  <si>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</si>
  <si>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</si>
  <si>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</si>
  <si>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</si>
  <si>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</si>
  <si>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</si>
  <si>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</si>
  <si>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</si>
  <si>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</si>
  <si>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</si>
  <si>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</si>
  <si>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</si>
  <si>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</si>
  <si>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</si>
  <si>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</si>
  <si>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</si>
  <si>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</si>
  <si>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</si>
  <si>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</si>
  <si>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</si>
  <si>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</si>
  <si>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</si>
  <si>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</si>
  <si>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</si>
  <si>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</si>
  <si>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</si>
  <si>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</si>
  <si>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</si>
  <si>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</si>
  <si>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</si>
  <si>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</si>
  <si>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</si>
  <si>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</si>
  <si>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</si>
  <si>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</si>
  <si>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</si>
  <si>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</si>
  <si>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</si>
  <si>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</si>
  <si>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</si>
  <si>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</si>
  <si>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</si>
  <si>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</si>
  <si>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</si>
  <si>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</si>
  <si>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</si>
  <si>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</si>
  <si>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</si>
  <si>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</si>
  <si>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</si>
  <si>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</si>
  <si>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</si>
  <si>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</si>
  <si>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</si>
  <si>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</si>
  <si>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</si>
  <si>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</si>
  <si>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</si>
  <si>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</si>
  <si>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</si>
  <si>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</si>
  <si>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</si>
  <si>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</si>
  <si>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</si>
  <si>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</si>
  <si>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</si>
  <si>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</si>
  <si>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</si>
  <si>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</si>
  <si>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</si>
  <si>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</si>
  <si>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</si>
  <si>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</si>
  <si>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</si>
  <si>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</si>
  <si>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</si>
  <si>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</si>
  <si>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</si>
  <si>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</si>
  <si>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</si>
  <si>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</si>
  <si>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</si>
  <si>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</si>
  <si>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</si>
  <si>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</si>
  <si>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</si>
  <si>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</si>
  <si>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</si>
  <si>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</si>
  <si>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</si>
  <si>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</si>
  <si>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</si>
  <si>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</si>
  <si>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</si>
  <si>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</si>
  <si>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</si>
  <si>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</si>
  <si>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</si>
  <si>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</si>
  <si>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</si>
  <si>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</si>
  <si>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</si>
  <si>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</si>
  <si>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</si>
  <si>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</si>
  <si>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</si>
  <si>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</si>
  <si>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</si>
  <si>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</si>
  <si>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</si>
  <si>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</si>
  <si>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</si>
  <si>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</si>
  <si>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</si>
  <si>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</si>
  <si>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</si>
  <si>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</si>
  <si>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</si>
  <si>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</si>
  <si>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</si>
  <si>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</si>
  <si>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</si>
  <si>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</si>
  <si>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</si>
  <si>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</si>
  <si>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</si>
  <si>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</si>
  <si>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</si>
  <si>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</si>
  <si>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</si>
  <si>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</si>
  <si>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</si>
  <si>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</si>
  <si>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</si>
  <si>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</si>
  <si>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</si>
  <si>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</si>
  <si>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</si>
  <si>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</si>
  <si>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</si>
  <si>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</si>
  <si>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</si>
  <si>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</si>
  <si>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</si>
  <si>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</si>
  <si>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</si>
  <si>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</si>
  <si>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</si>
  <si>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</si>
  <si>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</si>
  <si>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</si>
  <si>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</si>
  <si>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</si>
  <si>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</si>
  <si>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</si>
  <si>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</si>
  <si>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</si>
  <si>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</si>
  <si>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</si>
  <si>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</si>
  <si>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</si>
  <si>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</si>
  <si>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</si>
  <si>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</si>
  <si>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</si>
  <si>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</si>
  <si>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</si>
  <si>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</si>
  <si>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</si>
  <si>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</si>
  <si>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</si>
  <si>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</si>
  <si>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</si>
  <si>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</si>
  <si>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</si>
  <si>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</si>
  <si>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</si>
  <si>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</si>
  <si>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</si>
  <si>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</si>
  <si>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</si>
  <si>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</si>
  <si>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</si>
  <si>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</si>
  <si>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</si>
  <si>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</si>
  <si>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</si>
  <si>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</si>
  <si>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</si>
  <si>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</si>
  <si>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</si>
  <si>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</si>
  <si>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</si>
  <si>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</si>
  <si>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</si>
  <si>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</si>
  <si>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</si>
  <si>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</si>
  <si>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</si>
  <si>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</si>
  <si>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</si>
  <si>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</si>
  <si>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</si>
  <si>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</si>
  <si>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</si>
  <si>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</si>
  <si>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</si>
  <si>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</si>
  <si>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</si>
  <si>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</si>
  <si>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</si>
  <si>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</si>
  <si>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</si>
  <si>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</si>
  <si>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</si>
  <si>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</si>
  <si>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</si>
  <si>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</si>
  <si>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</si>
  <si>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</si>
  <si>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</si>
  <si>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</si>
  <si>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</si>
  <si>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</si>
  <si>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</si>
  <si>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</si>
  <si>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</si>
  <si>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</si>
  <si>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</si>
  <si>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</si>
  <si>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</si>
  <si>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</si>
  <si>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</si>
  <si>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</si>
  <si>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</si>
  <si>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</si>
  <si>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</si>
  <si>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</si>
  <si>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</si>
  <si>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</si>
  <si>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</si>
  <si>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</si>
  <si>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</si>
  <si>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</si>
  <si>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</si>
  <si>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</si>
  <si>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</si>
  <si>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</si>
  <si>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</si>
  <si>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</si>
  <si>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</si>
  <si>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</si>
  <si>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</si>
  <si>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</si>
  <si>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</si>
  <si>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</si>
  <si>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</si>
  <si>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</si>
  <si>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</si>
  <si>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</si>
  <si>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</si>
  <si>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</si>
  <si>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</si>
  <si>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</si>
  <si>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</si>
  <si>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</si>
  <si>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</si>
  <si>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</si>
  <si>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</si>
  <si>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</si>
  <si>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</si>
  <si>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</si>
  <si>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</si>
  <si>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</si>
  <si>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</si>
  <si>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</si>
  <si>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</si>
  <si>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</si>
  <si>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</si>
  <si>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</si>
  <si>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</si>
  <si>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</si>
  <si>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</si>
  <si>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</si>
  <si>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</si>
  <si>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</si>
  <si>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</si>
  <si>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</si>
  <si>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</si>
  <si>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</si>
  <si>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</si>
  <si>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</si>
  <si>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</si>
  <si>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</si>
  <si>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</si>
  <si>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</si>
  <si>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</si>
  <si>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</si>
  <si>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</si>
  <si>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</si>
  <si>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</si>
  <si>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</si>
  <si>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</si>
  <si>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</si>
  <si>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</si>
  <si>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</si>
  <si>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</si>
  <si>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</si>
  <si>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</si>
  <si>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</si>
  <si>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</si>
  <si>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</si>
  <si>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</si>
  <si>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</si>
  <si>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</si>
  <si>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</si>
  <si>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</si>
  <si>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</si>
  <si>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</si>
  <si>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</si>
  <si>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</si>
  <si>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</si>
  <si>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</si>
  <si>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</si>
  <si>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</si>
  <si>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</si>
  <si>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</si>
  <si>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</si>
  <si>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</si>
  <si>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</si>
  <si>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</si>
  <si>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</si>
  <si>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</si>
  <si>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</si>
  <si>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</si>
  <si>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</si>
  <si>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</si>
  <si>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</si>
  <si>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</si>
  <si>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</si>
  <si>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</si>
  <si>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</si>
  <si>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</si>
  <si>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</si>
  <si>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</si>
  <si>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</si>
  <si>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</si>
  <si>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</si>
  <si>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</si>
  <si>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</si>
  <si>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</si>
  <si>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</si>
  <si>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</si>
  <si>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</si>
  <si>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</si>
  <si>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</si>
  <si>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</si>
  <si>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</si>
  <si>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</si>
  <si>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</si>
  <si>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</si>
  <si>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</si>
  <si>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</si>
  <si>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</si>
  <si>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</si>
  <si>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</si>
  <si>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</si>
  <si>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</si>
  <si>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</si>
  <si>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</si>
  <si>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</si>
  <si>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</si>
  <si>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</si>
  <si>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</si>
  <si>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</si>
  <si>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</si>
  <si>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</si>
  <si>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</si>
  <si>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</si>
  <si>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</si>
  <si>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</si>
  <si>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</si>
  <si>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</si>
  <si>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</si>
  <si>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</si>
  <si>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</si>
  <si>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</si>
  <si>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</si>
  <si>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</si>
  <si>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</si>
  <si>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</si>
  <si>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</si>
  <si>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</si>
  <si>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</si>
  <si>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</si>
  <si>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</si>
  <si>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</si>
  <si>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</si>
  <si>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</si>
  <si>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</si>
  <si>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</si>
  <si>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</si>
  <si>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</si>
  <si>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</si>
  <si>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</si>
  <si>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</si>
  <si>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</si>
  <si>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</si>
  <si>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</si>
  <si>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</si>
  <si>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</si>
  <si>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</si>
  <si>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</si>
  <si>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</si>
  <si>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</si>
  <si>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</si>
  <si>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</si>
  <si>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</si>
  <si>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</si>
  <si>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</si>
  <si>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</si>
  <si>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</si>
  <si>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</si>
  <si>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</si>
  <si>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</si>
  <si>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</si>
  <si>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</si>
  <si>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</si>
  <si>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</si>
  <si>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</si>
  <si>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</si>
  <si>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</si>
  <si>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</si>
  <si>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</si>
  <si>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</si>
  <si>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</si>
  <si>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</si>
  <si>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</si>
  <si>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</si>
  <si>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</si>
  <si>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</si>
  <si>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</si>
  <si>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</si>
  <si>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</si>
  <si>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</si>
  <si>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</si>
  <si>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</si>
  <si>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</si>
  <si>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</si>
  <si>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</si>
  <si>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</si>
  <si>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</si>
  <si>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</si>
  <si>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</si>
  <si>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</si>
  <si>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</si>
  <si>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</si>
  <si>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</si>
  <si>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</si>
  <si>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</si>
  <si>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</si>
  <si>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</si>
  <si>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</si>
  <si>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</si>
  <si>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</si>
  <si>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</si>
  <si>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</si>
  <si>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</si>
  <si>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</si>
  <si>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</si>
  <si>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</si>
  <si>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</si>
  <si>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</si>
  <si>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</si>
  <si>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</si>
  <si>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</si>
  <si>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</si>
  <si>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</si>
  <si>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</si>
  <si>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</si>
  <si>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</si>
  <si>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</si>
  <si>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</si>
  <si>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</si>
  <si>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</si>
  <si>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</si>
  <si>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</si>
  <si>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</si>
  <si>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</si>
  <si>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</si>
  <si>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</si>
  <si>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</si>
  <si>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</si>
  <si>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</si>
  <si>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</si>
  <si>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</si>
  <si>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</si>
  <si>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</si>
  <si>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</si>
  <si>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</si>
  <si>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</si>
  <si>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</si>
  <si>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</si>
  <si>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</si>
  <si>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</si>
  <si>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</si>
  <si>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</si>
  <si>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</si>
  <si>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</si>
  <si>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</si>
  <si>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</si>
  <si>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</si>
  <si>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</si>
  <si>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</si>
  <si>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</si>
  <si>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</si>
  <si>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</si>
  <si>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</si>
  <si>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</si>
  <si>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</si>
  <si>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</si>
  <si>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</si>
  <si>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</si>
  <si>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</si>
  <si>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</si>
  <si>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</si>
  <si>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</si>
  <si>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</si>
  <si>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</si>
  <si>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</si>
  <si>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</si>
  <si>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</si>
  <si>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</si>
  <si>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</si>
  <si>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</si>
  <si>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</si>
  <si>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</si>
  <si>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</si>
  <si>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</si>
  <si>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</si>
  <si>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</si>
  <si>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</si>
  <si>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</si>
  <si>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</si>
  <si>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</si>
  <si>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</si>
  <si>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</si>
  <si>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</si>
  <si>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</si>
  <si>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</si>
  <si>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</si>
  <si>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</si>
  <si>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</si>
  <si>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</si>
  <si>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</si>
  <si>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</si>
  <si>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</si>
  <si>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</si>
  <si>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</si>
  <si>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</si>
  <si>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</si>
  <si>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</si>
  <si>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</si>
  <si>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</si>
  <si>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</si>
  <si>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</si>
  <si>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</si>
  <si>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</si>
  <si>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</si>
  <si>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</si>
  <si>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</si>
  <si>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</si>
  <si>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</si>
  <si>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</si>
  <si>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</si>
  <si>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</si>
  <si>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</si>
  <si>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</si>
  <si>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</si>
  <si>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</si>
  <si>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</si>
  <si>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</si>
  <si>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</si>
  <si>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</si>
  <si>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</si>
  <si>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</si>
  <si>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</si>
  <si>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</si>
  <si>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</si>
  <si>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</si>
  <si>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</si>
  <si>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</si>
  <si>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</si>
  <si>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</si>
  <si>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</si>
  <si>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</si>
  <si>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</si>
  <si>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</si>
  <si>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</si>
  <si>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</si>
  <si>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</si>
  <si>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</si>
  <si>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</si>
  <si>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</si>
  <si>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</si>
  <si>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</si>
  <si>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</si>
  <si>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</si>
  <si>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</si>
  <si>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</si>
  <si>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</si>
  <si>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</si>
  <si>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</si>
  <si>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</si>
  <si>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</si>
  <si>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</si>
  <si>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</si>
  <si>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</si>
  <si>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</si>
  <si>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</si>
  <si>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</si>
  <si>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</si>
  <si>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</si>
  <si>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</si>
  <si>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</si>
  <si>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</si>
  <si>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</si>
  <si>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</si>
  <si>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</si>
  <si>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</si>
  <si>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</si>
  <si>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</si>
  <si>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</si>
  <si>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</si>
  <si>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</si>
  <si>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</si>
  <si>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</si>
  <si>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</si>
  <si>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</si>
  <si>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</si>
  <si>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</si>
  <si>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</si>
  <si>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</si>
  <si>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</si>
  <si>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</si>
  <si>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</si>
  <si>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</si>
  <si>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</si>
  <si>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</si>
  <si>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</si>
  <si>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</si>
  <si>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</si>
  <si>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</si>
  <si>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</si>
  <si>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</si>
  <si>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</si>
  <si>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</si>
  <si>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</si>
  <si>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</si>
  <si>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</si>
  <si>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</si>
  <si>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</si>
  <si>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</si>
  <si>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</si>
  <si>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</si>
  <si>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</si>
  <si>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</si>
  <si>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</si>
  <si>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</si>
  <si>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</si>
  <si>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</si>
  <si>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</si>
  <si>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</si>
  <si>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</si>
  <si>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</si>
  <si>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</si>
  <si>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</si>
  <si>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</si>
  <si>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</si>
  <si>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</si>
  <si>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</si>
  <si>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</si>
  <si>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</si>
  <si>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</si>
  <si>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</si>
  <si>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</si>
  <si>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</si>
  <si>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</si>
  <si>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</si>
  <si>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</si>
  <si>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</si>
  <si>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</si>
  <si>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</si>
  <si>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</si>
  <si>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</si>
  <si>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</si>
  <si>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</si>
  <si>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</si>
  <si>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</si>
  <si>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</si>
  <si>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</si>
  <si>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</si>
  <si>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</si>
  <si>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</si>
  <si>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</si>
  <si>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</si>
  <si>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</si>
  <si>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</si>
  <si>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</si>
  <si>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</si>
  <si>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</si>
  <si>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</si>
  <si>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</si>
  <si>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</si>
  <si>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</si>
  <si>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</si>
  <si>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</si>
  <si>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</si>
  <si>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</si>
  <si>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</si>
  <si>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</si>
  <si>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</si>
  <si>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</si>
  <si>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</si>
  <si>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</si>
  <si>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</si>
  <si>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</si>
  <si>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</si>
  <si>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</si>
  <si>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</si>
  <si>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</si>
  <si>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</si>
  <si>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</si>
  <si>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</si>
  <si>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</si>
  <si>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</si>
  <si>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</si>
  <si>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</si>
  <si>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</si>
  <si>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</si>
  <si>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</si>
  <si>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</si>
  <si>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</si>
  <si>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</si>
  <si>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</si>
  <si>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</si>
  <si>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</si>
  <si>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</si>
  <si>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</si>
  <si>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</si>
  <si>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</si>
  <si>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</si>
  <si>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</si>
  <si>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</si>
  <si>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</si>
  <si>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</si>
  <si>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</si>
  <si>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</si>
  <si>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</si>
  <si>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</si>
  <si>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</si>
  <si>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</si>
  <si>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</si>
  <si>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</si>
  <si>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</si>
  <si>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</si>
  <si>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</si>
  <si>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</si>
  <si>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</si>
  <si>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</si>
  <si>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</si>
  <si>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</si>
  <si>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</si>
  <si>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</si>
  <si>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</si>
  <si>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</si>
  <si>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</si>
  <si>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</si>
  <si>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</si>
  <si>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</si>
  <si>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</si>
  <si>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</si>
  <si>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</si>
  <si>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</si>
  <si>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</si>
  <si>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</si>
  <si>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</si>
  <si>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</si>
  <si>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</si>
  <si>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</si>
  <si>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</si>
  <si>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</si>
  <si>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</si>
  <si>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</si>
  <si>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</si>
  <si>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</si>
  <si>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</si>
  <si>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</si>
  <si>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</si>
  <si>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</si>
  <si>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</si>
  <si>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</si>
  <si>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</si>
  <si>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</si>
  <si>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</si>
  <si>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</si>
  <si>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</si>
  <si>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</si>
  <si>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</si>
  <si>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</si>
  <si>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</si>
  <si>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</si>
  <si>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</si>
  <si>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</si>
  <si>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</si>
  <si>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</si>
  <si>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</si>
  <si>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</si>
  <si>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</si>
  <si>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</si>
  <si>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</si>
  <si>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</si>
  <si>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</si>
  <si>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</si>
  <si>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</si>
  <si>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</si>
  <si>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</si>
  <si>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</si>
  <si>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</si>
  <si>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</si>
  <si>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</si>
  <si>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</si>
  <si>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</si>
  <si>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</si>
  <si>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</si>
  <si>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</si>
  <si>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</si>
  <si>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</si>
  <si>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</si>
  <si>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</si>
  <si>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</si>
  <si>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</si>
  <si>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</si>
  <si>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</si>
  <si>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</si>
  <si>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</si>
  <si>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</si>
  <si>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</si>
  <si>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</si>
  <si>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</si>
  <si>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</si>
  <si>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</si>
  <si>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</si>
  <si>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</si>
  <si>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</si>
  <si>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</si>
  <si>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</si>
  <si>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</si>
  <si>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</si>
  <si>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</si>
  <si>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</si>
  <si>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</si>
  <si>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</si>
  <si>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</si>
  <si>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</si>
  <si>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</si>
  <si>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</si>
  <si>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</si>
  <si>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</si>
  <si>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</si>
  <si>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</si>
  <si>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</si>
  <si>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</si>
  <si>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</si>
  <si>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</si>
  <si>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</si>
  <si>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</si>
  <si>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</si>
  <si>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</si>
  <si>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</si>
  <si>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</si>
  <si>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</si>
  <si>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</si>
  <si>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</si>
  <si>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</si>
  <si>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</si>
  <si>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</si>
  <si>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</si>
  <si>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</si>
  <si>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</si>
  <si>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</si>
  <si>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</si>
  <si>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</si>
  <si>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</si>
  <si>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</si>
  <si>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</si>
  <si>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</si>
  <si>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</si>
  <si>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</si>
  <si>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</si>
  <si>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</si>
  <si>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</si>
  <si>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</si>
  <si>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</si>
  <si>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</si>
  <si>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</si>
  <si>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</si>
  <si>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</si>
  <si>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</si>
  <si>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</si>
  <si>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</si>
  <si>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</si>
  <si>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</si>
  <si>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</si>
  <si>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</si>
  <si>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</si>
  <si>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</si>
  <si>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</si>
  <si>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</si>
  <si>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</si>
  <si>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</si>
  <si>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</si>
  <si>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</si>
  <si>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</si>
  <si>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</si>
  <si>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</si>
  <si>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</si>
  <si>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</si>
  <si>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</si>
  <si>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</si>
  <si>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</si>
  <si>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</si>
  <si>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</si>
  <si>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</si>
  <si>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</si>
  <si>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</si>
  <si>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</si>
  <si>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</si>
  <si>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</si>
  <si>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</si>
  <si>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</si>
  <si>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</si>
  <si>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</si>
  <si>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</si>
  <si>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</si>
  <si>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</si>
  <si>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</si>
  <si>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</si>
  <si>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</si>
  <si>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</si>
  <si>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</si>
  <si>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</si>
  <si>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</si>
  <si>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</si>
  <si>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</si>
  <si>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</si>
  <si>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</si>
  <si>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</si>
  <si>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</si>
  <si>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</si>
  <si>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</si>
  <si>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</si>
  <si>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</si>
  <si>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</si>
  <si>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</si>
  <si>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</si>
  <si>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</si>
  <si>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</si>
  <si>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</si>
  <si>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</si>
  <si>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</si>
  <si>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</si>
  <si>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</si>
  <si>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</si>
  <si>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</si>
  <si>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</si>
  <si>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</si>
  <si>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</si>
  <si>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</si>
  <si>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</si>
  <si>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</si>
  <si>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</si>
  <si>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</si>
  <si>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</si>
  <si>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</si>
  <si>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</si>
  <si>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</si>
  <si>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</si>
  <si>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</si>
  <si>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</si>
  <si>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</si>
  <si>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</si>
  <si>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</si>
  <si>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</si>
  <si>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</si>
  <si>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</si>
  <si>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</si>
  <si>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</si>
  <si>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</si>
  <si>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</si>
  <si>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</si>
  <si>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</si>
  <si>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</si>
  <si>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</si>
  <si>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</si>
  <si>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</si>
  <si>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</si>
  <si>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</si>
  <si>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</si>
  <si>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</si>
  <si>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</si>
  <si>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</si>
  <si>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</si>
  <si>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</si>
  <si>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</si>
  <si>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</si>
  <si>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</si>
  <si>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</si>
  <si>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</si>
  <si>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</si>
  <si>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</si>
  <si>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</si>
  <si>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</si>
  <si>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</si>
  <si>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</si>
  <si>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</si>
  <si>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</si>
  <si>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</si>
  <si>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</si>
  <si>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</si>
  <si>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</si>
  <si>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</si>
  <si>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</si>
  <si>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</si>
  <si>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</si>
  <si>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</si>
  <si>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</si>
  <si>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</si>
  <si>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</si>
  <si>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</si>
  <si>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</si>
  <si>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</si>
  <si>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</si>
  <si>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</si>
  <si>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</si>
  <si>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</si>
  <si>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</si>
  <si>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</si>
  <si>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</si>
  <si>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</si>
  <si>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</si>
  <si>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</si>
  <si>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</si>
  <si>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</si>
  <si>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</si>
  <si>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</si>
  <si>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</si>
  <si>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</si>
  <si>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</si>
  <si>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</si>
  <si>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</si>
  <si>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</si>
  <si>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</si>
  <si>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</si>
  <si>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</si>
  <si>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</si>
  <si>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</si>
  <si>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</si>
  <si>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</si>
  <si>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</si>
  <si>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</si>
  <si>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</si>
  <si>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</si>
  <si>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</si>
  <si>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</si>
  <si>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</si>
  <si>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</si>
  <si>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</si>
  <si>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</si>
  <si>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</si>
  <si>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</si>
  <si>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</si>
  <si>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</si>
  <si>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</si>
  <si>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</si>
  <si>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</si>
  <si>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</si>
  <si>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</si>
  <si>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</si>
  <si>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</si>
  <si>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</si>
  <si>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</si>
  <si>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</si>
  <si>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</si>
  <si>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</si>
  <si>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</si>
  <si>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</si>
  <si>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</si>
  <si>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</si>
  <si>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</si>
  <si>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</si>
  <si>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</si>
  <si>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</si>
  <si>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</si>
  <si>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</si>
  <si>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</si>
  <si>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</si>
  <si>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</si>
  <si>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</si>
  <si>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</si>
  <si>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</si>
  <si>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</si>
  <si>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</si>
  <si>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</si>
  <si>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</si>
  <si>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</si>
  <si>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</si>
  <si>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</si>
  <si>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</si>
  <si>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</si>
  <si>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</si>
  <si>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</si>
  <si>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</si>
  <si>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</si>
  <si>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</si>
  <si>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</si>
  <si>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</si>
  <si>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</si>
  <si>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</si>
  <si>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</si>
  <si>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</si>
  <si>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</si>
  <si>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</si>
  <si>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</si>
  <si>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</si>
  <si>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</si>
  <si>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</si>
  <si>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</si>
  <si>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</si>
  <si>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</si>
  <si>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</si>
  <si>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</si>
  <si>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</si>
  <si>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</si>
  <si>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</si>
  <si>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</si>
  <si>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</si>
  <si>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</si>
  <si>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</si>
  <si>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</si>
  <si>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</si>
  <si>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</si>
  <si>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</si>
  <si>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</si>
  <si>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</si>
  <si>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</si>
  <si>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</si>
  <si>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</si>
  <si>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</si>
  <si>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</si>
  <si>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</si>
  <si>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</si>
  <si>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</si>
  <si>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</si>
  <si>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</si>
  <si>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</si>
  <si>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</si>
  <si>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</si>
  <si>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</si>
  <si>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</si>
  <si>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</si>
  <si>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</si>
  <si>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</si>
  <si>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</si>
  <si>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</si>
  <si>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</si>
  <si>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</si>
  <si>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</si>
  <si>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</si>
  <si>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</si>
  <si>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</si>
  <si>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</si>
  <si>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</si>
  <si>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</si>
  <si>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</si>
  <si>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</si>
  <si>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</si>
  <si>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</si>
  <si>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</si>
  <si>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</si>
  <si>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</si>
  <si>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</si>
  <si>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</si>
  <si>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</si>
  <si>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</si>
  <si>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</si>
  <si>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</si>
  <si>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</si>
  <si>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</si>
  <si>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</si>
  <si>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</si>
  <si>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</si>
  <si>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</si>
  <si>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</si>
  <si>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</si>
  <si>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</si>
  <si>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</si>
  <si>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</si>
  <si>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</si>
  <si>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</si>
  <si>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</si>
  <si>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</si>
  <si>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</si>
  <si>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</si>
  <si>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</si>
  <si>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</si>
  <si>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</si>
  <si>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</si>
  <si>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</si>
  <si>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</si>
  <si>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</si>
  <si>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</si>
  <si>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</si>
  <si>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</si>
  <si>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</si>
  <si>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</si>
  <si>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</si>
  <si>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</si>
  <si>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</si>
  <si>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</si>
  <si>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</si>
  <si>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</si>
  <si>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</si>
  <si>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</si>
  <si>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</si>
  <si>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</si>
  <si>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</si>
  <si>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</si>
  <si>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</si>
  <si>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</si>
  <si>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</si>
  <si>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</si>
  <si>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</si>
  <si>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</si>
  <si>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</si>
  <si>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</si>
  <si>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</si>
  <si>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</si>
  <si>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</si>
  <si>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</si>
  <si>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</si>
  <si>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</si>
  <si>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</si>
  <si>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</si>
  <si>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</si>
  <si>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</si>
  <si>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</si>
  <si>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</si>
  <si>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</si>
  <si>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</si>
  <si>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</si>
  <si>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</si>
  <si>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</si>
  <si>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</si>
  <si>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</si>
  <si>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</si>
  <si>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</si>
  <si>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</si>
  <si>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</si>
  <si>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</si>
  <si>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</si>
  <si>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</si>
  <si>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</si>
  <si>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</si>
  <si>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</si>
  <si>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</si>
  <si>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</si>
  <si>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</si>
  <si>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</si>
  <si>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</si>
  <si>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</si>
  <si>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</si>
  <si>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</si>
  <si>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</si>
  <si>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</si>
  <si>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</si>
  <si>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</si>
  <si>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</si>
  <si>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</si>
  <si>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</si>
  <si>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</si>
  <si>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</si>
  <si>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</si>
  <si>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</si>
  <si>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</si>
  <si>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</si>
  <si>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</si>
  <si>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</si>
  <si>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</si>
  <si>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</si>
  <si>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</si>
  <si>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</si>
  <si>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</si>
  <si>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</si>
  <si>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</si>
  <si>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</si>
  <si>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</si>
  <si>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</si>
  <si>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</si>
  <si>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</si>
  <si>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</si>
  <si>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</si>
  <si>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</si>
  <si>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</si>
  <si>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</si>
  <si>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</si>
  <si>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</si>
  <si>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</si>
  <si>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</si>
  <si>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</si>
  <si>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</si>
  <si>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</si>
  <si>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</si>
  <si>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</si>
  <si>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</si>
  <si>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</si>
  <si>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</si>
  <si>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</si>
  <si>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</si>
  <si>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</si>
  <si>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</si>
  <si>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</si>
  <si>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</si>
  <si>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</si>
  <si>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</si>
  <si>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</si>
  <si>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</si>
  <si>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</si>
  <si>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</si>
  <si>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</si>
  <si>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</si>
  <si>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</si>
  <si>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</si>
  <si>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</si>
  <si>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</si>
  <si>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</si>
  <si>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</si>
  <si>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</si>
  <si>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</si>
  <si>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</si>
  <si>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</si>
  <si>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</si>
  <si>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</si>
  <si>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</si>
  <si>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</si>
  <si>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</si>
  <si>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</si>
  <si>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</si>
  <si>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</si>
  <si>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</si>
  <si>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</si>
  <si>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</si>
  <si>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</si>
  <si>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</si>
  <si>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</si>
  <si>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</si>
  <si>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</si>
  <si>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</si>
  <si>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</si>
  <si>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</si>
  <si>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</si>
  <si>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</si>
  <si>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</si>
  <si>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</si>
  <si>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</si>
  <si>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</si>
  <si>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</si>
  <si>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</si>
  <si>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</si>
  <si>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</si>
  <si>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</si>
  <si>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</si>
  <si>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</si>
  <si>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</si>
  <si>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</si>
  <si>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</si>
  <si>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</si>
  <si>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</si>
  <si>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</si>
  <si>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</si>
  <si>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</si>
  <si>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</si>
  <si>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</si>
  <si>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</si>
  <si>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</si>
  <si>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</si>
  <si>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</si>
  <si>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</si>
  <si>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</si>
  <si>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</si>
  <si>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</si>
  <si>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</si>
  <si>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</si>
  <si>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</si>
  <si>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</si>
  <si>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</si>
  <si>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</si>
  <si>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</si>
  <si>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</si>
  <si>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</si>
  <si>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</si>
  <si>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</si>
  <si>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</si>
  <si>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</si>
  <si>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</si>
  <si>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</si>
  <si>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</si>
  <si>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</si>
  <si>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</si>
  <si>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</si>
  <si>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</si>
  <si>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</si>
  <si>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</si>
  <si>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</si>
  <si>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</si>
  <si>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</si>
  <si>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</si>
  <si>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</si>
  <si>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</si>
  <si>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</si>
  <si>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</si>
  <si>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</si>
  <si>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</si>
  <si>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</si>
  <si>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</si>
  <si>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</si>
  <si>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</si>
  <si>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</si>
  <si>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</si>
  <si>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</si>
  <si>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</si>
  <si>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</si>
  <si>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</si>
  <si>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</si>
  <si>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</si>
  <si>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</si>
  <si>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</si>
  <si>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</si>
  <si>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</si>
  <si>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</si>
  <si>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</si>
  <si>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</si>
  <si>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</si>
  <si>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</si>
  <si>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</si>
  <si>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</si>
  <si>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</si>
  <si>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</si>
  <si>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</si>
  <si>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</si>
  <si>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</si>
  <si>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</si>
  <si>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</si>
  <si>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</si>
  <si>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</si>
  <si>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</si>
  <si>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</si>
  <si>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</si>
  <si>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</si>
  <si>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</si>
  <si>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</si>
  <si>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</si>
  <si>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</si>
  <si>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</si>
  <si>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</si>
  <si>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</si>
  <si>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</si>
  <si>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</si>
  <si>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</si>
  <si>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</si>
  <si>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</si>
  <si>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</si>
  <si>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</si>
  <si>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</si>
  <si>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</si>
  <si>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</si>
  <si>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</si>
  <si>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</si>
  <si>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</si>
  <si>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</si>
  <si>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</si>
  <si>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</si>
  <si>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</si>
  <si>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</si>
  <si>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</si>
  <si>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</si>
  <si>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</si>
  <si>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</si>
  <si>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</si>
  <si>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</si>
  <si>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</si>
  <si>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</si>
  <si>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</si>
  <si>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</si>
  <si>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</si>
  <si>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</si>
  <si>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</si>
  <si>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</si>
  <si>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</si>
  <si>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</si>
  <si>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</si>
  <si>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</si>
  <si>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</si>
  <si>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</si>
  <si>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</si>
  <si>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</si>
  <si>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</si>
  <si>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</si>
  <si>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</si>
  <si>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</si>
  <si>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</si>
  <si>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</si>
  <si>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</si>
  <si>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</si>
  <si>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</si>
  <si>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</si>
  <si>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</si>
  <si>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</si>
  <si>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</si>
  <si>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</si>
  <si>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</si>
  <si>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</si>
  <si>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</si>
  <si>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</si>
  <si>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</si>
  <si>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</si>
  <si>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</si>
  <si>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</si>
  <si>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</si>
  <si>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</si>
  <si>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</si>
  <si>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</si>
  <si>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</si>
  <si>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</si>
  <si>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</si>
  <si>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</si>
  <si>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</si>
  <si>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</si>
  <si>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</si>
  <si>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</si>
  <si>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</si>
  <si>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</si>
  <si>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</si>
  <si>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</si>
  <si>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</si>
  <si>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</si>
  <si>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</si>
  <si>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</si>
  <si>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</si>
  <si>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</si>
  <si>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</si>
  <si>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</si>
  <si>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</si>
  <si>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</si>
  <si>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</si>
  <si>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</si>
  <si>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</si>
  <si>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</si>
  <si>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</si>
  <si>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</si>
  <si>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</si>
  <si>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</si>
  <si>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</si>
  <si>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</si>
  <si>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</si>
  <si>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</si>
  <si>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</si>
  <si>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</si>
  <si>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</si>
  <si>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</si>
  <si>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</si>
  <si>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</si>
  <si>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</si>
  <si>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</si>
  <si>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</si>
  <si>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</si>
  <si>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</si>
  <si>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</si>
  <si>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</si>
  <si>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</si>
  <si>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</si>
  <si>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</si>
  <si>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</si>
  <si>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</si>
  <si>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</si>
  <si>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</si>
  <si>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</si>
  <si>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</si>
  <si>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</si>
  <si>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</si>
  <si>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</si>
  <si>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</si>
  <si>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</si>
  <si>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</si>
  <si>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</si>
  <si>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</si>
  <si>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</si>
  <si>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</si>
  <si>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</si>
  <si>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</si>
  <si>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</si>
  <si>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</si>
  <si>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</si>
  <si>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</si>
  <si>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</si>
  <si>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</si>
  <si>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</si>
  <si>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</si>
  <si>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</si>
  <si>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</si>
  <si>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</si>
  <si>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</si>
  <si>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</si>
  <si>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</si>
  <si>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</si>
  <si>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</si>
  <si>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</si>
  <si>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</si>
  <si>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</si>
  <si>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</si>
  <si>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</si>
  <si>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</si>
  <si>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</si>
  <si>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</si>
  <si>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</si>
  <si>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</si>
  <si>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</si>
  <si>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</si>
  <si>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</si>
  <si>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</si>
  <si>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</si>
  <si>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</si>
  <si>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</si>
  <si>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</si>
  <si>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</si>
  <si>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</si>
  <si>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</si>
  <si>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</si>
  <si>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</si>
  <si>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</si>
  <si>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</si>
  <si>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</si>
  <si>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</si>
  <si>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</si>
  <si>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</si>
  <si>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</si>
  <si>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</si>
  <si>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</si>
  <si>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</si>
  <si>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</si>
  <si>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</si>
  <si>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</si>
  <si>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</si>
  <si>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</si>
  <si>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</si>
  <si>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</si>
  <si>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</si>
  <si>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</si>
  <si>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</si>
  <si>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</si>
  <si>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</si>
  <si>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</si>
  <si>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</si>
  <si>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</si>
  <si>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</si>
  <si>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</si>
  <si>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</si>
  <si>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</si>
  <si>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</si>
  <si>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</si>
  <si>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</si>
  <si>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</si>
  <si>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</si>
  <si>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</si>
  <si>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</si>
  <si>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</si>
  <si>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</si>
  <si>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</si>
  <si>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</si>
  <si>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</si>
  <si>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</si>
  <si>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</si>
  <si>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</si>
  <si>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</si>
  <si>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</si>
  <si>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</si>
  <si>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</si>
  <si>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</si>
  <si>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</si>
  <si>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</si>
  <si>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</si>
  <si>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</si>
  <si>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</si>
  <si>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</si>
  <si>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</si>
  <si>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</si>
  <si>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</si>
  <si>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</si>
  <si>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</si>
  <si>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</si>
  <si>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</si>
  <si>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</si>
  <si>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</si>
  <si>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</si>
  <si>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</si>
  <si>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</si>
  <si>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</si>
  <si>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</si>
  <si>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</si>
  <si>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</si>
  <si>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</si>
  <si>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</si>
  <si>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</si>
  <si>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</si>
  <si>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</si>
  <si>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</si>
  <si>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</si>
  <si>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</si>
  <si>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</si>
  <si>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</si>
  <si>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</si>
  <si>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</si>
  <si>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</si>
  <si>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</si>
  <si>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</si>
  <si>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</si>
  <si>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</si>
  <si>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</si>
  <si>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</si>
  <si>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</si>
  <si>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</si>
  <si>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</si>
  <si>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</si>
  <si>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</si>
  <si>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</si>
  <si>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</si>
  <si>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</si>
  <si>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</si>
  <si>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</si>
  <si>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</si>
  <si>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</si>
  <si>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</si>
  <si>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</si>
  <si>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</si>
  <si>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</si>
  <si>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</si>
  <si>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</si>
  <si>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</si>
  <si>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</si>
  <si>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</si>
  <si>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</si>
  <si>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</si>
  <si>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</si>
  <si>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</si>
  <si>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</si>
  <si>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</si>
  <si>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</si>
  <si>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</si>
  <si>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</si>
  <si>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</si>
  <si>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</si>
  <si>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</si>
  <si>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</si>
  <si>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</si>
  <si>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</si>
  <si>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</si>
  <si>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</si>
  <si>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</si>
  <si>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</si>
  <si>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</si>
  <si>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</si>
  <si>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</si>
  <si>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</si>
  <si>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</si>
  <si>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</si>
  <si>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</si>
  <si>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</si>
  <si>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</si>
  <si>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</si>
  <si>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</si>
  <si>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</si>
  <si>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</si>
  <si>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</si>
  <si>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</si>
  <si>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</si>
  <si>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</si>
  <si>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</si>
  <si>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</si>
  <si>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</si>
  <si>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</si>
  <si>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</si>
  <si>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</si>
  <si>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</si>
  <si>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</si>
  <si>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</si>
  <si>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</si>
  <si>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</si>
  <si>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</si>
  <si>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</si>
  <si>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</si>
  <si>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</si>
  <si>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</si>
  <si>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</si>
  <si>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</si>
  <si>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</si>
  <si>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</si>
  <si>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</si>
  <si>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</si>
  <si>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</si>
  <si>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</si>
  <si>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</si>
  <si>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</si>
  <si>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</si>
  <si>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</si>
  <si>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</si>
  <si>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</si>
  <si>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</si>
  <si>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</si>
  <si>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</si>
  <si>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</si>
  <si>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</si>
  <si>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</si>
  <si>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</si>
  <si>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</si>
  <si>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</si>
  <si>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</si>
  <si>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</si>
  <si>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</si>
  <si>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</si>
  <si>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</si>
  <si>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</si>
  <si>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</si>
  <si>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</si>
  <si>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</si>
  <si>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</si>
  <si>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</si>
  <si>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</si>
  <si>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</si>
  <si>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</si>
  <si>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</si>
  <si>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</si>
  <si>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</si>
  <si>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</si>
  <si>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</si>
  <si>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</si>
  <si>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</si>
  <si>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</si>
  <si>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</si>
  <si>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</si>
  <si>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</si>
  <si>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</si>
  <si>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</si>
  <si>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</si>
  <si>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</si>
  <si>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</si>
  <si>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</si>
  <si>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</si>
  <si>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</si>
  <si>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</si>
  <si>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</si>
  <si>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</si>
  <si>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</si>
  <si>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</si>
  <si>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</si>
  <si>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</si>
  <si>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</si>
  <si>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</si>
  <si>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</si>
  <si>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</si>
  <si>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</si>
  <si>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</si>
  <si>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</si>
  <si>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</si>
  <si>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</si>
  <si>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</si>
  <si>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</si>
  <si>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</si>
  <si>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</si>
  <si>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</si>
  <si>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</si>
  <si>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</si>
  <si>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</si>
  <si>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</si>
  <si>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</si>
  <si>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</si>
  <si>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</si>
  <si>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</si>
  <si>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</si>
  <si>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</si>
  <si>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</si>
  <si>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</si>
  <si>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</si>
  <si>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</si>
  <si>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</si>
  <si>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</si>
  <si>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</si>
  <si>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</si>
  <si>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</si>
  <si>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</si>
  <si>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</si>
  <si>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</si>
  <si>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</si>
  <si>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</si>
  <si>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</si>
  <si>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</si>
  <si>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</si>
  <si>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</si>
  <si>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</si>
  <si>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</si>
  <si>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</si>
  <si>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</si>
  <si>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</si>
  <si>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</si>
  <si>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</si>
  <si>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</si>
  <si>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</si>
  <si>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</si>
  <si>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</si>
  <si>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</si>
  <si>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</si>
  <si>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</si>
  <si>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</si>
  <si>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</si>
  <si>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</si>
  <si>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</si>
  <si>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</si>
  <si>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</si>
  <si>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</si>
  <si>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</si>
  <si>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</si>
  <si>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</si>
  <si>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</si>
  <si>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</si>
  <si>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</si>
  <si>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</si>
  <si>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</si>
  <si>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</si>
  <si>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</si>
  <si>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</si>
  <si>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</si>
  <si>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</si>
  <si>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</si>
  <si>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</si>
  <si>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</si>
  <si>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</si>
  <si>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</si>
  <si>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</si>
  <si>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</si>
  <si>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</si>
  <si>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</si>
  <si>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</si>
  <si>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</si>
  <si>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</si>
  <si>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</si>
  <si>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</si>
  <si>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</si>
  <si>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</si>
  <si>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</si>
  <si>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</si>
  <si>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</si>
  <si>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</si>
  <si>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</si>
  <si>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</si>
  <si>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</si>
  <si>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</si>
  <si>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</si>
  <si>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</si>
  <si>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</si>
  <si>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</si>
  <si>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</si>
  <si>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</si>
  <si>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</si>
  <si>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</si>
  <si>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</si>
  <si>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</si>
  <si>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</si>
  <si>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</si>
  <si>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</si>
  <si>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</si>
  <si>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</si>
  <si>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</si>
  <si>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</si>
  <si>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</si>
  <si>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</si>
  <si>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</si>
  <si>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</si>
  <si>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</si>
  <si>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</si>
  <si>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</si>
  <si>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</si>
  <si>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</si>
  <si>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</si>
  <si>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</si>
  <si>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</si>
  <si>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</si>
  <si>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</si>
  <si>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</si>
  <si>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</si>
  <si>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</si>
  <si>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</si>
  <si>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</si>
  <si>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</si>
  <si>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</si>
  <si>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</si>
  <si>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</si>
  <si>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</si>
  <si>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</si>
  <si>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</si>
  <si>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</si>
  <si>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</si>
  <si>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</si>
  <si>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</si>
  <si>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</si>
  <si>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</si>
  <si>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</si>
  <si>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</si>
  <si>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</si>
  <si>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</si>
  <si>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</si>
  <si>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</si>
  <si>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</si>
  <si>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</si>
  <si>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</si>
  <si>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</si>
  <si>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</si>
  <si>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</si>
  <si>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</si>
  <si>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</si>
  <si>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</si>
  <si>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</si>
  <si>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</si>
  <si>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</si>
  <si>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</si>
  <si>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</si>
  <si>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</si>
  <si>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</si>
  <si>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</si>
  <si>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</si>
  <si>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</si>
  <si>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</si>
  <si>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</si>
  <si>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</si>
  <si>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</si>
  <si>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</si>
  <si>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</si>
  <si>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</si>
  <si>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</si>
  <si>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</si>
  <si>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</si>
  <si>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</si>
  <si>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</si>
  <si>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</si>
  <si>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</si>
  <si>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</si>
  <si>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</si>
  <si>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</si>
  <si>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</si>
  <si>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</si>
  <si>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</si>
  <si>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</si>
  <si>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</si>
  <si>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</si>
  <si>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</si>
  <si>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</si>
  <si>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</si>
  <si>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</si>
  <si>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</si>
  <si>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</si>
  <si>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</si>
  <si>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</si>
  <si>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</si>
  <si>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</si>
  <si>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</si>
  <si>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</si>
  <si>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</si>
  <si>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</si>
  <si>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</si>
  <si>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</si>
  <si>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</si>
  <si>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</si>
  <si>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</si>
  <si>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</si>
  <si>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</si>
  <si>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</si>
  <si>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</si>
  <si>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</si>
  <si>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</si>
  <si>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</si>
  <si>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</si>
  <si>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</si>
  <si>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</si>
  <si>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</si>
  <si>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</si>
  <si>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</si>
  <si>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</si>
  <si>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</si>
  <si>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</si>
  <si>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</si>
  <si>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</si>
  <si>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</si>
  <si>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</si>
  <si>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</si>
  <si>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</si>
  <si>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</si>
  <si>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</si>
  <si>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</si>
  <si>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</si>
  <si>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</si>
  <si>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</si>
  <si>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</si>
  <si>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</si>
  <si>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</si>
  <si>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</si>
  <si>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</si>
  <si>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</si>
  <si>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</si>
  <si>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</si>
  <si>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</si>
  <si>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</si>
  <si>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</si>
  <si>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</si>
  <si>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</si>
  <si>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</si>
  <si>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</si>
  <si>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</si>
  <si>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</si>
  <si>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</si>
  <si>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</si>
  <si>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</si>
  <si>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</si>
  <si>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</si>
  <si>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</si>
  <si>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</si>
  <si>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</si>
  <si>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</si>
  <si>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</si>
  <si>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</si>
  <si>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</si>
  <si>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</si>
  <si>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</si>
  <si>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</si>
  <si>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</si>
  <si>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</si>
  <si>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</si>
  <si>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</si>
  <si>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</si>
  <si>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</si>
  <si>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</si>
  <si>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</si>
  <si>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</si>
  <si>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</si>
  <si>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</si>
  <si>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</si>
  <si>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</si>
  <si>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</si>
  <si>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</si>
  <si>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</si>
  <si>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</si>
  <si>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</si>
  <si>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</si>
  <si>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</si>
  <si>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</si>
  <si>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</si>
  <si>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</si>
  <si>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</si>
  <si>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</si>
  <si>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</si>
  <si>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</si>
  <si>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</si>
  <si>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</si>
  <si>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</si>
  <si>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</si>
  <si>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</si>
  <si>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</si>
  <si>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</si>
  <si>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</si>
  <si>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</si>
  <si>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</si>
  <si>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</si>
  <si>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</si>
  <si>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</si>
  <si>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</si>
  <si>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</si>
  <si>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</si>
  <si>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</si>
  <si>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</si>
  <si>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</si>
  <si>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</si>
  <si>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</si>
  <si>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</si>
  <si>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</si>
  <si>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</si>
  <si>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</si>
  <si>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</si>
  <si>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</si>
  <si>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</si>
  <si>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</si>
  <si>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</si>
  <si>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</si>
  <si>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</si>
  <si>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</si>
  <si>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</si>
  <si>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</si>
  <si>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</si>
  <si>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</si>
  <si>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</si>
  <si>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</si>
  <si>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</si>
  <si>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</si>
  <si>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</si>
  <si>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</si>
  <si>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</si>
  <si>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</si>
  <si>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</si>
  <si>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</si>
  <si>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</si>
  <si>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</si>
  <si>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</si>
  <si>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</si>
  <si>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</si>
  <si>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</si>
  <si>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</si>
  <si>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</si>
  <si>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</si>
  <si>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</si>
  <si>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</si>
  <si>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</si>
  <si>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</si>
  <si>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</si>
  <si>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</si>
  <si>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</si>
  <si>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</si>
  <si>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</si>
  <si>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</si>
  <si>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</si>
  <si>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</si>
  <si>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</si>
  <si>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</si>
  <si>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</si>
  <si>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</si>
  <si>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</si>
  <si>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</si>
  <si>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</si>
  <si>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</si>
  <si>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</si>
  <si>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</si>
  <si>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</si>
  <si>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</si>
  <si>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</si>
  <si>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</si>
  <si>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</si>
  <si>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</si>
  <si>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</si>
  <si>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</si>
  <si>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</si>
  <si>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</si>
  <si>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</si>
  <si>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</si>
  <si>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</si>
  <si>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</si>
  <si>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</si>
  <si>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</si>
  <si>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</si>
  <si>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</si>
  <si>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</si>
  <si>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</si>
  <si>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</si>
  <si>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</si>
  <si>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</si>
  <si>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</si>
  <si>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</si>
  <si>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</si>
  <si>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</si>
  <si>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</si>
  <si>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</si>
  <si>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</si>
  <si>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</si>
  <si>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</si>
  <si>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</si>
  <si>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</si>
  <si>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</si>
  <si>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</si>
  <si>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</si>
  <si>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</si>
  <si>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</si>
  <si>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</si>
  <si>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</si>
  <si>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</si>
  <si>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</si>
  <si>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</si>
  <si>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</si>
  <si>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</si>
  <si>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</si>
  <si>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</si>
  <si>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</si>
  <si>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</si>
  <si>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</si>
  <si>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</si>
  <si>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</si>
  <si>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</si>
  <si>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</si>
  <si>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</si>
  <si>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</si>
  <si>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</si>
  <si>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</si>
  <si>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</si>
  <si>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</si>
  <si>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</si>
  <si>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</si>
  <si>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</si>
  <si>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</si>
  <si>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</si>
  <si>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</si>
  <si>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</si>
  <si>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</si>
  <si>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</si>
  <si>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</si>
  <si>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</si>
  <si>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</si>
  <si>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</si>
  <si>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</si>
  <si>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</si>
  <si>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</si>
  <si>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</si>
  <si>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</si>
  <si>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</si>
  <si>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</si>
  <si>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</si>
  <si>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</si>
  <si>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</si>
  <si>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</si>
  <si>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</si>
  <si>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</si>
  <si>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</si>
  <si>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</si>
  <si>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</si>
  <si>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</si>
  <si>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</si>
  <si>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</si>
  <si>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</si>
  <si>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</si>
  <si>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</si>
  <si>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</si>
  <si>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</si>
  <si>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</si>
  <si>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</si>
  <si>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</si>
  <si>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</si>
  <si>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</si>
  <si>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</si>
  <si>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</si>
  <si>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</si>
  <si>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</si>
  <si>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</si>
  <si>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</si>
  <si>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</si>
  <si>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</si>
  <si>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</si>
  <si>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</si>
  <si>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</si>
  <si>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</si>
  <si>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</si>
  <si>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</si>
  <si>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</si>
  <si>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</si>
  <si>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</si>
  <si>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</si>
  <si>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</si>
  <si>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</si>
  <si>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</si>
  <si>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</si>
  <si>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</si>
  <si>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</si>
  <si>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</si>
  <si>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</si>
  <si>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</si>
  <si>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</si>
  <si>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</si>
  <si>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</si>
  <si>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</si>
  <si>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</si>
  <si>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</si>
  <si>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</si>
  <si>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</si>
  <si>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</si>
  <si>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</si>
  <si>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</si>
  <si>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</si>
  <si>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</si>
  <si>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</si>
  <si>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</si>
  <si>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</si>
  <si>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</si>
  <si>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</si>
  <si>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</si>
  <si>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</si>
  <si>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</si>
  <si>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</si>
  <si>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</si>
  <si>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</si>
  <si>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</si>
  <si>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</si>
  <si>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</si>
  <si>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</si>
  <si>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</si>
  <si>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</si>
  <si>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</si>
  <si>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</si>
  <si>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</si>
  <si>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</si>
  <si>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</si>
  <si>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</si>
  <si>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</si>
  <si>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</si>
  <si>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</si>
  <si>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</si>
  <si>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</si>
  <si>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</si>
  <si>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</si>
  <si>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</si>
  <si>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</si>
  <si>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</si>
  <si>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</si>
  <si>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</si>
  <si>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</si>
  <si>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</si>
  <si>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</si>
  <si>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</si>
  <si>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</si>
  <si>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</si>
  <si>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</si>
  <si>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</si>
  <si>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</si>
  <si>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</si>
  <si>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</si>
  <si>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</si>
  <si>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</si>
  <si>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</si>
  <si>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</si>
  <si>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</si>
  <si>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</si>
  <si>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</si>
  <si>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</si>
  <si>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</si>
  <si>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</si>
  <si>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</si>
  <si>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</si>
  <si>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</si>
  <si>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</si>
  <si>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</si>
  <si>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</si>
  <si>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</si>
  <si>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</si>
  <si>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</si>
  <si>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</si>
  <si>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</si>
  <si>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</si>
  <si>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</si>
  <si>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</si>
  <si>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</si>
  <si>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</si>
  <si>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</si>
  <si>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</si>
  <si>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</si>
  <si>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</si>
  <si>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</si>
  <si>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</si>
  <si>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</si>
  <si>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</si>
  <si>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</si>
  <si>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</si>
  <si>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</si>
  <si>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</si>
  <si>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</si>
  <si>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</si>
  <si>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</si>
  <si>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</si>
  <si>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</si>
  <si>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</si>
  <si>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</si>
  <si>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</si>
  <si>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</si>
  <si>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</si>
  <si>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</si>
  <si>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</si>
  <si>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</si>
  <si>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</si>
  <si>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</si>
  <si>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</si>
  <si>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</si>
  <si>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</si>
  <si>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</si>
  <si>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</si>
  <si>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</si>
  <si>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</si>
  <si>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</si>
  <si>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</si>
  <si>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</si>
  <si>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</si>
  <si>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</si>
  <si>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</si>
  <si>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</si>
  <si>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</si>
  <si>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</si>
  <si>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</si>
  <si>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</si>
  <si>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</si>
  <si>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</si>
  <si>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</si>
  <si>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</si>
  <si>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</si>
  <si>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</si>
  <si>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</si>
  <si>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</si>
  <si>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</si>
  <si>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</si>
  <si>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</si>
  <si>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</si>
  <si>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</si>
  <si>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</si>
  <si>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</si>
  <si>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</si>
  <si>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</si>
  <si>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</si>
  <si>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</si>
  <si>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</si>
  <si>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</si>
  <si>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</si>
  <si>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</si>
  <si>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</si>
  <si>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</si>
  <si>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</si>
  <si>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</si>
  <si>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</si>
  <si>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</si>
  <si>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</si>
  <si>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</si>
  <si>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</si>
  <si>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</si>
  <si>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</si>
  <si>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</si>
  <si>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</si>
  <si>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</si>
  <si>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</si>
  <si>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</si>
  <si>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</si>
  <si>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</si>
  <si>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</si>
  <si>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</si>
  <si>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</si>
  <si>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</si>
  <si>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</si>
  <si>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</si>
  <si>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</si>
  <si>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</si>
  <si>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</si>
  <si>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</si>
  <si>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</si>
  <si>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</si>
  <si>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</si>
  <si>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</si>
  <si>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</si>
  <si>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</si>
  <si>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</si>
  <si>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</si>
  <si>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</si>
  <si>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</si>
  <si>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</si>
  <si>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</si>
  <si>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</si>
  <si>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</si>
  <si>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</si>
  <si>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</si>
  <si>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</si>
  <si>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</si>
  <si>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</si>
  <si>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</si>
  <si>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</si>
  <si>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</si>
  <si>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</si>
  <si>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</si>
  <si>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</si>
  <si>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</si>
  <si>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</si>
  <si>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</si>
  <si>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</si>
  <si>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</si>
  <si>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</si>
  <si>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</si>
  <si>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</si>
  <si>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</si>
  <si>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</si>
  <si>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</si>
  <si>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</si>
  <si>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</si>
  <si>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</si>
  <si>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</si>
  <si>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</si>
  <si>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</si>
  <si>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</si>
  <si>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</si>
  <si>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</si>
  <si>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</si>
  <si>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</si>
  <si>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</si>
  <si>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</si>
  <si>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</si>
  <si>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</si>
  <si>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</si>
  <si>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</si>
  <si>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</si>
  <si>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</si>
  <si>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</si>
  <si>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</si>
  <si>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</si>
  <si>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</si>
  <si>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</si>
  <si>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</si>
  <si>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</si>
  <si>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</si>
  <si>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</si>
  <si>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</si>
  <si>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</si>
  <si>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</si>
  <si>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</si>
  <si>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</si>
  <si>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</si>
  <si>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</si>
  <si>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</si>
  <si>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</si>
  <si>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</si>
  <si>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</si>
  <si>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</si>
  <si>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</si>
  <si>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</si>
  <si>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</si>
  <si>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</si>
  <si>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</si>
  <si>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</si>
  <si>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</si>
  <si>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</si>
  <si>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</si>
  <si>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</si>
  <si>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</si>
  <si>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</si>
  <si>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</si>
  <si>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</si>
  <si>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</si>
  <si>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</si>
  <si>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</si>
  <si>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</si>
  <si>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</si>
  <si>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</si>
  <si>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</si>
  <si>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</si>
  <si>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</si>
  <si>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</si>
  <si>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</si>
  <si>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</si>
  <si>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</si>
  <si>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</si>
  <si>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</si>
  <si>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</si>
  <si>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</si>
  <si>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</si>
  <si>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</si>
  <si>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</si>
  <si>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</si>
  <si>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</si>
  <si>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</si>
  <si>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</si>
  <si>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</si>
  <si>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</si>
  <si>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</si>
  <si>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</si>
  <si>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</si>
  <si>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</si>
  <si>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</si>
  <si>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</si>
  <si>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</si>
  <si>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</si>
  <si>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</si>
  <si>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</si>
  <si>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</si>
  <si>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</si>
  <si>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</si>
  <si>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</si>
  <si>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</si>
  <si>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</si>
  <si>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</si>
  <si>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</si>
  <si>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</si>
  <si>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</si>
  <si>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</si>
  <si>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</si>
  <si>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</si>
  <si>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</si>
  <si>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</si>
  <si>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</si>
  <si>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</si>
  <si>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</si>
  <si>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</si>
  <si>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</si>
  <si>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</si>
  <si>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</si>
  <si>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</si>
  <si>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</si>
  <si>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</si>
  <si>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</si>
  <si>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</si>
  <si>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</si>
  <si>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</si>
  <si>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</si>
  <si>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</si>
  <si>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</si>
  <si>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</si>
  <si>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</si>
  <si>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</si>
  <si>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</si>
  <si>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</si>
  <si>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</si>
  <si>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</si>
  <si>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</si>
  <si>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</si>
  <si>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</si>
  <si>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</si>
  <si>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</si>
  <si>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</si>
  <si>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</si>
  <si>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</si>
  <si>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</si>
  <si>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</si>
  <si>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</si>
  <si>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</si>
  <si>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</si>
  <si>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</si>
  <si>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</si>
  <si>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</si>
  <si>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</si>
  <si>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</si>
  <si>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</si>
  <si>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</si>
  <si>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</si>
  <si>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</si>
  <si>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</si>
  <si>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</si>
  <si>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</si>
  <si>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</si>
  <si>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</si>
  <si>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</si>
  <si>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</si>
  <si>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</si>
  <si>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</si>
  <si>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</si>
  <si>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</si>
  <si>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</si>
  <si>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</si>
  <si>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</si>
  <si>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</si>
  <si>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</si>
  <si>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</si>
  <si>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</si>
  <si>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</si>
  <si>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</si>
  <si>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</si>
  <si>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</si>
  <si>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</si>
  <si>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</si>
  <si>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</si>
  <si>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</si>
  <si>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</si>
  <si>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</si>
  <si>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</si>
  <si>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</si>
  <si>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</si>
  <si>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</si>
  <si>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</si>
  <si>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</si>
  <si>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</si>
  <si>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</si>
  <si>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</si>
  <si>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</si>
  <si>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</si>
  <si>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</si>
  <si>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</si>
  <si>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</si>
  <si>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</si>
  <si>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</si>
  <si>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</si>
  <si>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</si>
  <si>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</si>
  <si>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</si>
  <si>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</si>
  <si>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</si>
  <si>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</si>
  <si>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</si>
  <si>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</si>
  <si>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</si>
  <si>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</si>
  <si>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</si>
  <si>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</si>
  <si>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</si>
  <si>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</si>
  <si>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</si>
  <si>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</si>
  <si>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</si>
  <si>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</si>
  <si>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</si>
  <si>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</si>
  <si>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</si>
  <si>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</si>
  <si>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</si>
  <si>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</si>
  <si>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</si>
  <si>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</si>
  <si>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</si>
  <si>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</si>
  <si>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</si>
  <si>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</si>
  <si>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</si>
  <si>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</si>
  <si>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</si>
  <si>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</si>
  <si>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</si>
  <si>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</si>
  <si>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</si>
  <si>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</si>
  <si>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</si>
  <si>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</si>
  <si>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</si>
  <si>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</si>
  <si>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</si>
  <si>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</si>
  <si>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</si>
  <si>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</si>
  <si>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</si>
  <si>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</si>
  <si>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</si>
  <si>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</si>
  <si>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</si>
  <si>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</si>
  <si>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</si>
  <si>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</si>
  <si>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</si>
  <si>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</si>
  <si>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</si>
  <si>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</si>
  <si>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</si>
  <si>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</si>
  <si>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</si>
  <si>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</si>
  <si>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</si>
  <si>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</si>
  <si>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</si>
  <si>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</si>
  <si>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</si>
  <si>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</si>
  <si>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</si>
  <si>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</si>
  <si>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</si>
  <si>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</si>
  <si>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</si>
  <si>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</si>
  <si>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</si>
  <si>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</si>
  <si>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</si>
  <si>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</si>
  <si>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</si>
  <si>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</si>
  <si>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</si>
  <si>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</si>
  <si>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</si>
  <si>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</si>
  <si>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</si>
  <si>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</si>
  <si>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</si>
  <si>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</si>
  <si>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</si>
  <si>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</si>
  <si>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</si>
  <si>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</si>
  <si>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</si>
  <si>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</si>
  <si>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</si>
  <si>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</si>
  <si>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</si>
  <si>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</si>
  <si>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</si>
  <si>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</si>
  <si>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</si>
  <si>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</si>
  <si>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</si>
  <si>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</si>
  <si>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</si>
  <si>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</si>
  <si>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</si>
  <si>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</si>
  <si>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</si>
  <si>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</si>
  <si>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</si>
  <si>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</si>
  <si>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</si>
  <si>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</si>
  <si>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</si>
  <si>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</si>
  <si>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</si>
  <si>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</si>
  <si>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</si>
  <si>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</si>
  <si>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</si>
  <si>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</si>
  <si>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</si>
  <si>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</si>
  <si>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</si>
  <si>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</si>
  <si>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</si>
  <si>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</si>
  <si>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</si>
  <si>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</si>
  <si>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</si>
  <si>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</si>
  <si>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</si>
  <si>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</si>
  <si>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</si>
  <si>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</si>
  <si>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</si>
  <si>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</si>
  <si>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</si>
  <si>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</si>
  <si>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</si>
  <si>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</si>
  <si>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</si>
  <si>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</si>
  <si>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</si>
  <si>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</si>
  <si>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</si>
  <si>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</si>
  <si>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</si>
  <si>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</si>
  <si>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</si>
  <si>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</si>
  <si>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</si>
  <si>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</si>
  <si>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</si>
  <si>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</si>
  <si>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</si>
  <si>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</si>
  <si>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</si>
  <si>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</si>
  <si>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</si>
  <si>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</si>
  <si>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</si>
  <si>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</si>
  <si>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</si>
  <si>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</si>
  <si>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</si>
  <si>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</si>
  <si>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</si>
  <si>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</si>
  <si>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</si>
  <si>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</si>
  <si>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</si>
  <si>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</si>
  <si>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</si>
  <si>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</si>
  <si>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</si>
  <si>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</si>
  <si>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</si>
  <si>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</si>
  <si>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</si>
  <si>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</si>
  <si>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</si>
  <si>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</si>
  <si>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</si>
  <si>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</si>
  <si>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</si>
  <si>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</si>
  <si>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</si>
  <si>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</si>
  <si>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</si>
  <si>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</si>
  <si>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</si>
  <si>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</si>
  <si>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</si>
  <si>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</si>
  <si>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</si>
  <si>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</si>
  <si>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</si>
  <si>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</si>
  <si>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</si>
  <si>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</si>
  <si>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</si>
  <si>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</si>
  <si>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</si>
  <si>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</si>
  <si>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</si>
  <si>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</si>
  <si>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</si>
  <si>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</si>
  <si>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</si>
  <si>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</si>
  <si>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</si>
  <si>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</si>
  <si>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</si>
  <si>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</si>
  <si>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</si>
  <si>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</si>
  <si>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</si>
  <si>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</si>
  <si>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</si>
  <si>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</si>
  <si>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</si>
  <si>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</si>
  <si>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</si>
  <si>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</si>
  <si>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</si>
  <si>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</si>
  <si>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</si>
  <si>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</si>
  <si>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</si>
  <si>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</si>
  <si>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</si>
  <si>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</si>
  <si>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</si>
  <si>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</si>
  <si>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</si>
  <si>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</si>
  <si>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</si>
  <si>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</si>
  <si>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</si>
  <si>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</si>
  <si>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</si>
  <si>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</si>
  <si>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</si>
  <si>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</si>
  <si>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</si>
  <si>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</si>
  <si>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</si>
  <si>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</si>
  <si>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</si>
  <si>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</si>
  <si>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</si>
  <si>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</si>
  <si>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</si>
  <si>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</si>
  <si>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</si>
  <si>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</si>
  <si>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</si>
  <si>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</si>
  <si>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</si>
  <si>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</si>
  <si>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</si>
  <si>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</si>
  <si>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</si>
  <si>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</si>
  <si>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</si>
  <si>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</si>
  <si>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</si>
  <si>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</si>
  <si>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</si>
  <si>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</si>
  <si>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</si>
  <si>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</si>
  <si>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</si>
  <si>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</si>
  <si>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</si>
  <si>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</si>
  <si>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</si>
  <si>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</si>
  <si>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</si>
  <si>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</si>
  <si>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</si>
  <si>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</si>
  <si>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</si>
  <si>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</si>
  <si>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</si>
  <si>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</si>
  <si>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</si>
  <si>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</si>
  <si>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</si>
  <si>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</si>
  <si>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</si>
  <si>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</si>
  <si>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</si>
  <si>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</si>
  <si>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</si>
  <si>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</si>
  <si>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</si>
  <si>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</si>
  <si>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</si>
  <si>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</si>
  <si>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</si>
  <si>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</si>
  <si>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</si>
  <si>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</si>
  <si>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</si>
  <si>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</si>
  <si>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</si>
  <si>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</si>
  <si>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</si>
  <si>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</si>
  <si>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</si>
  <si>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</si>
  <si>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</si>
  <si>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</si>
  <si>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</si>
  <si>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</si>
  <si>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</si>
  <si>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</si>
  <si>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</si>
  <si>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</si>
  <si>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</si>
  <si>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</si>
  <si>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</si>
  <si>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</si>
  <si>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</si>
  <si>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</si>
  <si>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</si>
  <si>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</si>
  <si>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</si>
  <si>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</si>
  <si>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</si>
  <si>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</si>
  <si>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</si>
  <si>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</si>
  <si>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</si>
  <si>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</si>
  <si>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</si>
  <si>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</si>
  <si>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</si>
  <si>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</si>
  <si>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</si>
  <si>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</si>
  <si>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</si>
  <si>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</si>
  <si>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</si>
  <si>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</si>
  <si>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</si>
  <si>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</si>
  <si>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</si>
  <si>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</si>
  <si>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</si>
  <si>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</si>
  <si>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</si>
  <si>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</si>
  <si>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</si>
  <si>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</si>
  <si>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</si>
  <si>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</si>
  <si>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</si>
  <si>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</si>
  <si>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</si>
  <si>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</si>
  <si>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</si>
  <si>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</si>
  <si>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</si>
  <si>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</si>
  <si>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</si>
  <si>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</si>
  <si>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</si>
  <si>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</si>
  <si>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</si>
  <si>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</si>
  <si>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</si>
  <si>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</si>
  <si>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</si>
  <si>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</si>
  <si>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</si>
  <si>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</si>
  <si>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</si>
  <si>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</si>
  <si>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</si>
  <si>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</si>
  <si>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</si>
  <si>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</si>
  <si>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</si>
  <si>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</si>
  <si>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</si>
  <si>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</si>
  <si>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</si>
  <si>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</si>
  <si>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</si>
  <si>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</si>
  <si>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</si>
  <si>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</si>
  <si>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</si>
  <si>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</si>
  <si>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</si>
  <si>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</si>
  <si>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</si>
  <si>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</si>
  <si>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</si>
  <si>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</si>
  <si>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</si>
  <si>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</si>
  <si>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</si>
  <si>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</si>
  <si>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</si>
  <si>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</si>
  <si>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</si>
  <si>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</si>
  <si>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</si>
  <si>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</si>
  <si>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</si>
  <si>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</si>
  <si>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</si>
  <si>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</si>
  <si>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</si>
  <si>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</si>
  <si>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</si>
  <si>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</si>
  <si>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</si>
  <si>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</si>
  <si>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</si>
  <si>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</si>
  <si>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</si>
  <si>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</si>
  <si>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</si>
  <si>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</si>
  <si>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</si>
  <si>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</si>
  <si>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</si>
  <si>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</si>
  <si>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</si>
  <si>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</si>
  <si>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</si>
  <si>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</si>
  <si>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</si>
  <si>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</si>
  <si>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</si>
  <si>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</si>
  <si>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</si>
  <si>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</si>
  <si>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</si>
  <si>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</si>
  <si>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</si>
  <si>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</si>
  <si>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</si>
  <si>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</si>
  <si>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</si>
  <si>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</si>
  <si>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</si>
  <si>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</si>
  <si>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</si>
  <si>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</si>
  <si>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</si>
  <si>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</si>
  <si>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</si>
  <si>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</si>
  <si>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</si>
  <si>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</si>
  <si>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</si>
  <si>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</si>
  <si>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</si>
  <si>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</si>
  <si>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</si>
  <si>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</si>
  <si>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</si>
  <si>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</si>
  <si>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</si>
  <si>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</si>
  <si>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</si>
  <si>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</si>
  <si>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</si>
  <si>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</si>
  <si>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</si>
  <si>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</si>
  <si>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</si>
  <si>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</si>
  <si>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</si>
  <si>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</si>
  <si>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</si>
  <si>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</si>
  <si>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</si>
  <si>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</si>
  <si>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</si>
  <si>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</si>
  <si>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</si>
  <si>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</si>
  <si>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</si>
  <si>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</si>
  <si>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</si>
  <si>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</si>
  <si>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</si>
  <si>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</si>
  <si>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</si>
  <si>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</si>
  <si>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</si>
  <si>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</si>
  <si>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</si>
  <si>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</si>
  <si>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</si>
  <si>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</si>
  <si>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</si>
  <si>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</si>
  <si>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</si>
  <si>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</si>
  <si>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</si>
  <si>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</si>
  <si>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</si>
  <si>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</si>
  <si>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</si>
  <si>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</si>
  <si>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</si>
  <si>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</si>
  <si>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</si>
  <si>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</si>
  <si>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</si>
  <si>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</si>
  <si>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</si>
  <si>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</si>
  <si>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</si>
  <si>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</si>
  <si>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</si>
  <si>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</si>
  <si>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</si>
  <si>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</si>
  <si>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</si>
  <si>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</si>
  <si>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</si>
  <si>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</si>
  <si>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</si>
  <si>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</si>
  <si>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</si>
  <si>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</si>
  <si>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</si>
  <si>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</si>
  <si>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</si>
  <si>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</si>
  <si>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</si>
  <si>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</si>
  <si>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</si>
  <si>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</si>
  <si>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</si>
  <si>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</si>
  <si>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</si>
  <si>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</si>
  <si>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</si>
  <si>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</si>
  <si>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</si>
  <si>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</si>
  <si>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</si>
  <si>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</si>
  <si>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</si>
  <si>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</si>
  <si>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</si>
  <si>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</si>
  <si>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</si>
  <si>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</si>
  <si>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</si>
  <si>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</si>
  <si>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</si>
  <si>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</si>
  <si>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</si>
  <si>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</si>
  <si>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</si>
  <si>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</si>
  <si>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</si>
  <si>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</si>
  <si>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</si>
  <si>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</si>
  <si>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</si>
  <si>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</si>
  <si>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</si>
  <si>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</si>
  <si>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</si>
  <si>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</si>
  <si>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</si>
  <si>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</si>
  <si>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</si>
  <si>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</si>
  <si>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</si>
  <si>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</si>
  <si>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</si>
  <si>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</si>
  <si>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</si>
  <si>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</si>
  <si>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</si>
  <si>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</si>
  <si>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</si>
  <si>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</si>
  <si>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</si>
  <si>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</si>
  <si>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</si>
  <si>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</si>
  <si>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</si>
  <si>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</si>
  <si>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</si>
  <si>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</si>
  <si>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</si>
  <si>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</si>
  <si>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</si>
  <si>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</si>
  <si>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</si>
  <si>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</si>
  <si>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</si>
  <si>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</si>
  <si>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</si>
  <si>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</si>
  <si>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</si>
  <si>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</si>
  <si>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</si>
  <si>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</si>
  <si>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</si>
  <si>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</si>
  <si>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</si>
  <si>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</si>
  <si>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</si>
  <si>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</si>
  <si>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</si>
  <si>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</si>
  <si>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</si>
  <si>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</si>
  <si>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</si>
  <si>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</si>
  <si>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</si>
  <si>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</si>
  <si>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</si>
  <si>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</si>
  <si>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</si>
  <si>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</si>
  <si>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</si>
  <si>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</si>
  <si>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</si>
  <si>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</si>
  <si>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</si>
  <si>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</si>
  <si>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</si>
  <si>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</si>
  <si>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</si>
  <si>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</si>
  <si>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</si>
  <si>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</si>
  <si>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</si>
  <si>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</si>
  <si>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</si>
  <si>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</si>
  <si>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</si>
  <si>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</si>
  <si>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</si>
  <si>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</si>
  <si>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</si>
  <si>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</si>
  <si>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</si>
  <si>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</si>
  <si>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</si>
  <si>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</si>
  <si>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</si>
  <si>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</si>
  <si>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</si>
  <si>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</si>
  <si>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</si>
  <si>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</si>
  <si>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</si>
  <si>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</si>
  <si>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</si>
  <si>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</si>
  <si>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</si>
  <si>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</si>
  <si>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</si>
  <si>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</si>
  <si>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</si>
  <si>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</si>
  <si>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</si>
  <si>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</si>
  <si>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</si>
  <si>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</si>
  <si>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</si>
  <si>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</si>
  <si>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</si>
  <si>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</si>
  <si>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</si>
  <si>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</si>
  <si>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</si>
  <si>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</si>
  <si>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</si>
  <si>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</si>
  <si>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</si>
  <si>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</si>
  <si>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</si>
  <si>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</si>
  <si>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</si>
  <si>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</si>
  <si>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</si>
  <si>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</si>
  <si>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</si>
  <si>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</si>
  <si>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</si>
  <si>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</si>
  <si>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</si>
  <si>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</si>
  <si>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</si>
  <si>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</si>
  <si>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</si>
  <si>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</si>
  <si>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</si>
  <si>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</si>
  <si>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</si>
  <si>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</si>
  <si>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</si>
  <si>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</si>
  <si>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</si>
  <si>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</si>
  <si>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</si>
  <si>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</si>
  <si>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</si>
  <si>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</si>
  <si>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</si>
  <si>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</si>
  <si>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</si>
  <si>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</si>
  <si>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</si>
  <si>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</si>
  <si>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</si>
  <si>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</si>
  <si>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</si>
  <si>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</si>
  <si>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</si>
  <si>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</si>
  <si>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</si>
  <si>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</si>
  <si>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</si>
  <si>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</si>
  <si>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</si>
  <si>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</si>
  <si>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</si>
  <si>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</si>
  <si>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</si>
  <si>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</si>
  <si>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</si>
  <si>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</si>
  <si>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</si>
  <si>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</si>
  <si>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</si>
  <si>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</si>
  <si>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</si>
  <si>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</si>
  <si>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</si>
  <si>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</si>
  <si>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</si>
  <si>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</si>
  <si>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</si>
  <si>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</si>
  <si>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</si>
  <si>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</si>
  <si>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</si>
  <si>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</si>
  <si>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</si>
  <si>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</si>
  <si>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</si>
  <si>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</si>
  <si>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</si>
  <si>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</si>
  <si>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</si>
  <si>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</si>
  <si>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</si>
  <si>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</si>
  <si>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</si>
  <si>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</si>
  <si>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</si>
  <si>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</si>
  <si>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</si>
  <si>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</si>
  <si>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</si>
  <si>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</si>
  <si>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</si>
  <si>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</si>
  <si>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</si>
  <si>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</si>
  <si>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</si>
  <si>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</si>
  <si>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</si>
  <si>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</si>
  <si>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</si>
  <si>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</si>
  <si>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</si>
  <si>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</si>
  <si>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</si>
  <si>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</si>
  <si>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</si>
  <si>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</si>
  <si>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</si>
  <si>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</si>
  <si>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</si>
  <si>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</si>
  <si>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</si>
  <si>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</si>
  <si>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</si>
  <si>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</si>
  <si>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</si>
  <si>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</si>
  <si>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</si>
  <si>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</si>
  <si>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</si>
  <si>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</si>
  <si>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</si>
  <si>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</si>
  <si>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</si>
  <si>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</si>
  <si>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</si>
  <si>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</si>
  <si>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</si>
  <si>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</si>
  <si>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</si>
  <si>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</si>
  <si>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</si>
  <si>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</si>
  <si>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</si>
  <si>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</si>
  <si>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</si>
  <si>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</si>
  <si>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</si>
  <si>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</si>
  <si>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</si>
  <si>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</si>
  <si>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</si>
  <si>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</si>
  <si>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</si>
  <si>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</si>
  <si>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</si>
  <si>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</si>
  <si>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</si>
  <si>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</si>
  <si>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</si>
  <si>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</si>
  <si>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</si>
  <si>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</si>
  <si>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</si>
  <si>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</si>
  <si>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</si>
  <si>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</si>
  <si>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</si>
  <si>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</si>
  <si>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</si>
  <si>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</si>
  <si>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</si>
  <si>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</si>
  <si>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</si>
  <si>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</si>
  <si>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</si>
  <si>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</si>
  <si>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</si>
  <si>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</si>
  <si>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</si>
  <si>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</si>
  <si>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</si>
  <si>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</si>
  <si>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</si>
  <si>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</si>
  <si>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</si>
  <si>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</si>
  <si>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</si>
  <si>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</si>
  <si>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</si>
  <si>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</si>
  <si>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</si>
  <si>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</si>
  <si>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</si>
  <si>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</si>
  <si>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</si>
  <si>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</si>
  <si>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</si>
  <si>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</si>
  <si>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</si>
  <si>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</si>
  <si>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</si>
  <si>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</si>
  <si>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</si>
  <si>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</si>
  <si>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</si>
  <si>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</si>
  <si>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</si>
  <si>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</si>
  <si>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</si>
  <si>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</si>
  <si>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</si>
  <si>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</si>
  <si>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</si>
  <si>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</si>
  <si>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</si>
  <si>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</si>
  <si>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</si>
  <si>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</si>
  <si>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</si>
  <si>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</si>
  <si>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</si>
  <si>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</si>
  <si>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</si>
  <si>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</si>
  <si>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</si>
  <si>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</si>
  <si>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</si>
  <si>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</si>
  <si>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</si>
  <si>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</si>
  <si>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</si>
  <si>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</si>
  <si>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</si>
  <si>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</si>
  <si>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</si>
  <si>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</si>
  <si>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</si>
  <si>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</si>
  <si>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</si>
  <si>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</si>
  <si>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</si>
  <si>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</si>
  <si>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</si>
  <si>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</si>
  <si>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</si>
  <si>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</si>
  <si>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</si>
  <si>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</si>
  <si>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</si>
  <si>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</si>
  <si>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</si>
  <si>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</si>
  <si>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</si>
  <si>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</si>
  <si>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</si>
  <si>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</si>
  <si>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</si>
  <si>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</si>
  <si>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</si>
  <si>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</si>
  <si>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</si>
  <si>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</si>
  <si>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</si>
  <si>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</si>
  <si>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</si>
  <si>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</si>
  <si>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</si>
  <si>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</si>
  <si>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</si>
  <si>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</si>
  <si>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</si>
  <si>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</si>
  <si>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</si>
  <si>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</si>
  <si>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</si>
  <si>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</si>
  <si>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</si>
  <si>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</si>
  <si>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</si>
  <si>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</si>
  <si>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</si>
  <si>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</si>
  <si>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</si>
  <si>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</si>
  <si>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</si>
  <si>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</si>
  <si>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</si>
  <si>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</si>
  <si>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</si>
  <si>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</si>
  <si>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</si>
  <si>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</si>
  <si>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</si>
  <si>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</si>
  <si>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</si>
  <si>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</si>
  <si>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</si>
  <si>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</si>
  <si>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</si>
  <si>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</si>
  <si>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</si>
  <si>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</si>
  <si>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</si>
  <si>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</si>
  <si>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</si>
  <si>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</si>
  <si>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</si>
  <si>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</si>
  <si>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</si>
  <si>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</si>
  <si>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</si>
  <si>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</si>
  <si>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</si>
  <si>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</si>
  <si>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</si>
  <si>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</si>
  <si>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</si>
  <si>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</si>
  <si>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</si>
  <si>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</si>
  <si>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</si>
  <si>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</si>
  <si>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</si>
  <si>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</si>
  <si>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</si>
  <si>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</si>
  <si>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</si>
  <si>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</si>
  <si>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</si>
  <si>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</si>
  <si>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</si>
  <si>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</si>
  <si>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</si>
  <si>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</si>
  <si>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</si>
  <si>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</si>
  <si>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</si>
  <si>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</si>
  <si>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</si>
  <si>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</si>
  <si>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</si>
  <si>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</si>
  <si>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</si>
  <si>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</si>
  <si>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</si>
  <si>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</si>
  <si>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</si>
  <si>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</si>
  <si>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</si>
  <si>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</si>
  <si>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</si>
  <si>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</si>
  <si>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</si>
  <si>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</si>
  <si>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</si>
  <si>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</si>
  <si>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</si>
  <si>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</si>
  <si>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</si>
  <si>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</si>
  <si>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</si>
  <si>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</si>
  <si>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</si>
  <si>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</si>
  <si>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</si>
  <si>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</si>
  <si>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</si>
  <si>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</si>
  <si>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</si>
  <si>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</si>
  <si>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</si>
  <si>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</si>
  <si>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</si>
  <si>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</si>
  <si>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</si>
  <si>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</si>
  <si>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</si>
  <si>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</si>
  <si>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</si>
  <si>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</si>
  <si>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</si>
  <si>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</si>
  <si>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</si>
  <si>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</si>
  <si>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</si>
  <si>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</si>
  <si>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</si>
  <si>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</si>
  <si>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</si>
  <si>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</si>
  <si>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</si>
  <si>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</si>
  <si>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</si>
  <si>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</si>
  <si>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</si>
  <si>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</si>
  <si>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</si>
  <si>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</si>
  <si>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</si>
  <si>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</si>
  <si>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</si>
  <si>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</si>
  <si>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</si>
  <si>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</si>
  <si>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</si>
  <si>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</si>
  <si>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</si>
  <si>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</si>
  <si>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</si>
  <si>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</si>
  <si>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</si>
  <si>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</si>
  <si>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</si>
  <si>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</si>
  <si>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</si>
  <si>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</si>
  <si>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</si>
  <si>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</si>
  <si>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</si>
  <si>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</si>
  <si>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</si>
  <si>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</si>
  <si>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</si>
  <si>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</si>
  <si>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</si>
  <si>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</si>
  <si>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</si>
  <si>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</si>
  <si>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</si>
  <si>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</si>
  <si>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</si>
  <si>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</si>
  <si>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</si>
  <si>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</si>
  <si>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</si>
  <si>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</si>
  <si>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</si>
  <si>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</si>
  <si>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</si>
  <si>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</si>
  <si>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</si>
  <si>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</si>
  <si>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</si>
  <si>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</si>
  <si>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</si>
  <si>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</si>
  <si>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</si>
  <si>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</si>
  <si>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</si>
  <si>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</si>
  <si>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</si>
  <si>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</si>
  <si>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</si>
  <si>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</si>
  <si>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</si>
  <si>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</si>
  <si>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</si>
  <si>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</si>
  <si>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</si>
  <si>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</si>
  <si>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</si>
  <si>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</si>
  <si>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</si>
  <si>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</si>
  <si>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</si>
  <si>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</si>
  <si>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</si>
  <si>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</si>
  <si>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</si>
  <si>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</si>
  <si>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</si>
  <si>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</si>
  <si>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</si>
  <si>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</si>
  <si>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</si>
  <si>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</si>
  <si>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</si>
  <si>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</si>
  <si>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</si>
  <si>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</si>
  <si>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</si>
  <si>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</si>
  <si>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</si>
  <si>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</si>
  <si>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</si>
  <si>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</si>
  <si>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</si>
  <si>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</si>
  <si>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</si>
  <si>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</si>
  <si>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</si>
  <si>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</si>
  <si>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</si>
  <si>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</si>
  <si>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</si>
  <si>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</si>
  <si>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</si>
  <si>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</si>
  <si>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</si>
  <si>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</si>
  <si>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</si>
  <si>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</si>
  <si>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</si>
  <si>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</si>
  <si>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</si>
  <si>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</si>
  <si>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</si>
  <si>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</si>
  <si>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</si>
  <si>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</si>
  <si>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</si>
  <si>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</si>
  <si>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</si>
  <si>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</si>
  <si>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</si>
  <si>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</si>
  <si>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</si>
  <si>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</si>
  <si>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</si>
  <si>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</si>
  <si>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</si>
  <si>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</si>
  <si>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</si>
  <si>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</si>
  <si>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</si>
  <si>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</si>
  <si>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</si>
  <si>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</si>
  <si>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</si>
  <si>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</si>
  <si>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</si>
  <si>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</si>
  <si>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</si>
  <si>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</si>
  <si>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</si>
  <si>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</si>
  <si>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</si>
  <si>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</si>
  <si>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</si>
  <si>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</si>
  <si>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</si>
  <si>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</si>
  <si>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</si>
  <si>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</si>
  <si>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</si>
  <si>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</si>
  <si>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</si>
  <si>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</si>
  <si>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</si>
  <si>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</si>
  <si>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</si>
  <si>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</si>
  <si>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</si>
  <si>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</si>
  <si>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</si>
  <si>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</si>
  <si>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</si>
  <si>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</si>
  <si>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</si>
  <si>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</si>
  <si>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</si>
  <si>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</si>
  <si>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</si>
  <si>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</si>
  <si>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</si>
  <si>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</si>
  <si>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</si>
  <si>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</si>
  <si>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</si>
  <si>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</si>
  <si>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</si>
  <si>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</si>
  <si>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</si>
  <si>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</si>
  <si>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</si>
  <si>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</si>
  <si>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</si>
  <si>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</si>
  <si>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</si>
  <si>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</si>
  <si>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</si>
  <si>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</si>
  <si>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</si>
  <si>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</si>
  <si>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</si>
  <si>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</si>
  <si>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</si>
  <si>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</si>
  <si>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</si>
  <si>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</si>
  <si>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</si>
  <si>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</si>
  <si>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</si>
  <si>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</si>
  <si>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</si>
  <si>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</si>
  <si>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</si>
  <si>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</si>
  <si>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</si>
  <si>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</si>
  <si>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</si>
  <si>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</si>
  <si>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</si>
  <si>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</si>
  <si>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</si>
  <si>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</si>
  <si>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</si>
  <si>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</si>
  <si>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</si>
  <si>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</si>
  <si>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</si>
  <si>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</si>
  <si>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</si>
  <si>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</si>
  <si>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</si>
  <si>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</si>
  <si>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</si>
  <si>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</si>
  <si>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</si>
  <si>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</si>
  <si>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</si>
  <si>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</si>
  <si>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</si>
  <si>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</si>
  <si>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</si>
  <si>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</si>
  <si>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</si>
  <si>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</si>
  <si>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</si>
  <si>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</si>
  <si>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</si>
  <si>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</si>
  <si>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</si>
  <si>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</si>
  <si>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</si>
  <si>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</si>
  <si>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</si>
  <si>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</si>
  <si>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</si>
  <si>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</si>
  <si>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</si>
  <si>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</si>
  <si>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</si>
  <si>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</si>
  <si>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</si>
  <si>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</si>
  <si>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</si>
  <si>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</si>
  <si>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</si>
  <si>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</si>
  <si>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</si>
  <si>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</si>
  <si>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</si>
  <si>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</si>
  <si>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</si>
  <si>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</si>
  <si>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</si>
  <si>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</si>
  <si>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</si>
  <si>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</si>
  <si>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</si>
  <si>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</si>
  <si>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</si>
  <si>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</si>
  <si>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</si>
  <si>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</si>
  <si>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</si>
  <si>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</si>
  <si>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</si>
  <si>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</si>
  <si>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</si>
  <si>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</si>
  <si>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</si>
  <si>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</si>
  <si>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</si>
  <si>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</si>
  <si>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</si>
  <si>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</si>
  <si>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</si>
  <si>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</si>
  <si>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</si>
  <si>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</si>
  <si>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</si>
  <si>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</si>
  <si>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</si>
  <si>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</si>
  <si>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</si>
  <si>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</si>
  <si>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</si>
  <si>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</si>
  <si>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</si>
  <si>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</si>
  <si>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</si>
  <si>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</si>
  <si>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</si>
  <si>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</si>
  <si>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</si>
  <si>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</si>
  <si>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</si>
  <si>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</si>
  <si>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</si>
  <si>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</si>
  <si>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</si>
  <si>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</si>
  <si>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</si>
  <si>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</si>
  <si>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</si>
  <si>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</si>
  <si>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</si>
  <si>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</si>
  <si>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</si>
  <si>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</si>
  <si>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</si>
  <si>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</si>
  <si>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</si>
  <si>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</si>
  <si>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</si>
  <si>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</si>
  <si>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</si>
  <si>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</si>
  <si>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</si>
  <si>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</si>
  <si>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</si>
  <si>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</si>
  <si>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</si>
  <si>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</si>
  <si>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</si>
  <si>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</si>
  <si>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</si>
  <si>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</si>
  <si>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</si>
  <si>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</si>
  <si>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</si>
  <si>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</si>
  <si>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</si>
  <si>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</si>
  <si>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</si>
  <si>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</si>
  <si>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</si>
  <si>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</si>
  <si>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</si>
  <si>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</si>
  <si>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</si>
  <si>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</si>
  <si>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</si>
  <si>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</si>
  <si>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</si>
  <si>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</si>
  <si>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</si>
  <si>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</si>
  <si>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</si>
  <si>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</si>
  <si>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</si>
  <si>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</si>
  <si>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</si>
  <si>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</si>
  <si>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</si>
  <si>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</si>
  <si>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</si>
  <si>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</si>
  <si>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</si>
  <si>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</si>
  <si>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</si>
  <si>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</si>
  <si>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</si>
  <si>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</si>
  <si>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</si>
  <si>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</si>
  <si>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</si>
  <si>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</si>
  <si>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</si>
  <si>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</si>
  <si>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</si>
  <si>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</si>
  <si>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</si>
  <si>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</si>
  <si>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</si>
  <si>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</si>
  <si>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</si>
  <si>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</si>
  <si>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</si>
  <si>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</si>
  <si>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</si>
  <si>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</si>
  <si>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</si>
  <si>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</si>
  <si>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</si>
  <si>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</si>
  <si>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</si>
  <si>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</si>
  <si>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</si>
  <si>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</si>
  <si>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</si>
  <si>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</si>
  <si>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</si>
  <si>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</si>
  <si>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</si>
  <si>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</si>
  <si>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</si>
  <si>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</si>
  <si>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</si>
  <si>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</si>
  <si>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</si>
  <si>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</si>
  <si>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</si>
  <si>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</si>
  <si>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</si>
  <si>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</si>
  <si>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</si>
  <si>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</si>
  <si>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</si>
  <si>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</si>
  <si>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</si>
  <si>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</si>
  <si>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</si>
  <si>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</si>
  <si>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</si>
  <si>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</si>
  <si>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</si>
  <si>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</si>
  <si>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</si>
  <si>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</si>
  <si>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</si>
  <si>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</si>
  <si>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</si>
  <si>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</si>
  <si>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</si>
  <si>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</si>
  <si>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</si>
  <si>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</si>
  <si>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</si>
  <si>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</si>
  <si>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</si>
  <si>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</si>
  <si>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</si>
  <si>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</si>
  <si>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</si>
  <si>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</si>
  <si>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</si>
  <si>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</si>
  <si>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</si>
  <si>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</si>
  <si>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</si>
  <si>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</si>
  <si>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</si>
  <si>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</si>
  <si>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</si>
  <si>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</si>
  <si>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</si>
  <si>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</si>
  <si>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</si>
  <si>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</si>
  <si>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</si>
  <si>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</si>
  <si>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</si>
  <si>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</si>
  <si>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</si>
  <si>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</si>
  <si>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</si>
  <si>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</si>
  <si>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</si>
  <si>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</si>
  <si>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</si>
  <si>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</si>
  <si>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</si>
  <si>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</si>
  <si>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</si>
  <si>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</si>
  <si>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</si>
  <si>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</si>
  <si>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</si>
  <si>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</si>
  <si>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</si>
  <si>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</si>
  <si>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</si>
  <si>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</si>
  <si>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</si>
  <si>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</si>
  <si>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</si>
  <si>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</si>
  <si>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</si>
  <si>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</si>
  <si>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</si>
  <si>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</si>
  <si>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</si>
  <si>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</si>
  <si>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</si>
  <si>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</si>
  <si>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</si>
  <si>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</si>
  <si>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</si>
  <si>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</si>
  <si>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</si>
  <si>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</si>
  <si>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</si>
  <si>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</si>
  <si>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</si>
  <si>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</si>
  <si>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</si>
  <si>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</si>
  <si>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</si>
  <si>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</si>
  <si>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</si>
  <si>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</si>
  <si>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</si>
  <si>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</si>
  <si>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</si>
  <si>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</si>
  <si>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</si>
  <si>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</si>
  <si>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</si>
  <si>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</si>
  <si>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</si>
  <si>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</si>
  <si>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</si>
  <si>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</si>
  <si>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</si>
  <si>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</si>
  <si>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</si>
  <si>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</si>
  <si>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</si>
  <si>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</si>
  <si>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</si>
  <si>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</si>
  <si>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</si>
  <si>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</si>
  <si>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</si>
  <si>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</si>
  <si>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</si>
  <si>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</si>
  <si>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</si>
  <si>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</si>
  <si>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</si>
  <si>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</si>
  <si>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</si>
  <si>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</si>
  <si>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</si>
  <si>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</si>
  <si>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</si>
  <si>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</si>
  <si>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</si>
  <si>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</si>
  <si>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</si>
  <si>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</si>
  <si>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</si>
  <si>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</si>
  <si>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</si>
  <si>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</si>
  <si>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</si>
  <si>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</si>
  <si>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</si>
  <si>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</si>
  <si>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</si>
  <si>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</si>
  <si>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</si>
  <si>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</si>
  <si>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</si>
  <si>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</si>
  <si>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</si>
  <si>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</si>
  <si>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</si>
  <si>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</si>
  <si>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</si>
  <si>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</si>
  <si>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</si>
  <si>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</si>
  <si>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</si>
  <si>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</si>
  <si>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</si>
  <si>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</si>
  <si>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</si>
  <si>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</si>
  <si>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</si>
  <si>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</si>
  <si>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</si>
  <si>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</si>
  <si>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</si>
  <si>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</si>
  <si>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</si>
  <si>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</si>
  <si>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</si>
  <si>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</si>
  <si>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</si>
  <si>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</si>
  <si>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</si>
  <si>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</si>
  <si>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</si>
  <si>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</si>
  <si>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</si>
  <si>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</si>
  <si>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</si>
  <si>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</si>
  <si>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</si>
  <si>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</si>
  <si>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</si>
  <si>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</si>
  <si>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</si>
  <si>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</si>
  <si>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</si>
  <si>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</si>
  <si>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</si>
  <si>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</si>
  <si>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</si>
  <si>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</si>
  <si>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</si>
  <si>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</si>
  <si>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</si>
  <si>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</si>
  <si>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</si>
  <si>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</si>
  <si>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</si>
  <si>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</si>
  <si>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</si>
  <si>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</si>
  <si>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</si>
  <si>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</si>
  <si>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</si>
  <si>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</si>
  <si>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</si>
  <si>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</si>
  <si>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</si>
  <si>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</si>
  <si>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</si>
  <si>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</si>
  <si>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</si>
  <si>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</si>
  <si>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</si>
  <si>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</si>
  <si>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</si>
  <si>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</si>
  <si>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</si>
  <si>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</si>
  <si>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</si>
  <si>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</si>
  <si>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</si>
  <si>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</si>
  <si>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</si>
  <si>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</si>
  <si>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</si>
  <si>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</si>
  <si>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</si>
  <si>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</si>
  <si>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</si>
  <si>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</si>
  <si>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</si>
  <si>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</si>
  <si>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</si>
  <si>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</si>
  <si>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</si>
  <si>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</si>
  <si>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</si>
  <si>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</si>
  <si>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</si>
  <si>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</si>
  <si>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</si>
  <si>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</si>
  <si>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</si>
  <si>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</si>
  <si>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</si>
  <si>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</si>
  <si>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</si>
  <si>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</si>
  <si>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</si>
  <si>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</si>
  <si>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</si>
  <si>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</si>
  <si>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</si>
  <si>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</si>
  <si>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</si>
  <si>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</si>
  <si>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</si>
  <si>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</si>
  <si>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</si>
  <si>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</si>
  <si>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</si>
  <si>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</si>
  <si>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</si>
  <si>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</si>
  <si>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</si>
  <si>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</si>
  <si>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</si>
  <si>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</si>
  <si>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</si>
  <si>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</si>
  <si>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</si>
  <si>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</si>
  <si>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</si>
  <si>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</si>
  <si>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</si>
  <si>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</si>
  <si>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</si>
  <si>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</si>
  <si>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</si>
  <si>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</si>
  <si>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</si>
  <si>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</si>
  <si>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</si>
  <si>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</si>
  <si>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</si>
  <si>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</si>
  <si>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</si>
  <si>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</si>
  <si>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</si>
  <si>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</si>
  <si>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</si>
  <si>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</si>
  <si>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</si>
  <si>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</si>
  <si>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</si>
  <si>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</si>
  <si>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</si>
  <si>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</si>
  <si>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</si>
  <si>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</si>
  <si>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</si>
  <si>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</si>
  <si>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</si>
  <si>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</si>
  <si>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</si>
  <si>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</si>
  <si>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</si>
  <si>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</si>
  <si>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</si>
  <si>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</si>
  <si>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</si>
  <si>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</si>
  <si>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</si>
  <si>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</si>
  <si>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</si>
  <si>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</si>
  <si>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</si>
  <si>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</si>
  <si>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</si>
  <si>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</si>
  <si>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</si>
  <si>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</si>
  <si>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</si>
  <si>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</si>
  <si>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</si>
  <si>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</si>
  <si>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</si>
  <si>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</si>
  <si>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</si>
  <si>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</si>
  <si>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</si>
  <si>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</si>
  <si>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</si>
  <si>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</si>
  <si>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</si>
  <si>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</si>
  <si>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</si>
  <si>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</si>
  <si>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</si>
  <si>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</si>
  <si>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</si>
  <si>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</si>
  <si>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</si>
  <si>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</si>
  <si>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</si>
  <si>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</si>
  <si>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</si>
  <si>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</si>
  <si>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</si>
  <si>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</si>
  <si>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</si>
  <si>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</si>
  <si>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</si>
  <si>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</si>
  <si>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</si>
  <si>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</si>
  <si>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</si>
  <si>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</si>
  <si>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</si>
  <si>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</si>
  <si>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</si>
  <si>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</si>
  <si>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</si>
  <si>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</si>
  <si>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</si>
  <si>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</si>
  <si>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</si>
  <si>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</si>
  <si>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</si>
  <si>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</si>
  <si>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</si>
  <si>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</si>
  <si>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</si>
  <si>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</si>
  <si>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</si>
  <si>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</si>
  <si>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</si>
  <si>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</si>
  <si>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</si>
  <si>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</si>
  <si>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</si>
  <si>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</si>
  <si>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</si>
  <si>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</si>
  <si>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</si>
  <si>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</si>
  <si>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</si>
  <si>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</si>
  <si>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</si>
  <si>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</si>
  <si>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</si>
  <si>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</si>
  <si>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</si>
  <si>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</si>
  <si>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</si>
  <si>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</si>
  <si>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</si>
  <si>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</si>
  <si>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</si>
  <si>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</si>
  <si>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</si>
  <si>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</si>
  <si>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</si>
  <si>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</si>
  <si>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</si>
  <si>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</si>
  <si>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</si>
  <si>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</si>
  <si>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</si>
  <si>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</si>
  <si>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</si>
  <si>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</si>
  <si>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</si>
  <si>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</si>
  <si>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</si>
  <si>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</si>
  <si>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</si>
  <si>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</si>
  <si>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</si>
  <si>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</si>
  <si>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</si>
  <si>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</si>
  <si>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</si>
  <si>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</si>
  <si>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</si>
  <si>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</si>
  <si>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</si>
  <si>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</si>
  <si>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</si>
  <si>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</si>
  <si>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</si>
  <si>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</si>
  <si>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</si>
  <si>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</si>
  <si>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</si>
  <si>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</si>
  <si>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</si>
  <si>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</si>
  <si>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</si>
  <si>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</si>
  <si>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</si>
  <si>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</si>
  <si>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</si>
  <si>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</si>
  <si>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</si>
  <si>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</si>
  <si>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</si>
  <si>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</si>
  <si>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</si>
  <si>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</si>
  <si>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</si>
  <si>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</si>
  <si>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</si>
  <si>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</si>
  <si>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</si>
  <si>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</si>
  <si>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</si>
  <si>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</si>
  <si>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</si>
  <si>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</si>
  <si>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</si>
  <si>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</si>
  <si>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</si>
  <si>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</si>
  <si>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</si>
  <si>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</si>
  <si>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</si>
  <si>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</si>
  <si>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</si>
  <si>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</si>
  <si>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</si>
  <si>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</si>
  <si>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</si>
  <si>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</si>
  <si>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</si>
  <si>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</si>
  <si>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</si>
  <si>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</si>
  <si>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</si>
  <si>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</si>
  <si>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</si>
  <si>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</si>
  <si>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</si>
  <si>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</si>
  <si>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</si>
  <si>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</si>
  <si>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</si>
  <si>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</si>
  <si>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</si>
  <si>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</si>
  <si>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</si>
  <si>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</si>
  <si>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</si>
  <si>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</si>
  <si>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</si>
  <si>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</si>
  <si>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</si>
  <si>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</si>
  <si>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</si>
  <si>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</si>
  <si>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</si>
  <si>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</si>
  <si>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</si>
  <si>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</si>
  <si>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</si>
  <si>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</si>
  <si>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</si>
  <si>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</si>
  <si>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</si>
  <si>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</si>
  <si>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</si>
  <si>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</si>
  <si>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</si>
  <si>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</si>
  <si>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</si>
  <si>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</si>
  <si>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</si>
  <si>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</si>
  <si>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</si>
  <si>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</si>
  <si>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</si>
  <si>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</si>
  <si>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</si>
  <si>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</si>
  <si>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</si>
  <si>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</si>
  <si>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</si>
  <si>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</si>
  <si>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</si>
  <si>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</si>
  <si>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</si>
  <si>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</si>
  <si>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</si>
  <si>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</si>
  <si>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</si>
  <si>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</si>
  <si>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</si>
  <si>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</si>
  <si>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</si>
  <si>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</si>
  <si>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</si>
  <si>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</si>
  <si>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</si>
  <si>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</si>
  <si>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</si>
  <si>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</si>
  <si>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</si>
  <si>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</si>
  <si>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</si>
  <si>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</si>
  <si>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</si>
  <si>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</si>
  <si>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</si>
  <si>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</si>
  <si>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</si>
  <si>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</si>
  <si>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</si>
  <si>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</si>
  <si>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</si>
  <si>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</si>
  <si>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</si>
  <si>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</si>
  <si>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</si>
  <si>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</si>
  <si>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</si>
  <si>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</si>
  <si>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</si>
  <si>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</si>
  <si>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</si>
  <si>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</si>
  <si>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</si>
  <si>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</si>
  <si>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</si>
  <si>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</si>
  <si>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</si>
  <si>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</si>
  <si>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</si>
  <si>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</si>
  <si>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</si>
  <si>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</si>
  <si>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</si>
  <si>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</si>
  <si>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</si>
  <si>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</si>
  <si>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</si>
  <si>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</si>
  <si>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</si>
  <si>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</si>
  <si>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</si>
  <si>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</si>
  <si>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</si>
  <si>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</si>
  <si>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</si>
  <si>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</si>
  <si>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</si>
  <si>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</si>
  <si>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</si>
  <si>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</si>
  <si>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</si>
  <si>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</si>
  <si>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</si>
  <si>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</si>
  <si>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</si>
  <si>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</si>
  <si>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</si>
  <si>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</si>
  <si>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</si>
  <si>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</si>
  <si>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</si>
  <si>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</si>
  <si>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</si>
  <si>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</si>
  <si>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</si>
  <si>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</si>
  <si>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</si>
  <si>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</si>
  <si>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</si>
  <si>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</si>
  <si>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</si>
  <si>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</si>
  <si>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</si>
  <si>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</si>
  <si>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</si>
  <si>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</si>
  <si>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</si>
  <si>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</si>
  <si>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</si>
  <si>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</si>
  <si>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</si>
  <si>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</si>
  <si>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</si>
  <si>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</si>
  <si>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</si>
  <si>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</si>
  <si>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</si>
  <si>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</si>
  <si>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</si>
  <si>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</si>
  <si>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</si>
  <si>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</si>
  <si>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</si>
  <si>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</si>
  <si>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</si>
  <si>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</si>
  <si>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</si>
  <si>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</si>
  <si>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</si>
  <si>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</si>
  <si>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</si>
  <si>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</si>
  <si>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</si>
  <si>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</si>
  <si>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</si>
  <si>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</si>
  <si>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</si>
  <si>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</si>
  <si>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</si>
  <si>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</si>
  <si>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</si>
  <si>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</si>
  <si>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</si>
  <si>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</si>
  <si>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</si>
  <si>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</si>
  <si>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</si>
  <si>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</si>
  <si>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</si>
  <si>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</si>
  <si>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</si>
  <si>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</si>
  <si>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</si>
  <si>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</si>
  <si>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</si>
  <si>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</si>
  <si>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</si>
  <si>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</si>
  <si>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</si>
  <si>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</si>
  <si>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</si>
  <si>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</si>
  <si>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</si>
  <si>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</si>
  <si>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</si>
  <si>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</si>
  <si>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</si>
  <si>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</si>
  <si>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</si>
  <si>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</si>
  <si>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</si>
  <si>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</si>
  <si>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</si>
  <si>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</si>
  <si>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</si>
  <si>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</si>
  <si>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</si>
  <si>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</si>
  <si>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</si>
  <si>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</si>
  <si>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</si>
  <si>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</si>
  <si>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</si>
  <si>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</si>
  <si>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</si>
  <si>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</si>
  <si>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</si>
  <si>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</si>
  <si>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</si>
  <si>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</si>
  <si>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</si>
  <si>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</si>
  <si>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</si>
  <si>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</si>
  <si>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</si>
  <si>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</si>
  <si>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</si>
  <si>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</si>
  <si>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</si>
  <si>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</si>
  <si>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</si>
  <si>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</si>
  <si>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</si>
  <si>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</si>
  <si>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</si>
  <si>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</si>
  <si>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</si>
  <si>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</si>
  <si>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</si>
  <si>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</si>
  <si>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</si>
  <si>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</si>
  <si>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</si>
  <si>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</si>
  <si>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</si>
  <si>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</si>
  <si>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</si>
  <si>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</si>
  <si>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</si>
  <si>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</si>
  <si>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</si>
  <si>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</si>
  <si>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</si>
  <si>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</si>
  <si>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</si>
  <si>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</si>
  <si>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</si>
  <si>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</si>
  <si>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</si>
  <si>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</si>
  <si>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</si>
  <si>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</si>
  <si>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</si>
  <si>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</si>
  <si>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</si>
  <si>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</si>
  <si>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</si>
  <si>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</si>
  <si>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</si>
  <si>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</si>
  <si>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</si>
  <si>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</si>
  <si>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</si>
  <si>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</si>
  <si>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</si>
  <si>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</si>
  <si>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</si>
  <si>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</si>
  <si>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</si>
  <si>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</si>
  <si>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</si>
  <si>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</si>
  <si>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</si>
  <si>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</si>
  <si>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</si>
  <si>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</si>
  <si>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</si>
  <si>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</si>
  <si>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</si>
  <si>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</si>
  <si>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</si>
  <si>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</si>
  <si>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</si>
  <si>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</si>
  <si>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</si>
  <si>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</si>
  <si>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</si>
  <si>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</si>
  <si>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</si>
  <si>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</si>
  <si>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</si>
  <si>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</si>
  <si>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</si>
  <si>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</si>
  <si>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</si>
  <si>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</si>
  <si>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</si>
  <si>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</si>
  <si>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</si>
  <si>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</si>
  <si>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</si>
  <si>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</si>
  <si>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</si>
  <si>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</si>
  <si>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</si>
  <si>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</si>
  <si>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</si>
  <si>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</si>
  <si>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</si>
  <si>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</si>
  <si>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</si>
  <si>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</si>
  <si>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</si>
  <si>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</si>
  <si>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</si>
  <si>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</si>
  <si>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</si>
  <si>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</si>
  <si>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</si>
  <si>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</si>
  <si>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</si>
  <si>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</si>
  <si>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</si>
  <si>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</si>
  <si>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</si>
  <si>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</si>
  <si>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</si>
  <si>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</si>
  <si>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</si>
  <si>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</si>
  <si>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</si>
  <si>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</si>
  <si>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</si>
  <si>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</si>
  <si>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</si>
  <si>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</si>
  <si>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</si>
  <si>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</si>
  <si>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</si>
  <si>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</si>
  <si>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</si>
  <si>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</si>
  <si>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</si>
  <si>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</si>
  <si>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</si>
  <si>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</si>
  <si>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</si>
  <si>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</si>
  <si>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</si>
  <si>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</si>
  <si>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</si>
  <si>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</si>
  <si>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</si>
  <si>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</si>
  <si>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</si>
  <si>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</si>
  <si>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</si>
  <si>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</si>
  <si>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</si>
  <si>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</si>
  <si>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</si>
  <si>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</si>
  <si>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</si>
  <si>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</si>
  <si>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</si>
  <si>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</si>
  <si>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</si>
  <si>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</si>
  <si>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</si>
  <si>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</si>
  <si>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</si>
  <si>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</si>
  <si>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</si>
  <si>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</si>
  <si>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</si>
  <si>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</si>
  <si>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</si>
  <si>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</si>
  <si>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</si>
  <si>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</si>
  <si>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</si>
  <si>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</si>
  <si>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</si>
  <si>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</si>
  <si>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</si>
  <si>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</si>
  <si>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</si>
  <si>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</si>
  <si>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</si>
  <si>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</si>
  <si>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</si>
  <si>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</si>
  <si>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</si>
  <si>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</si>
  <si>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</si>
  <si>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</si>
  <si>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</si>
  <si>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</si>
  <si>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</si>
  <si>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</si>
  <si>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</si>
  <si>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</si>
  <si>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</si>
  <si>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</si>
  <si>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</si>
  <si>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</si>
  <si>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</si>
  <si>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</si>
  <si>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</si>
  <si>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</si>
  <si>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</si>
  <si>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</si>
  <si>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</si>
  <si>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</si>
  <si>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</si>
  <si>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</si>
  <si>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</si>
  <si>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</si>
  <si>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</si>
  <si>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</si>
  <si>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</si>
  <si>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</si>
  <si>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</si>
  <si>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</si>
  <si>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</si>
  <si>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</si>
  <si>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</si>
  <si>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</si>
  <si>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</si>
  <si>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</si>
  <si>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</si>
  <si>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</si>
  <si>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</si>
  <si>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</si>
  <si>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</si>
  <si>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</si>
  <si>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</si>
  <si>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</si>
  <si>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</si>
  <si>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</si>
  <si>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</si>
  <si>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</si>
  <si>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</si>
  <si>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</si>
  <si>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</si>
  <si>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</si>
  <si>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</si>
  <si>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</si>
  <si>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</si>
  <si>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</si>
  <si>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</si>
  <si>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</si>
  <si>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</si>
  <si>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</si>
  <si>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</si>
  <si>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</si>
  <si>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</si>
  <si>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</si>
  <si>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</si>
  <si>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</si>
  <si>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</si>
  <si>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</si>
  <si>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</si>
  <si>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</si>
  <si>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</si>
  <si>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</si>
  <si>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</si>
  <si>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</si>
  <si>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</si>
  <si>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</si>
  <si>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</si>
  <si>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</si>
  <si>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</si>
  <si>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</si>
  <si>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</si>
  <si>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</si>
  <si>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</si>
  <si>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</si>
  <si>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</si>
  <si>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</si>
  <si>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</si>
  <si>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</si>
  <si>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</si>
  <si>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</si>
  <si>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</si>
  <si>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</si>
  <si>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</si>
  <si>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</si>
  <si>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</si>
  <si>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</si>
  <si>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</si>
  <si>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</si>
  <si>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</si>
  <si>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</si>
  <si>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</si>
  <si>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</si>
  <si>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</si>
  <si>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</si>
  <si>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</si>
  <si>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</si>
  <si>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</si>
  <si>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</si>
  <si>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</si>
  <si>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</si>
  <si>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</si>
  <si>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</si>
  <si>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</si>
  <si>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</si>
  <si>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</si>
  <si>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</si>
  <si>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</si>
  <si>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</si>
  <si>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</si>
  <si>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</si>
  <si>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</si>
  <si>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</si>
  <si>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</si>
  <si>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</si>
  <si>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</si>
  <si>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</si>
  <si>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</si>
  <si>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</si>
  <si>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</si>
  <si>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</si>
  <si>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</si>
  <si>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</si>
  <si>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</si>
  <si>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</si>
  <si>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</si>
  <si>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</si>
  <si>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</si>
  <si>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</si>
  <si>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</si>
  <si>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</si>
  <si>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</si>
  <si>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</si>
  <si>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</si>
  <si>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</si>
  <si>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</si>
  <si>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</si>
  <si>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</si>
  <si>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</si>
  <si>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</si>
  <si>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</si>
  <si>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</si>
  <si>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</si>
  <si>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</si>
  <si>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</si>
  <si>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</si>
  <si>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</si>
  <si>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</si>
  <si>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</si>
  <si>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</si>
  <si>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</si>
  <si>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</si>
  <si>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</si>
  <si>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</si>
  <si>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</si>
  <si>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</si>
  <si>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</si>
  <si>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</si>
  <si>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</si>
  <si>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</si>
  <si>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</si>
  <si>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</si>
  <si>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</si>
  <si>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</si>
  <si>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</si>
  <si>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</si>
  <si>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</si>
  <si>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</si>
  <si>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</si>
  <si>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</si>
  <si>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</si>
  <si>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</si>
  <si>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</si>
  <si>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</si>
  <si>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</si>
  <si>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</si>
  <si>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</si>
  <si>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</si>
  <si>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</si>
  <si>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</si>
  <si>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</si>
  <si>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</si>
  <si>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</si>
  <si>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</si>
  <si>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</si>
  <si>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</si>
  <si>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</si>
  <si>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</si>
  <si>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</si>
  <si>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</si>
  <si>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</si>
  <si>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</si>
  <si>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</si>
  <si>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</si>
  <si>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</si>
  <si>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</si>
  <si>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</si>
  <si>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</si>
  <si>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</si>
  <si>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</si>
  <si>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</si>
  <si>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</si>
  <si>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</si>
  <si>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</si>
  <si>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</si>
  <si>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</si>
  <si>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</si>
  <si>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</si>
  <si>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</si>
  <si>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</si>
  <si>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</si>
  <si>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</si>
  <si>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</si>
  <si>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</si>
  <si>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</si>
  <si>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</si>
  <si>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</si>
  <si>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</si>
  <si>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</si>
  <si>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</si>
  <si>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</si>
  <si>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</si>
  <si>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</si>
  <si>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</si>
  <si>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</si>
  <si>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</si>
  <si>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</si>
  <si>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</si>
  <si>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</si>
  <si>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</si>
  <si>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</si>
  <si>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</si>
  <si>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</si>
  <si>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</si>
  <si>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</si>
  <si>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</si>
  <si>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</si>
  <si>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</si>
  <si>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</si>
  <si>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</si>
  <si>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</si>
  <si>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</si>
  <si>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</si>
  <si>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</si>
  <si>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</si>
  <si>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</si>
  <si>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</si>
  <si>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</si>
  <si>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</si>
  <si>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</si>
  <si>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</si>
  <si>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</si>
  <si>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</si>
  <si>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</si>
  <si>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</si>
  <si>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</si>
  <si>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</si>
  <si>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</si>
  <si>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</si>
  <si>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</si>
  <si>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</si>
  <si>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</si>
  <si>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</si>
  <si>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</si>
  <si>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</si>
  <si>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</si>
  <si>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</si>
  <si>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</si>
  <si>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</si>
  <si>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</si>
  <si>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</si>
  <si>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</si>
  <si>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</si>
  <si>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</si>
  <si>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</si>
  <si>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</si>
  <si>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</si>
  <si>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</si>
  <si>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</si>
  <si>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</si>
  <si>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</si>
  <si>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</si>
  <si>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</si>
  <si>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</si>
  <si>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</si>
  <si>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</si>
  <si>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</si>
  <si>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</si>
  <si>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</si>
  <si>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</si>
  <si>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</si>
  <si>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</si>
  <si>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</si>
  <si>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</si>
  <si>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</si>
  <si>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</si>
  <si>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</si>
  <si>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</si>
  <si>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</si>
  <si>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</si>
  <si>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</si>
  <si>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</si>
  <si>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</si>
  <si>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</si>
  <si>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</si>
  <si>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</si>
  <si>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</si>
  <si>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</si>
  <si>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</si>
  <si>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</si>
  <si>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</si>
  <si>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</si>
  <si>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</si>
  <si>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</si>
  <si>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</si>
  <si>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</si>
  <si>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</si>
  <si>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</si>
  <si>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</si>
  <si>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</si>
  <si>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</si>
  <si>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</si>
  <si>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</si>
  <si>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</si>
  <si>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</si>
  <si>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</si>
  <si>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</si>
  <si>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</si>
  <si>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</si>
  <si>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</si>
  <si>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</si>
  <si>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</si>
  <si>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</si>
  <si>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</si>
  <si>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</si>
  <si>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</si>
  <si>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</si>
  <si>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</si>
  <si>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</si>
  <si>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</si>
  <si>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</si>
  <si>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</si>
  <si>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</si>
  <si>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</si>
  <si>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</si>
  <si>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</si>
  <si>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</si>
  <si>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</si>
  <si>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</si>
  <si>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</si>
  <si>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</si>
  <si>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</si>
  <si>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</si>
  <si>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</si>
  <si>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</si>
  <si>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</si>
  <si>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</si>
  <si>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</si>
  <si>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</si>
  <si>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</si>
  <si>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</si>
  <si>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</si>
  <si>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</si>
  <si>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</si>
  <si>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</si>
  <si>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</si>
  <si>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</si>
  <si>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</si>
  <si>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</si>
  <si>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</si>
  <si>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</si>
  <si>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</si>
  <si>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</si>
  <si>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</si>
  <si>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</si>
  <si>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</si>
  <si>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</si>
  <si>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</si>
  <si>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</si>
  <si>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</si>
  <si>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</si>
  <si>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</si>
  <si>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</si>
  <si>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</si>
  <si>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</si>
  <si>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</si>
  <si>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</si>
  <si>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</si>
  <si>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</si>
  <si>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</si>
  <si>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</si>
  <si>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</si>
  <si>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</si>
  <si>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</si>
  <si>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</si>
  <si>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</si>
  <si>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</si>
  <si>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</si>
  <si>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</si>
  <si>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</si>
  <si>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</si>
  <si>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</si>
  <si>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</si>
  <si>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</si>
  <si>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</si>
  <si>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</si>
  <si>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</si>
  <si>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</si>
  <si>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</si>
  <si>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</si>
  <si>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</si>
  <si>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</si>
  <si>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</si>
  <si>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</si>
  <si>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</si>
  <si>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</si>
  <si>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</si>
  <si>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</si>
  <si>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</si>
  <si>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</si>
  <si>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</si>
  <si>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</si>
  <si>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</si>
  <si>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</si>
  <si>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</si>
  <si>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</si>
  <si>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</si>
  <si>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</si>
  <si>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</si>
  <si>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</si>
  <si>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</si>
  <si>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</si>
  <si>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</si>
  <si>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</si>
  <si>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</si>
  <si>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</si>
  <si>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</si>
  <si>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</si>
  <si>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</si>
  <si>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</si>
  <si>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</si>
  <si>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</si>
  <si>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</si>
  <si>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</si>
  <si>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</si>
  <si>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</si>
  <si>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</si>
  <si>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</si>
  <si>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</si>
  <si>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</si>
  <si>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</si>
  <si>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</si>
  <si>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</si>
  <si>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</si>
  <si>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</si>
  <si>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</si>
  <si>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</si>
  <si>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</si>
  <si>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</si>
  <si>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</si>
  <si>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</si>
  <si>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</si>
  <si>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</si>
  <si>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</si>
  <si>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</si>
  <si>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</si>
  <si>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</si>
  <si>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</si>
  <si>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</si>
  <si>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</si>
  <si>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</si>
  <si>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</si>
  <si>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</si>
  <si>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</si>
  <si>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</si>
  <si>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</si>
  <si>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</si>
  <si>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</si>
  <si>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</si>
  <si>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</si>
  <si>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</si>
  <si>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</si>
  <si>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</si>
  <si>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</si>
  <si>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</si>
  <si>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</si>
  <si>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</si>
  <si>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</si>
  <si>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</si>
  <si>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</si>
  <si>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</si>
  <si>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</si>
  <si>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</si>
  <si>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</si>
  <si>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</si>
  <si>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</si>
  <si>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</si>
  <si>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</si>
  <si>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</si>
  <si>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</si>
  <si>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</si>
  <si>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</si>
  <si>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</si>
  <si>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</si>
  <si>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</si>
  <si>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</si>
  <si>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</si>
  <si>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</si>
  <si>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</si>
  <si>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</si>
  <si>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</si>
  <si>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</si>
  <si>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</si>
  <si>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</si>
  <si>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</si>
  <si>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</si>
  <si>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</si>
  <si>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</si>
  <si>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</si>
  <si>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</si>
  <si>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</si>
  <si>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</si>
  <si>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</si>
  <si>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</si>
  <si>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</si>
  <si>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</si>
  <si>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</si>
  <si>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</si>
  <si>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</si>
  <si>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</si>
  <si>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</si>
  <si>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</si>
  <si>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</si>
  <si>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</si>
  <si>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</si>
  <si>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</si>
  <si>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</si>
  <si>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</si>
  <si>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</si>
  <si>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</si>
  <si>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</si>
  <si>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</si>
  <si>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</si>
  <si>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</si>
  <si>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</si>
  <si>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</si>
  <si>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</si>
  <si>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</si>
  <si>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</si>
  <si>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</si>
  <si>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</si>
  <si>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</si>
  <si>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</si>
  <si>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</si>
  <si>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</si>
  <si>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</si>
  <si>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</si>
  <si>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</si>
  <si>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</si>
  <si>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</si>
  <si>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</si>
  <si>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</si>
  <si>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</si>
  <si>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</si>
  <si>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</si>
  <si>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</si>
  <si>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</si>
  <si>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</si>
  <si>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</si>
  <si>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</si>
  <si>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</si>
  <si>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</si>
  <si>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</si>
  <si>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</si>
  <si>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</si>
  <si>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</si>
  <si>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</si>
  <si>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</si>
  <si>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</si>
  <si>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</si>
  <si>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</si>
  <si>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</si>
  <si>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</si>
  <si>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</si>
  <si>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</si>
  <si>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</si>
  <si>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</si>
  <si>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</si>
  <si>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</si>
  <si>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</si>
  <si>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</si>
  <si>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</si>
  <si>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</si>
  <si>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</si>
  <si>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</si>
  <si>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</si>
  <si>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</si>
  <si>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</si>
  <si>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</si>
  <si>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</si>
  <si>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</si>
  <si>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</si>
  <si>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</si>
  <si>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</si>
  <si>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</si>
  <si>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</si>
  <si>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</si>
  <si>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</si>
  <si>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</si>
  <si>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</si>
  <si>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</si>
  <si>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</si>
  <si>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</si>
  <si>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</si>
  <si>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</si>
  <si>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</si>
  <si>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</si>
  <si>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</si>
  <si>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</si>
  <si>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</si>
  <si>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</si>
  <si>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</si>
  <si>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</si>
  <si>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</si>
  <si>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</si>
  <si>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</si>
  <si>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</si>
  <si>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</si>
  <si>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</si>
  <si>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</si>
  <si>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</si>
  <si>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</si>
  <si>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</si>
  <si>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</si>
  <si>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</si>
  <si>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</si>
  <si>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</si>
  <si>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</si>
  <si>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</si>
  <si>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</si>
  <si>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</si>
  <si>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</si>
  <si>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</si>
  <si>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</si>
  <si>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</si>
  <si>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</si>
  <si>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</si>
  <si>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</si>
  <si>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</si>
  <si>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</si>
  <si>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</si>
  <si>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</si>
  <si>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</si>
  <si>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</si>
  <si>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</si>
  <si>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</si>
  <si>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</si>
  <si>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</si>
  <si>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</si>
  <si>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</si>
  <si>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</si>
  <si>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</si>
  <si>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</si>
  <si>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</si>
  <si>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</si>
  <si>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</si>
  <si>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</si>
  <si>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</si>
  <si>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</si>
  <si>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</si>
  <si>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</si>
  <si>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</si>
  <si>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</si>
  <si>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</si>
  <si>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</si>
  <si>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</si>
  <si>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</si>
  <si>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</si>
  <si>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</si>
  <si>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</si>
  <si>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</si>
  <si>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</si>
  <si>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</si>
  <si>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</si>
  <si>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</si>
  <si>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</si>
  <si>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</si>
  <si>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</si>
  <si>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</si>
  <si>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</si>
  <si>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</si>
  <si>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</si>
  <si>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</si>
  <si>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</si>
  <si>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</si>
  <si>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</si>
  <si>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</si>
  <si>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</si>
  <si>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</si>
  <si>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</si>
  <si>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</si>
  <si>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</si>
  <si>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</si>
  <si>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</si>
  <si>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</si>
  <si>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</si>
  <si>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</si>
  <si>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</si>
  <si>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</si>
  <si>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</si>
  <si>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</si>
  <si>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</si>
  <si>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</si>
  <si>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</si>
  <si>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</si>
  <si>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</si>
  <si>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</si>
  <si>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</si>
  <si>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</si>
  <si>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</si>
  <si>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</si>
  <si>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</si>
  <si>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</si>
  <si>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</si>
  <si>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</si>
  <si>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</si>
  <si>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</si>
  <si>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</si>
  <si>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</si>
  <si>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</si>
  <si>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</si>
  <si>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</si>
  <si>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</si>
  <si>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</si>
  <si>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</si>
  <si>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</si>
  <si>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</si>
  <si>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</si>
  <si>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</si>
  <si>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</si>
  <si>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</si>
  <si>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</si>
  <si>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</si>
  <si>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</si>
  <si>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</si>
  <si>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</si>
  <si>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</si>
  <si>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</si>
  <si>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</si>
  <si>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</si>
  <si>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</si>
  <si>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</si>
  <si>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</si>
  <si>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</si>
  <si>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</si>
  <si>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</si>
  <si>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</si>
  <si>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</si>
  <si>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</si>
  <si>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</si>
  <si>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</si>
  <si>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</si>
  <si>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</si>
  <si>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</si>
  <si>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</si>
  <si>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</si>
  <si>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</si>
  <si>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</si>
  <si>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</si>
  <si>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</si>
  <si>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</si>
  <si>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</si>
  <si>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</si>
  <si>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</si>
  <si>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</si>
  <si>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</si>
  <si>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</si>
  <si>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</si>
  <si>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</si>
  <si>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</si>
  <si>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</si>
  <si>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</si>
  <si>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</si>
  <si>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</si>
  <si>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</si>
  <si>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</si>
  <si>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</si>
  <si>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</si>
  <si>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</si>
  <si>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</si>
  <si>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</si>
  <si>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</si>
  <si>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</si>
  <si>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</si>
  <si>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</si>
  <si>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</si>
  <si>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</si>
  <si>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</si>
  <si>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</si>
  <si>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</si>
  <si>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</si>
  <si>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</si>
  <si>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</si>
  <si>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</si>
  <si>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</si>
  <si>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</si>
  <si>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</si>
  <si>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</si>
  <si>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</si>
  <si>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</si>
  <si>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</si>
  <si>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</si>
  <si>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</si>
  <si>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</si>
  <si>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</si>
  <si>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</si>
  <si>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</si>
  <si>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</si>
  <si>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</si>
  <si>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</si>
  <si>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</si>
  <si>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</si>
  <si>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</si>
  <si>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</si>
  <si>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</si>
  <si>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</si>
  <si>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</si>
  <si>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</si>
  <si>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</si>
  <si>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</si>
  <si>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</si>
  <si>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</si>
  <si>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</si>
  <si>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</si>
  <si>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</si>
  <si>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</si>
  <si>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</si>
  <si>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</si>
  <si>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</si>
  <si>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</si>
  <si>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</si>
  <si>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</si>
  <si>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</si>
  <si>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</si>
  <si>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</si>
  <si>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</si>
  <si>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</si>
  <si>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</si>
  <si>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</si>
  <si>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</si>
  <si>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</si>
  <si>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</si>
  <si>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</si>
  <si>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</si>
  <si>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</si>
  <si>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</si>
  <si>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</si>
  <si>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</si>
  <si>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</si>
  <si>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</si>
  <si>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</si>
  <si>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</si>
  <si>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</si>
  <si>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</si>
  <si>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</si>
  <si>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</si>
  <si>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</si>
  <si>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</si>
  <si>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</si>
  <si>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</si>
  <si>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</si>
  <si>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</si>
  <si>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</si>
  <si>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</si>
  <si>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</si>
  <si>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</si>
  <si>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</si>
  <si>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</si>
  <si>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</si>
  <si>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</si>
  <si>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</si>
  <si>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</si>
  <si>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</si>
  <si>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</si>
  <si>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</si>
  <si>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</si>
  <si>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</si>
  <si>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</si>
  <si>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</si>
  <si>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</si>
  <si>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</si>
  <si>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</si>
  <si>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</si>
  <si>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</si>
  <si>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</si>
  <si>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</si>
  <si>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</si>
  <si>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</si>
  <si>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</si>
  <si>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</si>
  <si>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</si>
  <si>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</si>
  <si>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</si>
  <si>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</si>
  <si>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</si>
  <si>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</si>
  <si>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</si>
  <si>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</si>
  <si>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</si>
  <si>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</si>
  <si>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</si>
  <si>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</si>
  <si>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</si>
  <si>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</si>
  <si>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</si>
  <si>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</si>
  <si>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</si>
  <si>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</si>
  <si>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</si>
  <si>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</si>
  <si>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</si>
  <si>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</si>
  <si>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</si>
  <si>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</si>
  <si>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</si>
  <si>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</si>
  <si>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</si>
  <si>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</si>
  <si>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</si>
  <si>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</si>
  <si>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</si>
  <si>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</si>
  <si>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</si>
  <si>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</si>
  <si>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</si>
  <si>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</si>
  <si>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</si>
  <si>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</si>
  <si>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</si>
  <si>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</si>
  <si>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</si>
  <si>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</si>
  <si>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</si>
  <si>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</si>
  <si>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</si>
  <si>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</si>
  <si>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</si>
  <si>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</si>
  <si>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</si>
  <si>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</si>
  <si>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</si>
  <si>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</si>
  <si>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</si>
  <si>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</si>
  <si>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</si>
  <si>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</si>
  <si>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</si>
  <si>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</si>
  <si>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</si>
  <si>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</si>
  <si>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</si>
  <si>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</si>
  <si>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</si>
  <si>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</si>
  <si>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</si>
  <si>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</si>
  <si>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</si>
  <si>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</si>
  <si>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</si>
  <si>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</si>
  <si>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</si>
  <si>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</si>
  <si>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</si>
  <si>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</si>
  <si>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</si>
  <si>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</si>
  <si>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</si>
  <si>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</si>
  <si>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</si>
  <si>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</si>
  <si>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</si>
  <si>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</si>
  <si>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</si>
  <si>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</si>
  <si>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</si>
  <si>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</si>
  <si>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</si>
  <si>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</si>
  <si>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</si>
  <si>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</si>
  <si>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</si>
  <si>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</si>
  <si>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</si>
  <si>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</si>
  <si>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</si>
  <si>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</si>
  <si>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</si>
  <si>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</si>
  <si>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</si>
  <si>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</si>
  <si>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</si>
  <si>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</si>
  <si>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</si>
  <si>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</si>
  <si>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</si>
  <si>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</si>
  <si>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</si>
  <si>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</si>
  <si>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</si>
  <si>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</si>
  <si>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</si>
  <si>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</si>
  <si>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</si>
  <si>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</si>
  <si>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</si>
  <si>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</si>
  <si>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</si>
  <si>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</si>
  <si>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</si>
  <si>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</si>
  <si>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</si>
  <si>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</si>
  <si>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</si>
  <si>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</si>
  <si>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</si>
  <si>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</si>
  <si>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</si>
  <si>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</si>
  <si>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</si>
  <si>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</si>
  <si>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</si>
  <si>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</si>
  <si>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</si>
  <si>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</si>
  <si>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</si>
  <si>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</si>
  <si>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</si>
  <si>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</si>
  <si>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</si>
  <si>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</si>
  <si>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</si>
  <si>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</si>
  <si>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</si>
  <si>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</si>
  <si>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</si>
  <si>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</si>
  <si>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</si>
  <si>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</si>
  <si>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</si>
  <si>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</si>
  <si>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</si>
  <si>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</si>
  <si>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</si>
  <si>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</si>
  <si>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</si>
  <si>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</si>
  <si>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</si>
  <si>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</si>
  <si>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</si>
  <si>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</si>
  <si>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</si>
  <si>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</si>
  <si>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</si>
  <si>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</si>
  <si>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</si>
  <si>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</si>
  <si>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</si>
  <si>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</si>
  <si>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</si>
  <si>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</si>
  <si>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</si>
  <si>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</si>
  <si>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</si>
  <si>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</si>
  <si>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</si>
  <si>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</si>
  <si>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</si>
  <si>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</si>
  <si>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</si>
  <si>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</si>
  <si>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</si>
  <si>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</si>
  <si>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</si>
  <si>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</si>
  <si>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</si>
  <si>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</si>
  <si>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</si>
  <si>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</si>
  <si>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</si>
  <si>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</si>
  <si>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</si>
  <si>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</si>
  <si>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</si>
  <si>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</si>
  <si>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</si>
  <si>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</si>
  <si>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</si>
  <si>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</si>
  <si>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</si>
  <si>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</si>
  <si>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</si>
  <si>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</si>
  <si>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</si>
  <si>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</si>
  <si>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</si>
  <si>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</si>
  <si>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</si>
  <si>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</si>
  <si>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</si>
  <si>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</si>
  <si>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</si>
  <si>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</si>
  <si>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</si>
  <si>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</si>
  <si>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</si>
  <si>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</si>
  <si>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</si>
  <si>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</si>
  <si>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</si>
  <si>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</si>
  <si>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</si>
  <si>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</si>
  <si>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</si>
  <si>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</si>
  <si>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</si>
  <si>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</si>
  <si>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</si>
  <si>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</si>
  <si>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</si>
  <si>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</si>
  <si>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</si>
  <si>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</si>
  <si>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</si>
  <si>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</si>
  <si>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</si>
  <si>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</si>
  <si>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</si>
  <si>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</si>
  <si>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</si>
  <si>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</si>
  <si>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</si>
  <si>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</si>
  <si>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</si>
  <si>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</si>
  <si>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</si>
  <si>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</si>
  <si>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</si>
  <si>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</si>
  <si>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</si>
  <si>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</si>
  <si>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</si>
  <si>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</si>
  <si>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</si>
  <si>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</si>
  <si>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</si>
  <si>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</si>
  <si>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</si>
  <si>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</si>
  <si>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</si>
  <si>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</si>
  <si>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</si>
  <si>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</si>
  <si>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</si>
  <si>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</si>
  <si>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</si>
  <si>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</si>
  <si>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</si>
  <si>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</si>
  <si>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</si>
  <si>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</si>
  <si>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</si>
  <si>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</si>
  <si>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</si>
  <si>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</si>
  <si>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</si>
  <si>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</si>
  <si>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</si>
  <si>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</si>
  <si>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</si>
  <si>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</si>
  <si>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</si>
  <si>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</si>
  <si>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</si>
  <si>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</si>
  <si>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</si>
  <si>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</si>
  <si>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</si>
  <si>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</si>
  <si>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</si>
  <si>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</si>
  <si>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</si>
  <si>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</si>
  <si>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</si>
  <si>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</si>
  <si>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</si>
  <si>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</si>
  <si>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</si>
  <si>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</si>
  <si>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</si>
  <si>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</si>
  <si>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</si>
  <si>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</si>
  <si>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</si>
  <si>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</si>
  <si>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</si>
  <si>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</si>
  <si>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</si>
  <si>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</si>
  <si>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</si>
  <si>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</si>
  <si>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</si>
  <si>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</si>
  <si>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</si>
  <si>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</si>
  <si>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</si>
  <si>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</si>
  <si>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</si>
  <si>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</si>
  <si>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</si>
  <si>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</si>
  <si>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</si>
  <si>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</si>
  <si>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</si>
  <si>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</si>
  <si>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</si>
  <si>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</si>
  <si>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</si>
  <si>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</si>
  <si>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</si>
  <si>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</si>
  <si>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</si>
  <si>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</si>
  <si>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</si>
  <si>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</si>
  <si>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</si>
  <si>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</si>
  <si>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</si>
  <si>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</si>
  <si>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</si>
  <si>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</si>
  <si>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</si>
  <si>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</si>
  <si>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</si>
  <si>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</si>
  <si>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</si>
  <si>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</si>
  <si>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</si>
  <si>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</si>
  <si>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</si>
  <si>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</si>
  <si>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</si>
  <si>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</si>
  <si>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</si>
  <si>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</si>
  <si>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</si>
  <si>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</si>
  <si>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</si>
  <si>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</si>
  <si>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</si>
  <si>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</si>
  <si>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</si>
  <si>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</si>
  <si>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</si>
  <si>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</si>
  <si>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</si>
  <si>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</si>
  <si>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</si>
  <si>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</si>
  <si>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</si>
  <si>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</si>
  <si>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</si>
  <si>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</si>
  <si>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</si>
  <si>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</si>
  <si>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</si>
  <si>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</si>
  <si>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</si>
  <si>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</si>
  <si>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</si>
  <si>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</si>
  <si>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</si>
  <si>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</si>
  <si>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</si>
  <si>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</si>
  <si>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</si>
  <si>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</si>
  <si>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</si>
  <si>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</si>
  <si>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</si>
  <si>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</si>
  <si>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</si>
  <si>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</si>
  <si>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</si>
  <si>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</si>
  <si>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</si>
  <si>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</si>
  <si>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</si>
  <si>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</si>
  <si>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</si>
  <si>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</si>
  <si>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</si>
  <si>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</si>
  <si>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</si>
  <si>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</si>
  <si>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</si>
  <si>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</si>
  <si>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</si>
  <si>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</si>
  <si>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</si>
  <si>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</si>
  <si>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</si>
  <si>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</si>
  <si>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</si>
  <si>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</si>
  <si>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</si>
  <si>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</si>
  <si>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</si>
  <si>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</si>
  <si>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</si>
  <si>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</si>
  <si>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</si>
  <si>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</si>
  <si>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</si>
  <si>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</si>
  <si>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</si>
  <si>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</si>
  <si>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</si>
  <si>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</si>
  <si>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</si>
  <si>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</si>
  <si>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</si>
  <si>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</si>
  <si>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</si>
  <si>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</si>
  <si>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</si>
  <si>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</si>
  <si>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</si>
  <si>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</si>
  <si>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</si>
  <si>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</si>
  <si>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</si>
  <si>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</si>
  <si>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</si>
  <si>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</si>
  <si>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</si>
  <si>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</si>
  <si>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</si>
  <si>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</si>
  <si>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</si>
  <si>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</si>
  <si>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</si>
  <si>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</si>
  <si>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</si>
  <si>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</si>
  <si>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</si>
  <si>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</si>
  <si>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</si>
  <si>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</si>
  <si>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</si>
  <si>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</si>
  <si>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</si>
  <si>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</si>
  <si>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</si>
  <si>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</si>
  <si>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</si>
  <si>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</si>
  <si>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</si>
  <si>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</si>
  <si>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</si>
  <si>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</si>
  <si>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</si>
  <si>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</si>
  <si>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</si>
  <si>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</si>
  <si>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</si>
  <si>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</si>
  <si>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</si>
  <si>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</si>
  <si>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</si>
  <si>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</si>
  <si>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</si>
  <si>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</si>
  <si>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</si>
  <si>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</si>
  <si>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</si>
  <si>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</si>
  <si>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</si>
  <si>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</si>
  <si>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</si>
  <si>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</si>
  <si>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</si>
  <si>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</si>
  <si>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</si>
  <si>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</si>
  <si>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</si>
  <si>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</si>
  <si>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</si>
  <si>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</si>
  <si>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</si>
  <si>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</si>
  <si>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</si>
  <si>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</si>
  <si>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</si>
  <si>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</si>
  <si>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</si>
  <si>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</si>
  <si>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</si>
  <si>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</si>
  <si>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</si>
  <si>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</si>
  <si>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</si>
  <si>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</si>
  <si>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</si>
  <si>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</si>
  <si>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</si>
  <si>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</si>
  <si>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</si>
  <si>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</si>
  <si>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</si>
  <si>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</si>
  <si>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</si>
  <si>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</si>
  <si>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</si>
  <si>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</si>
  <si>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</si>
  <si>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</si>
  <si>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</si>
  <si>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</si>
  <si>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</si>
  <si>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</si>
  <si>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</si>
  <si>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</si>
  <si>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</si>
  <si>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</si>
  <si>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</si>
  <si>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</si>
  <si>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</si>
  <si>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</si>
  <si>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</si>
  <si>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</si>
  <si>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</si>
  <si>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</si>
  <si>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</si>
  <si>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</si>
  <si>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</si>
  <si>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</si>
  <si>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</si>
  <si>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</si>
  <si>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</si>
  <si>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</si>
  <si>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</si>
  <si>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</si>
  <si>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</si>
  <si>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</si>
  <si>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</si>
  <si>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</si>
  <si>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</si>
  <si>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</si>
  <si>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</si>
  <si>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</si>
  <si>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</si>
  <si>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</si>
  <si>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</si>
  <si>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</si>
  <si>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</si>
  <si>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</si>
  <si>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</si>
  <si>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</si>
  <si>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</si>
  <si>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</si>
  <si>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</si>
  <si>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</si>
  <si>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</si>
  <si>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</si>
  <si>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</si>
  <si>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</si>
  <si>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</si>
  <si>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</si>
  <si>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</si>
  <si>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</si>
  <si>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</si>
  <si>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</si>
  <si>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</si>
  <si>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</si>
  <si>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</si>
  <si>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</si>
  <si>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</si>
  <si>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</si>
  <si>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</si>
  <si>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</si>
  <si>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</si>
  <si>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</si>
  <si>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</si>
  <si>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</si>
  <si>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</si>
  <si>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</si>
  <si>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</si>
  <si>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</si>
  <si>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</si>
  <si>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</si>
  <si>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</si>
  <si>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</si>
  <si>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</si>
  <si>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</si>
  <si>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</si>
  <si>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</si>
  <si>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</si>
  <si>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</si>
  <si>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</si>
  <si>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</si>
  <si>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</si>
  <si>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</si>
  <si>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</si>
  <si>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</si>
  <si>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</si>
  <si>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</si>
  <si>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</si>
  <si>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</si>
  <si>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</si>
  <si>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</si>
  <si>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</si>
  <si>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</si>
  <si>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</si>
  <si>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</si>
  <si>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</si>
  <si>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</si>
  <si>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</si>
  <si>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</si>
  <si>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</si>
  <si>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</si>
  <si>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</si>
  <si>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</si>
  <si>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</si>
  <si>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</si>
  <si>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</si>
  <si>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</si>
  <si>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</si>
  <si>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</si>
  <si>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</si>
  <si>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</si>
  <si>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</si>
  <si>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</si>
  <si>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</si>
  <si>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</si>
  <si>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</si>
  <si>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</si>
  <si>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</si>
  <si>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</si>
  <si>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</si>
  <si>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</si>
  <si>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</si>
  <si>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</si>
  <si>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</si>
  <si>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</si>
  <si>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</si>
  <si>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</si>
  <si>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</si>
  <si>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</si>
  <si>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</si>
  <si>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</si>
  <si>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</si>
  <si>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</si>
  <si>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</si>
  <si>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</si>
  <si>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</si>
  <si>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</si>
  <si>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</si>
  <si>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</si>
  <si>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</si>
  <si>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</si>
  <si>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</si>
  <si>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</si>
  <si>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</si>
  <si>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</si>
  <si>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</si>
  <si>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</si>
  <si>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</si>
  <si>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</si>
  <si>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</si>
  <si>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</si>
  <si>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</si>
  <si>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</si>
  <si>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</si>
  <si>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</si>
  <si>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</si>
  <si>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</si>
  <si>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</si>
  <si>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</si>
  <si>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</si>
  <si>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</si>
  <si>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</si>
  <si>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</si>
  <si>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</si>
  <si>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</si>
  <si>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</si>
  <si>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</si>
  <si>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</si>
  <si>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</si>
  <si>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</si>
  <si>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</si>
  <si>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</si>
  <si>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</si>
  <si>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</si>
  <si>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</si>
  <si>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</si>
  <si>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</si>
  <si>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</si>
  <si>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</si>
  <si>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</si>
  <si>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</si>
  <si>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</si>
  <si>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</si>
  <si>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</si>
  <si>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</si>
  <si>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</si>
  <si>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</si>
  <si>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</si>
  <si>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</si>
  <si>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</si>
  <si>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</si>
  <si>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</si>
  <si>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</si>
  <si>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</si>
  <si>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</si>
  <si>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</si>
  <si>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</si>
  <si>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</si>
  <si>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</si>
  <si>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</si>
  <si>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</si>
  <si>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</si>
  <si>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</si>
  <si>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</si>
  <si>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</si>
  <si>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</si>
  <si>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</si>
  <si>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</si>
  <si>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</si>
  <si>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</si>
  <si>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</si>
  <si>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</si>
  <si>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</si>
  <si>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</si>
  <si>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</si>
  <si>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</si>
  <si>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</si>
  <si>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</si>
  <si>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</si>
  <si>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</si>
  <si>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</si>
  <si>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</si>
  <si>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</si>
  <si>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</si>
  <si>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</si>
  <si>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</si>
  <si>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</si>
  <si>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</si>
  <si>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</si>
  <si>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</si>
  <si>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</si>
  <si>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</si>
  <si>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</si>
  <si>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</si>
  <si>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</si>
  <si>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</si>
  <si>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</si>
  <si>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</si>
  <si>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</si>
  <si>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</si>
  <si>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</si>
  <si>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</si>
  <si>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</si>
  <si>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</si>
  <si>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</si>
  <si>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</si>
  <si>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</si>
  <si>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</si>
  <si>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</si>
  <si>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</si>
  <si>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</si>
  <si>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</si>
  <si>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</si>
  <si>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</si>
  <si>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</si>
  <si>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</si>
  <si>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</si>
  <si>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</si>
  <si>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</si>
  <si>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</si>
  <si>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</si>
  <si>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</si>
  <si>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</si>
  <si>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</si>
  <si>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</si>
  <si>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</si>
  <si>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</si>
  <si>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</si>
  <si>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</si>
  <si>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</si>
  <si>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</si>
  <si>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</si>
  <si>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</si>
  <si>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</si>
  <si>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</si>
  <si>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</si>
  <si>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</si>
  <si>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</si>
  <si>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</si>
  <si>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</si>
  <si>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</si>
  <si>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</si>
  <si>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</si>
  <si>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</si>
  <si>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</si>
  <si>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</si>
  <si>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</si>
  <si>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</si>
  <si>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</si>
  <si>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</si>
  <si>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</si>
  <si>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</si>
  <si>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</si>
  <si>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</si>
  <si>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</si>
  <si>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</si>
  <si>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</si>
  <si>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</si>
  <si>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</si>
  <si>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</si>
  <si>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</si>
  <si>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</si>
  <si>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</si>
  <si>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</si>
  <si>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</si>
  <si>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</si>
  <si>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</si>
  <si>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</si>
  <si>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</si>
  <si>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</si>
  <si>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</si>
  <si>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</si>
  <si>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</si>
  <si>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</si>
  <si>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</si>
  <si>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</si>
  <si>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</si>
  <si>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</si>
  <si>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</si>
  <si>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</si>
  <si>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</si>
  <si>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</si>
  <si>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</si>
  <si>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</si>
  <si>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</si>
  <si>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</si>
  <si>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</si>
  <si>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</si>
  <si>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</si>
  <si>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</si>
  <si>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</si>
  <si>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</si>
  <si>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</si>
  <si>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</si>
  <si>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</si>
  <si>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</si>
  <si>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</si>
  <si>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</si>
  <si>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</si>
  <si>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</si>
  <si>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</si>
  <si>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</si>
  <si>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</si>
  <si>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</si>
  <si>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</si>
  <si>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</si>
  <si>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</si>
  <si>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</si>
  <si>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</si>
  <si>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</si>
  <si>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</si>
  <si>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</si>
  <si>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</si>
  <si>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</si>
  <si>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</si>
  <si>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</si>
  <si>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</si>
  <si>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</si>
  <si>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</si>
  <si>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</si>
  <si>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</si>
  <si>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</si>
  <si>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</si>
  <si>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</si>
  <si>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</si>
  <si>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</si>
  <si>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</si>
  <si>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</si>
  <si>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</si>
  <si>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</si>
  <si>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</si>
  <si>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</si>
  <si>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</si>
  <si>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</si>
  <si>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</si>
  <si>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</si>
  <si>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</si>
  <si>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</si>
  <si>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</si>
  <si>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</si>
  <si>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</si>
  <si>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</si>
  <si>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</si>
  <si>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</si>
  <si>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</si>
  <si>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</si>
  <si>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</si>
  <si>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</si>
  <si>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</si>
  <si>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</si>
  <si>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</si>
  <si>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</si>
  <si>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</si>
  <si>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</si>
  <si>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</si>
  <si>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</si>
  <si>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</si>
  <si>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</si>
  <si>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</si>
  <si>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</si>
  <si>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</si>
  <si>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</si>
  <si>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</si>
  <si>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</si>
  <si>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</si>
  <si>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</si>
  <si>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</si>
  <si>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</si>
  <si>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</si>
  <si>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</si>
  <si>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</si>
  <si>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</si>
  <si>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</si>
  <si>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</si>
  <si>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</si>
  <si>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</si>
  <si>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</si>
  <si>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</si>
  <si>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</si>
  <si>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</si>
  <si>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</si>
  <si>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</si>
  <si>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</si>
  <si>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</si>
  <si>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</si>
  <si>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</si>
  <si>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</si>
  <si>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</si>
  <si>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</si>
  <si>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</si>
  <si>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</si>
  <si>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</si>
  <si>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</si>
  <si>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</si>
  <si>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</si>
  <si>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</si>
  <si>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</si>
  <si>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</si>
  <si>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</si>
  <si>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</si>
  <si>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</si>
  <si>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</si>
  <si>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</si>
  <si>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</si>
  <si>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</si>
  <si>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</si>
  <si>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</si>
  <si>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</si>
  <si>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</si>
  <si>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</si>
  <si>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</si>
  <si>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</si>
  <si>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</si>
  <si>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</si>
  <si>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</si>
  <si>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</si>
  <si>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</si>
  <si>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</si>
  <si>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</si>
  <si>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</si>
  <si>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</si>
  <si>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</si>
  <si>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</si>
  <si>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</si>
  <si>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</si>
  <si>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</si>
  <si>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</si>
  <si>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</si>
  <si>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</si>
  <si>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</si>
  <si>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</si>
  <si>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</si>
  <si>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</si>
  <si>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</si>
  <si>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</si>
  <si>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</si>
  <si>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</si>
  <si>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</si>
  <si>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</si>
  <si>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</si>
  <si>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</si>
  <si>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</si>
  <si>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</si>
  <si>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</si>
  <si>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</si>
  <si>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</si>
  <si>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</si>
  <si>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</si>
  <si>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</si>
  <si>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</si>
  <si>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</si>
  <si>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</si>
  <si>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</si>
  <si>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</si>
  <si>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</si>
  <si>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</si>
  <si>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</si>
  <si>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</si>
  <si>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</si>
  <si>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</si>
  <si>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</si>
  <si>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</si>
  <si>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</si>
  <si>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</si>
  <si>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</si>
  <si>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</si>
  <si>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</si>
  <si>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</si>
  <si>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</si>
  <si>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</si>
  <si>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</si>
  <si>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</si>
  <si>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</si>
  <si>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</si>
  <si>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</si>
  <si>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</si>
  <si>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</si>
  <si>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</si>
  <si>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</si>
  <si>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</si>
  <si>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</si>
  <si>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</si>
  <si>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</si>
  <si>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</si>
  <si>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</si>
  <si>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</si>
  <si>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</si>
  <si>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</si>
  <si>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</si>
  <si>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</si>
  <si>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</si>
  <si>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</si>
  <si>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</si>
  <si>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</si>
  <si>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</si>
  <si>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</si>
  <si>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</si>
  <si>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</si>
  <si>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</si>
  <si>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</si>
  <si>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</si>
  <si>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</si>
  <si>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</si>
  <si>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</si>
  <si>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</si>
  <si>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</si>
  <si>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</si>
  <si>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</si>
  <si>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</si>
  <si>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</si>
  <si>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</si>
  <si>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</si>
  <si>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</si>
  <si>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</si>
  <si>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</si>
  <si>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</si>
  <si>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</si>
  <si>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</si>
  <si>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</si>
  <si>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</si>
  <si>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</si>
  <si>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</si>
  <si>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</si>
  <si>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</si>
  <si>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</si>
  <si>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</si>
  <si>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</si>
  <si>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</si>
  <si>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</si>
  <si>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</si>
  <si>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</si>
  <si>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</si>
  <si>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</si>
  <si>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</si>
  <si>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</si>
  <si>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</si>
  <si>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</si>
  <si>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</si>
  <si>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</si>
  <si>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</si>
  <si>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</si>
  <si>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</si>
  <si>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</si>
  <si>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</si>
  <si>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</si>
  <si>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</si>
  <si>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</si>
  <si>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</si>
  <si>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</si>
  <si>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</si>
  <si>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</si>
  <si>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</si>
  <si>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</si>
  <si>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</si>
  <si>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</si>
  <si>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</si>
  <si>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</si>
  <si>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</si>
  <si>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</si>
  <si>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</si>
  <si>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</si>
  <si>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</si>
  <si>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</si>
  <si>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</si>
  <si>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</si>
  <si>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</si>
  <si>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</si>
  <si>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</si>
  <si>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</si>
  <si>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</si>
  <si>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</si>
  <si>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</si>
  <si>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</si>
  <si>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</si>
  <si>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</si>
  <si>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</si>
  <si>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</si>
  <si>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</si>
  <si>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</si>
  <si>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</si>
  <si>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</si>
  <si>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</si>
  <si>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</si>
  <si>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</si>
  <si>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</si>
  <si>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</si>
  <si>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</si>
  <si>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</si>
  <si>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</si>
  <si>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</si>
  <si>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</si>
  <si>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</si>
  <si>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</si>
  <si>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</si>
  <si>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</si>
  <si>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</si>
  <si>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</si>
  <si>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</si>
  <si>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</si>
  <si>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</si>
  <si>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</si>
  <si>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</si>
  <si>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</si>
  <si>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</si>
  <si>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</si>
  <si>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</si>
  <si>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</si>
  <si>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</si>
  <si>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</si>
  <si>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</si>
  <si>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</si>
  <si>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</si>
  <si>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</si>
  <si>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</si>
  <si>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</si>
  <si>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</si>
  <si>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</si>
  <si>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</si>
  <si>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</si>
  <si>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</si>
  <si>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</si>
  <si>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</si>
  <si>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</si>
  <si>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</si>
  <si>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</si>
  <si>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</si>
  <si>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</si>
  <si>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</si>
  <si>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</si>
  <si>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</si>
  <si>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</si>
  <si>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</si>
  <si>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</si>
  <si>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</si>
  <si>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</si>
  <si>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</si>
  <si>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</si>
  <si>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</si>
  <si>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</si>
  <si>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</si>
  <si>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</si>
  <si>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</si>
  <si>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</si>
  <si>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</si>
  <si>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</si>
  <si>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</si>
  <si>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</si>
  <si>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</si>
  <si>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</si>
  <si>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</si>
  <si>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</si>
  <si>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</si>
  <si>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</si>
  <si>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</si>
  <si>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</si>
  <si>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</si>
  <si>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</si>
  <si>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</si>
  <si>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</si>
  <si>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</si>
  <si>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</si>
  <si>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</si>
  <si>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</si>
  <si>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</si>
  <si>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</si>
  <si>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</si>
  <si>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</si>
  <si>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</si>
  <si>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</si>
  <si>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</si>
  <si>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</si>
  <si>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</si>
  <si>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</si>
  <si>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</si>
  <si>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</si>
  <si>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</si>
  <si>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</si>
  <si>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</si>
  <si>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</si>
  <si>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</si>
  <si>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</si>
  <si>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</si>
  <si>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</si>
  <si>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</si>
  <si>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</si>
  <si>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</si>
  <si>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</si>
  <si>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</si>
  <si>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</si>
  <si>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</si>
  <si>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</si>
  <si>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</si>
  <si>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</si>
  <si>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</si>
  <si>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</si>
  <si>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</si>
  <si>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</si>
  <si>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</si>
  <si>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</si>
  <si>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</si>
  <si>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</si>
  <si>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</si>
  <si>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</si>
  <si>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</si>
  <si>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</si>
  <si>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</si>
  <si>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</si>
  <si>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</si>
  <si>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</si>
  <si>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</si>
  <si>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</si>
  <si>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</si>
  <si>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</si>
  <si>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</si>
  <si>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</si>
  <si>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</si>
  <si>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</si>
  <si>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</si>
  <si>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</si>
  <si>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</si>
  <si>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</si>
  <si>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</si>
  <si>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</si>
  <si>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</si>
  <si>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</si>
  <si>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</si>
  <si>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</si>
  <si>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</si>
  <si>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</si>
  <si>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</si>
  <si>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</si>
  <si>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</si>
  <si>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</si>
  <si>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</si>
  <si>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</si>
  <si>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</si>
  <si>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</si>
  <si>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</si>
  <si>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</si>
  <si>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</si>
  <si>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</si>
  <si>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</si>
  <si>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</si>
  <si>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</si>
  <si>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</si>
  <si>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</si>
  <si>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</si>
  <si>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</si>
  <si>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</si>
  <si>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</si>
  <si>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</si>
  <si>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</si>
  <si>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</si>
  <si>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</si>
  <si>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</si>
  <si>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</si>
  <si>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</si>
  <si>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</si>
  <si>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</si>
  <si>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</si>
  <si>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</si>
  <si>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</si>
  <si>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</si>
  <si>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</si>
  <si>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</si>
  <si>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</si>
  <si>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</si>
  <si>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</si>
  <si>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</si>
  <si>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</si>
  <si>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</si>
  <si>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</si>
  <si>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</si>
  <si>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</si>
  <si>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</si>
  <si>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</si>
  <si>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</si>
  <si>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</si>
  <si>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</si>
  <si>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</si>
  <si>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</si>
  <si>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</si>
  <si>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</si>
  <si>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</si>
  <si>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</si>
  <si>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</si>
  <si>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</si>
  <si>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</si>
  <si>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</si>
  <si>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</si>
  <si>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</si>
  <si>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</si>
  <si>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</si>
  <si>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</si>
  <si>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</si>
  <si>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</si>
  <si>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</si>
  <si>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</si>
  <si>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</si>
  <si>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</si>
  <si>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</si>
  <si>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</si>
  <si>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</si>
  <si>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</si>
  <si>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</si>
  <si>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</si>
  <si>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</si>
  <si>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</si>
  <si>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</si>
  <si>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</si>
  <si>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</si>
  <si>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</si>
  <si>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</si>
  <si>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</si>
  <si>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</si>
  <si>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</si>
  <si>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</si>
  <si>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</si>
  <si>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</si>
  <si>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</si>
  <si>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</si>
  <si>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</si>
  <si>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</si>
  <si>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</si>
  <si>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</si>
  <si>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</si>
  <si>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</si>
  <si>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</si>
  <si>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</si>
  <si>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</si>
  <si>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</si>
  <si>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</si>
  <si>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</si>
  <si>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</si>
  <si>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</si>
  <si>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</si>
  <si>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</si>
  <si>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</si>
  <si>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</si>
  <si>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</si>
  <si>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</si>
  <si>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</si>
  <si>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</si>
  <si>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</si>
  <si>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</si>
  <si>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</si>
  <si>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</si>
  <si>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</si>
  <si>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</si>
  <si>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</si>
  <si>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</si>
  <si>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</si>
  <si>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</si>
  <si>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</si>
  <si>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</si>
  <si>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</si>
  <si>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</si>
  <si>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</si>
  <si>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</si>
  <si>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</si>
  <si>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</si>
  <si>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</si>
  <si>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</si>
  <si>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</si>
  <si>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</si>
  <si>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</si>
  <si>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</si>
  <si>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</si>
  <si>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</si>
  <si>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</si>
  <si>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</si>
  <si>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</si>
  <si>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</si>
  <si>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</si>
  <si>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</si>
  <si>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</si>
  <si>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</si>
  <si>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</si>
  <si>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</si>
  <si>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</si>
  <si>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</si>
  <si>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</si>
  <si>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</si>
  <si>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</si>
  <si>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</si>
  <si>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</si>
  <si>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</si>
  <si>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</si>
  <si>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</si>
  <si>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</si>
  <si>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</si>
  <si>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</si>
  <si>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</si>
  <si>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</si>
  <si>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</si>
  <si>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</si>
  <si>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</si>
  <si>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</si>
  <si>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</si>
  <si>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</si>
  <si>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</si>
  <si>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</si>
  <si>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</si>
  <si>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</si>
  <si>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</si>
  <si>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</si>
  <si>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</si>
  <si>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</si>
  <si>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</si>
  <si>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</si>
  <si>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</si>
  <si>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</si>
  <si>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</si>
  <si>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</si>
  <si>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</si>
  <si>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</si>
  <si>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</si>
  <si>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</si>
  <si>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</si>
  <si>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</si>
  <si>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</si>
  <si>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</si>
  <si>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</si>
  <si>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</si>
  <si>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</si>
  <si>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</si>
  <si>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</si>
  <si>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</si>
  <si>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</si>
  <si>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</si>
  <si>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</si>
  <si>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</si>
  <si>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</si>
  <si>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</si>
  <si>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</si>
  <si>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</si>
  <si>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</si>
  <si>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</si>
  <si>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</si>
  <si>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</si>
  <si>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</si>
  <si>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</si>
  <si>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</si>
  <si>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</si>
  <si>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</si>
  <si>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</si>
  <si>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</si>
  <si>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</si>
  <si>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</si>
  <si>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</si>
  <si>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</si>
  <si>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</si>
  <si>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</si>
  <si>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</si>
  <si>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</si>
  <si>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</si>
  <si>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</si>
  <si>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</si>
  <si>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</si>
  <si>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</si>
  <si>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</si>
  <si>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</si>
  <si>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</si>
  <si>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</si>
  <si>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</si>
  <si>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</si>
  <si>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</si>
  <si>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</si>
  <si>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</si>
  <si>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</si>
  <si>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</si>
  <si>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</si>
  <si>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</si>
  <si>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</si>
  <si>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</si>
  <si>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</si>
  <si>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</si>
  <si>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</si>
  <si>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</si>
  <si>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</si>
  <si>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</si>
  <si>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</si>
  <si>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</si>
  <si>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</si>
  <si>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</si>
  <si>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</si>
  <si>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</si>
  <si>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</si>
  <si>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</si>
  <si>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</si>
  <si>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</si>
  <si>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</si>
  <si>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</si>
  <si>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</si>
  <si>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</si>
  <si>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</si>
  <si>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</si>
  <si>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</si>
  <si>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</si>
  <si>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</si>
  <si>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</si>
  <si>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</si>
  <si>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</si>
  <si>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</si>
  <si>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</si>
  <si>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</si>
  <si>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</si>
  <si>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</si>
  <si>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</si>
  <si>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</si>
  <si>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</si>
  <si>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</si>
  <si>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</si>
  <si>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</si>
  <si>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</si>
  <si>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</si>
  <si>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</si>
  <si>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</si>
  <si>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</si>
  <si>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</si>
  <si>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</si>
  <si>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</si>
  <si>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</si>
  <si>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</si>
  <si>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</si>
  <si>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</si>
  <si>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</si>
  <si>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</si>
  <si>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</si>
  <si>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</si>
  <si>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</si>
  <si>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</si>
  <si>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</si>
  <si>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</si>
  <si>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</si>
  <si>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</si>
  <si>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</si>
  <si>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</si>
  <si>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</si>
  <si>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</si>
  <si>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</si>
  <si>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</si>
  <si>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</si>
  <si>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</si>
  <si>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</si>
  <si>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</si>
  <si>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</si>
  <si>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</si>
  <si>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</si>
  <si>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</si>
  <si>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</si>
  <si>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</si>
  <si>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</si>
  <si>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</si>
  <si>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</si>
  <si>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</si>
  <si>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</si>
  <si>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</si>
  <si>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</si>
  <si>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</si>
  <si>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</si>
  <si>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</si>
  <si>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</si>
  <si>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</si>
  <si>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</si>
  <si>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</si>
  <si>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</si>
  <si>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</si>
  <si>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</si>
  <si>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</si>
  <si>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</si>
  <si>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</si>
  <si>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</si>
  <si>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</si>
  <si>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</si>
  <si>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</si>
  <si>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</si>
  <si>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</si>
  <si>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</si>
  <si>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</si>
  <si>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</si>
  <si>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</si>
  <si>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</si>
  <si>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</si>
  <si>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</si>
  <si>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</si>
  <si>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</si>
  <si>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</si>
  <si>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</si>
  <si>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</si>
  <si>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</si>
  <si>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</si>
  <si>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</si>
  <si>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</si>
  <si>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</si>
  <si>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</si>
  <si>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</si>
  <si>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</si>
  <si>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</si>
  <si>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</si>
  <si>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</si>
  <si>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</si>
  <si>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</si>
  <si>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</si>
  <si>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</si>
  <si>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</si>
  <si>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</si>
  <si>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</si>
  <si>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</si>
  <si>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</si>
  <si>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</si>
  <si>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</si>
  <si>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</si>
  <si>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</si>
  <si>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</si>
  <si>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</si>
  <si>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</si>
  <si>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</si>
  <si>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</si>
  <si>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</si>
  <si>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</si>
  <si>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</si>
  <si>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</si>
  <si>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</si>
  <si>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</si>
  <si>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</si>
  <si>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</si>
  <si>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</si>
  <si>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</si>
  <si>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</si>
  <si>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</si>
  <si>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</si>
  <si>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</si>
  <si>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</si>
  <si>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</si>
  <si>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</si>
  <si>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</si>
  <si>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</si>
  <si>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</si>
  <si>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</si>
  <si>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</si>
  <si>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</si>
  <si>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</si>
  <si>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</si>
  <si>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</si>
  <si>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</si>
  <si>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</si>
  <si>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</si>
  <si>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</si>
  <si>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</si>
  <si>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</si>
  <si>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</si>
  <si>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</si>
  <si>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</si>
  <si>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</si>
  <si>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</si>
  <si>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</si>
  <si>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</si>
  <si>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</si>
  <si>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</si>
  <si>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</si>
  <si>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</si>
  <si>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</si>
  <si>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</si>
  <si>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</si>
  <si>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</si>
  <si>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</si>
  <si>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</si>
  <si>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</si>
  <si>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</si>
  <si>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</si>
  <si>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</si>
  <si>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</si>
  <si>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</si>
  <si>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</si>
  <si>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</si>
  <si>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</si>
  <si>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</si>
  <si>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</si>
  <si>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</si>
  <si>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</si>
  <si>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</si>
  <si>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</si>
  <si>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</si>
  <si>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</si>
  <si>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</si>
  <si>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</si>
  <si>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</si>
  <si>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</si>
  <si>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</si>
  <si>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</si>
  <si>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</si>
  <si>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</si>
  <si>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</si>
  <si>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</si>
  <si>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</si>
  <si>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</si>
  <si>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</si>
  <si>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</si>
  <si>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</si>
  <si>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</si>
  <si>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</si>
  <si>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</si>
  <si>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</si>
  <si>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</si>
  <si>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</si>
  <si>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</si>
  <si>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</si>
  <si>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</si>
  <si>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</si>
  <si>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</si>
  <si>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</si>
  <si>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</si>
  <si>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</si>
  <si>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</si>
  <si>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</si>
  <si>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</si>
  <si>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</si>
  <si>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</si>
  <si>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</si>
  <si>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</si>
  <si>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</si>
  <si>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</si>
  <si>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</si>
  <si>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</si>
  <si>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</si>
  <si>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</si>
  <si>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</si>
  <si>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</si>
  <si>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</si>
  <si>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</si>
  <si>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</si>
  <si>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</si>
  <si>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</si>
  <si>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</si>
  <si>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</si>
  <si>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</si>
  <si>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</si>
  <si>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</si>
  <si>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</si>
  <si>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</si>
  <si>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</si>
  <si>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</si>
  <si>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</si>
  <si>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</si>
  <si>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</si>
  <si>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</si>
  <si>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</si>
  <si>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</si>
  <si>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</si>
  <si>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</si>
  <si>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</si>
  <si>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</si>
  <si>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</si>
  <si>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</si>
  <si>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</si>
  <si>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</si>
  <si>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</si>
  <si>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</si>
  <si>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</si>
  <si>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</si>
  <si>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</si>
  <si>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</si>
  <si>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</si>
  <si>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</si>
  <si>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</si>
  <si>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</si>
  <si>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</si>
  <si>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</si>
  <si>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</si>
  <si>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</si>
  <si>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</si>
  <si>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</si>
  <si>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</si>
  <si>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</si>
  <si>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</si>
  <si>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</si>
  <si>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</si>
  <si>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</si>
  <si>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</si>
  <si>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</si>
  <si>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</si>
  <si>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</si>
  <si>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</si>
  <si>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</si>
  <si>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</si>
  <si>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</si>
  <si>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</si>
  <si>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</si>
  <si>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</si>
  <si>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</si>
  <si>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</si>
  <si>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</si>
  <si>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</si>
  <si>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</si>
  <si>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</si>
  <si>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</si>
  <si>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</si>
  <si>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</si>
  <si>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</si>
  <si>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</si>
  <si>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</si>
  <si>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</si>
  <si>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</si>
  <si>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</si>
  <si>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</si>
  <si>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</si>
  <si>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</si>
  <si>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</si>
  <si>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</si>
  <si>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</si>
  <si>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</si>
  <si>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</si>
  <si>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</si>
  <si>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</si>
  <si>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</si>
  <si>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</si>
  <si>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</si>
  <si>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</si>
  <si>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</si>
  <si>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</si>
  <si>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</si>
  <si>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</si>
  <si>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</si>
  <si>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</si>
  <si>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</si>
  <si>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</si>
  <si>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</si>
  <si>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</si>
  <si>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</si>
  <si>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</si>
  <si>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</si>
  <si>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</si>
  <si>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</si>
  <si>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</si>
  <si>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</si>
  <si>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</si>
  <si>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</si>
  <si>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</si>
  <si>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</si>
  <si>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</si>
  <si>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</si>
  <si>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</si>
  <si>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</si>
  <si>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</si>
  <si>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</si>
  <si>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</si>
  <si>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</si>
  <si>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</si>
  <si>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</si>
  <si>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</si>
  <si>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</si>
  <si>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</si>
  <si>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</si>
  <si>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</si>
  <si>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</si>
  <si>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</si>
  <si>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</si>
  <si>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</si>
  <si>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</si>
  <si>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</si>
  <si>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</si>
  <si>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</si>
  <si>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</si>
  <si>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</si>
  <si>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</si>
  <si>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</si>
  <si>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</si>
  <si>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</si>
  <si>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</si>
  <si>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</si>
  <si>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</si>
  <si>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</si>
  <si>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</si>
  <si>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</si>
  <si>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</si>
  <si>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</si>
  <si>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</si>
  <si>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</si>
  <si>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</si>
  <si>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</si>
  <si>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</si>
  <si>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</si>
  <si>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</si>
  <si>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</si>
  <si>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</si>
  <si>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</si>
  <si>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</si>
  <si>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</si>
  <si>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</si>
  <si>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</si>
  <si>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</si>
  <si>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</si>
  <si>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</si>
  <si>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</si>
  <si>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</si>
  <si>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</si>
  <si>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</si>
  <si>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</si>
  <si>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</si>
  <si>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</si>
  <si>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</si>
  <si>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</si>
  <si>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</si>
  <si>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</si>
  <si>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</si>
  <si>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</si>
  <si>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</si>
  <si>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</si>
  <si>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</si>
  <si>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</si>
  <si>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</si>
  <si>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</si>
  <si>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</si>
  <si>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</si>
  <si>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</si>
  <si>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</si>
  <si>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</si>
  <si>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</si>
  <si>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</si>
  <si>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</si>
  <si>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</si>
  <si>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</si>
  <si>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</si>
  <si>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</si>
  <si>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</si>
  <si>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</si>
  <si>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</si>
  <si>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</si>
  <si>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</si>
  <si>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</si>
  <si>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</si>
  <si>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</si>
  <si>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</si>
  <si>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</si>
  <si>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</si>
  <si>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</si>
  <si>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</si>
  <si>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</si>
  <si>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</si>
  <si>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</si>
  <si>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</si>
  <si>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</si>
  <si>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</si>
  <si>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</si>
  <si>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</si>
  <si>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</si>
  <si>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</si>
  <si>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</si>
  <si>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</si>
  <si>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</si>
  <si>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</si>
  <si>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</si>
  <si>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</si>
  <si>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</si>
  <si>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</si>
  <si>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</si>
  <si>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</si>
  <si>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</si>
  <si>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</si>
  <si>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</si>
  <si>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</si>
  <si>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</si>
  <si>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</si>
  <si>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</si>
  <si>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</si>
  <si>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</si>
  <si>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</si>
  <si>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</si>
  <si>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</si>
  <si>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</si>
  <si>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</si>
  <si>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</si>
  <si>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</si>
  <si>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</si>
  <si>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</si>
  <si>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</si>
  <si>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</si>
  <si>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</si>
  <si>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</si>
  <si>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</si>
  <si>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</si>
  <si>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</si>
  <si>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</si>
  <si>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</si>
  <si>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</si>
  <si>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</si>
  <si>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</si>
  <si>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</si>
  <si>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</si>
  <si>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</si>
  <si>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</si>
  <si>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</si>
  <si>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</si>
  <si>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</si>
  <si>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</si>
  <si>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</si>
  <si>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</si>
  <si>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</si>
  <si>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</si>
  <si>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</si>
  <si>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</si>
  <si>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</si>
  <si>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</si>
  <si>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</si>
  <si>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</si>
  <si>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</si>
  <si>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</si>
  <si>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</si>
  <si>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</si>
  <si>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</si>
  <si>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</si>
  <si>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</si>
  <si>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</si>
  <si>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</si>
  <si>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</si>
  <si>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</si>
  <si>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</si>
  <si>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</si>
  <si>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</si>
  <si>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</si>
  <si>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</si>
  <si>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</si>
  <si>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</si>
  <si>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</si>
  <si>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</si>
  <si>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</si>
  <si>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</si>
  <si>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</si>
  <si>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</si>
  <si>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</si>
  <si>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</si>
  <si>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</si>
  <si>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</si>
  <si>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</si>
  <si>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</si>
  <si>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</si>
  <si>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</si>
  <si>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</si>
  <si>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</si>
  <si>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</si>
  <si>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</si>
  <si>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</si>
  <si>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</si>
  <si>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</si>
  <si>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</si>
  <si>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</si>
  <si>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</si>
  <si>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</si>
  <si>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</si>
  <si>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</si>
  <si>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</si>
  <si>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</si>
  <si>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</si>
  <si>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</si>
  <si>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</si>
  <si>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</si>
  <si>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</si>
  <si>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</si>
  <si>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</si>
  <si>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</si>
  <si>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</si>
  <si>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</si>
  <si>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</si>
  <si>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</si>
  <si>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</si>
  <si>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</si>
  <si>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</si>
  <si>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</si>
  <si>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</si>
  <si>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</si>
  <si>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</si>
  <si>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</si>
  <si>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</si>
  <si>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</si>
  <si>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</si>
  <si>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</si>
  <si>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</si>
  <si>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</si>
  <si>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</si>
  <si>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</si>
  <si>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</si>
  <si>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</si>
  <si>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</si>
  <si>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</si>
  <si>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</si>
  <si>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</si>
  <si>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</si>
  <si>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</si>
  <si>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</si>
  <si>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</si>
  <si>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</si>
  <si>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</si>
  <si>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</si>
  <si>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</si>
  <si>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</si>
  <si>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</si>
  <si>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</si>
  <si>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</si>
  <si>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</si>
  <si>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</si>
  <si>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</si>
  <si>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</si>
  <si>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</si>
  <si>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</si>
  <si>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</si>
  <si>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</si>
  <si>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</si>
  <si>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</si>
  <si>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</si>
  <si>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</si>
  <si>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</si>
  <si>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</si>
  <si>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</si>
  <si>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</si>
  <si>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</si>
  <si>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</si>
  <si>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</si>
  <si>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</si>
  <si>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</si>
  <si>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</si>
  <si>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</si>
  <si>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</si>
  <si>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</si>
  <si>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</si>
  <si>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</si>
  <si>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</si>
  <si>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</si>
  <si>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</si>
  <si>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</si>
  <si>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</si>
  <si>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</si>
  <si>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</si>
  <si>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</si>
  <si>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</si>
  <si>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</si>
  <si>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</si>
  <si>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</si>
  <si>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</si>
  <si>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</si>
  <si>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</si>
  <si>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</si>
  <si>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</si>
  <si>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</si>
  <si>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</si>
  <si>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</si>
  <si>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</si>
  <si>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</si>
  <si>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</si>
  <si>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</si>
  <si>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</si>
  <si>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</si>
  <si>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</si>
  <si>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</si>
  <si>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</si>
  <si>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</si>
  <si>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</si>
  <si>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</si>
  <si>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</si>
  <si>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</si>
  <si>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</si>
  <si>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</si>
  <si>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</si>
  <si>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</si>
  <si>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</si>
  <si>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</si>
  <si>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</si>
  <si>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</si>
  <si>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</si>
  <si>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</si>
  <si>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</si>
  <si>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</si>
  <si>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</si>
  <si>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</si>
  <si>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</si>
  <si>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</si>
  <si>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</si>
  <si>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</si>
  <si>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</si>
  <si>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</si>
  <si>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</si>
  <si>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</si>
  <si>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</si>
  <si>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</si>
  <si>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</si>
  <si>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</si>
  <si>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</si>
  <si>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</si>
  <si>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</si>
  <si>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</si>
  <si>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</si>
  <si>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</si>
  <si>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</si>
  <si>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</si>
  <si>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</si>
  <si>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</si>
  <si>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</si>
  <si>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</si>
  <si>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</si>
  <si>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</si>
  <si>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</si>
  <si>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</si>
  <si>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</si>
  <si>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</si>
  <si>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</si>
  <si>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</si>
  <si>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</si>
  <si>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</si>
  <si>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</si>
  <si>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</si>
  <si>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</si>
  <si>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</si>
  <si>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</si>
  <si>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</si>
  <si>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</si>
  <si>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</si>
  <si>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</si>
  <si>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</si>
  <si>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</si>
  <si>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</si>
  <si>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</si>
  <si>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</si>
  <si>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</si>
  <si>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</si>
  <si>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</si>
  <si>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</si>
  <si>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</si>
  <si>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</si>
  <si>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</si>
  <si>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</si>
  <si>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</si>
  <si>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</si>
  <si>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</si>
  <si>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</si>
  <si>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</si>
  <si>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</si>
  <si>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</si>
  <si>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</si>
  <si>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</si>
  <si>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</si>
  <si>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</si>
  <si>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</si>
  <si>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</si>
  <si>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</si>
  <si>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</si>
  <si>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</si>
  <si>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</si>
  <si>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</si>
  <si>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</si>
  <si>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</si>
  <si>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</si>
  <si>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</si>
  <si>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</si>
  <si>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</si>
  <si>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</si>
  <si>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</si>
  <si>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</si>
  <si>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</si>
  <si>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</si>
  <si>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</si>
  <si>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</si>
  <si>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</si>
  <si>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</si>
  <si>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</si>
  <si>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</si>
  <si>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</si>
  <si>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</si>
  <si>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</si>
  <si>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</si>
  <si>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</si>
  <si>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</si>
  <si>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</si>
  <si>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</si>
  <si>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</si>
  <si>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</si>
  <si>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</si>
  <si>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</si>
  <si>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</si>
  <si>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</si>
  <si>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</si>
  <si>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</si>
  <si>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</si>
  <si>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</si>
  <si>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</si>
  <si>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</si>
  <si>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</si>
  <si>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</si>
  <si>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</si>
  <si>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</si>
  <si>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</si>
  <si>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</si>
  <si>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</si>
  <si>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</si>
  <si>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</si>
  <si>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</si>
  <si>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</si>
  <si>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</si>
  <si>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</si>
  <si>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</si>
  <si>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</si>
  <si>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</si>
  <si>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</si>
  <si>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</si>
  <si>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</si>
  <si>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</si>
  <si>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</si>
  <si>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</si>
  <si>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</si>
  <si>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</si>
  <si>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</si>
  <si>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</si>
  <si>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</si>
  <si>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</si>
  <si>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</si>
  <si>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</si>
  <si>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</si>
  <si>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</si>
  <si>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</si>
  <si>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</si>
  <si>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</si>
  <si>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</si>
  <si>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</si>
  <si>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</si>
  <si>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</si>
  <si>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</si>
  <si>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</si>
  <si>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</si>
  <si>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</si>
  <si>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</si>
  <si>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</si>
  <si>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</si>
  <si>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</si>
  <si>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</si>
  <si>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</si>
  <si>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</si>
  <si>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</si>
  <si>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</si>
  <si>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</si>
  <si>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</si>
  <si>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</si>
  <si>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</si>
  <si>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</si>
  <si>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</si>
  <si>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</si>
  <si>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</si>
  <si>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</si>
  <si>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</si>
  <si>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</si>
  <si>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</si>
  <si>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</si>
  <si>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</si>
  <si>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</si>
  <si>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</si>
  <si>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</si>
  <si>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</si>
  <si>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</si>
  <si>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</si>
  <si>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</si>
  <si>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</si>
  <si>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</si>
  <si>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</si>
  <si>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</si>
  <si>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</si>
  <si>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</si>
  <si>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</si>
  <si>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</si>
  <si>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</si>
  <si>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</si>
  <si>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</si>
  <si>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</si>
  <si>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</si>
  <si>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</si>
  <si>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</si>
  <si>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</si>
  <si>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</si>
  <si>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</si>
  <si>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</si>
  <si>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</si>
  <si>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</si>
  <si>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</si>
  <si>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</si>
  <si>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</si>
  <si>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</si>
  <si>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</si>
  <si>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</si>
  <si>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</si>
  <si>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</si>
  <si>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</si>
  <si>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</si>
  <si>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</si>
  <si>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</si>
  <si>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</si>
  <si>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</si>
  <si>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</si>
  <si>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</si>
  <si>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</si>
  <si>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</si>
  <si>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</si>
  <si>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</si>
  <si>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</si>
  <si>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</si>
  <si>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</si>
  <si>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</si>
  <si>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</si>
  <si>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</si>
  <si>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</si>
  <si>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</si>
  <si>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</si>
  <si>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</si>
  <si>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</si>
  <si>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</si>
  <si>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</si>
  <si>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</si>
  <si>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</si>
  <si>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</si>
  <si>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</si>
  <si>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</si>
  <si>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</si>
  <si>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</si>
  <si>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</si>
  <si>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</si>
  <si>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</si>
  <si>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</si>
  <si>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</si>
  <si>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</si>
  <si>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</si>
  <si>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</si>
  <si>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</si>
  <si>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</si>
  <si>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</si>
  <si>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</si>
  <si>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</si>
  <si>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</si>
  <si>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</si>
  <si>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</si>
  <si>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</si>
  <si>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</si>
  <si>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</si>
  <si>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</si>
  <si>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</si>
  <si>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</si>
  <si>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</si>
  <si>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</si>
  <si>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</si>
  <si>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</si>
  <si>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</si>
  <si>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</si>
  <si>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</si>
  <si>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</si>
  <si>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</si>
  <si>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</si>
  <si>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</si>
  <si>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</si>
  <si>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</si>
  <si>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</si>
  <si>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</si>
  <si>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</si>
  <si>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</si>
  <si>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</si>
  <si>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</si>
  <si>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</si>
  <si>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</si>
  <si>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</si>
  <si>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</si>
  <si>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</si>
  <si>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</si>
  <si>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</si>
  <si>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</si>
  <si>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</si>
  <si>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</si>
  <si>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</si>
  <si>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</si>
  <si>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</si>
  <si>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</si>
  <si>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</si>
  <si>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</si>
  <si>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</si>
  <si>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</si>
  <si>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</si>
  <si>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</si>
  <si>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</si>
  <si>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</si>
  <si>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</si>
  <si>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</si>
  <si>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</si>
  <si>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</si>
  <si>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</si>
  <si>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</si>
  <si>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</si>
  <si>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</si>
  <si>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</si>
  <si>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</si>
  <si>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</si>
  <si>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</si>
  <si>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</si>
  <si>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</si>
  <si>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</si>
  <si>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</si>
  <si>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</si>
  <si>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</si>
  <si>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</si>
  <si>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</si>
  <si>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</si>
  <si>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</si>
  <si>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</si>
  <si>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</si>
  <si>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</si>
  <si>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</si>
  <si>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</si>
  <si>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</si>
  <si>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</si>
  <si>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</si>
  <si>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</si>
  <si>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</si>
  <si>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</si>
  <si>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</si>
  <si>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</si>
  <si>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</si>
  <si>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</si>
  <si>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</si>
  <si>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</si>
  <si>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</si>
  <si>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</si>
  <si>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</si>
  <si>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</si>
  <si>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</si>
  <si>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</si>
  <si>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</si>
  <si>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</si>
  <si>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</si>
  <si>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</si>
  <si>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</si>
  <si>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</si>
  <si>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</si>
  <si>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</si>
  <si>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</si>
  <si>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</si>
  <si>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</si>
  <si>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</si>
  <si>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</si>
  <si>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</si>
  <si>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</si>
  <si>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</si>
  <si>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</si>
  <si>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</si>
  <si>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</si>
  <si>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</si>
  <si>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</si>
  <si>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</si>
  <si>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</si>
  <si>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</si>
  <si>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</si>
  <si>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</si>
  <si>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</si>
  <si>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</si>
  <si>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</si>
  <si>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</si>
  <si>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</si>
  <si>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</si>
  <si>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</si>
  <si>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</si>
  <si>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</si>
  <si>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</si>
  <si>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</si>
  <si>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</si>
  <si>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</si>
  <si>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</si>
  <si>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</si>
  <si>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</si>
  <si>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</si>
  <si>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</si>
  <si>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</si>
  <si>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</si>
  <si>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</si>
  <si>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</si>
  <si>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</si>
  <si>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</si>
  <si>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</si>
  <si>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</si>
  <si>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</si>
  <si>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</si>
  <si>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</si>
  <si>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</si>
  <si>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</si>
  <si>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</si>
  <si>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</si>
  <si>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</si>
  <si>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</si>
  <si>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</si>
  <si>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</si>
  <si>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</si>
  <si>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</si>
  <si>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</si>
  <si>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</si>
  <si>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</si>
  <si>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</si>
  <si>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</si>
  <si>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</si>
  <si>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</si>
  <si>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</si>
  <si>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</si>
  <si>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</si>
  <si>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</si>
  <si>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</si>
  <si>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</si>
  <si>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</si>
  <si>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</si>
  <si>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</si>
  <si>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</si>
  <si>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</si>
  <si>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</si>
  <si>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</si>
  <si>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</si>
  <si>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</si>
  <si>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</si>
  <si>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</si>
  <si>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</si>
  <si>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</si>
  <si>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</si>
  <si>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</si>
  <si>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</si>
  <si>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</si>
  <si>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</si>
  <si>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</si>
  <si>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</si>
  <si>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</si>
  <si>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</si>
  <si>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</si>
  <si>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</si>
  <si>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</si>
  <si>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</si>
  <si>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</si>
  <si>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</si>
  <si>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</si>
  <si>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</si>
  <si>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</si>
  <si>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</si>
  <si>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</si>
  <si>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</si>
  <si>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</si>
  <si>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</si>
  <si>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</si>
  <si>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</si>
  <si>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</si>
  <si>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</si>
  <si>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</si>
  <si>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</si>
  <si>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</si>
  <si>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</si>
  <si>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</si>
  <si>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</si>
  <si>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</si>
  <si>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</si>
  <si>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</si>
  <si>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</si>
  <si>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</si>
  <si>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</si>
  <si>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</si>
  <si>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</si>
  <si>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</si>
  <si>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</si>
  <si>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</si>
  <si>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</si>
  <si>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</si>
  <si>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</si>
  <si>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</si>
  <si>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</si>
  <si>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</si>
  <si>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</si>
  <si>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</si>
  <si>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</si>
  <si>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</si>
  <si>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</si>
  <si>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</si>
  <si>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</si>
  <si>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</si>
  <si>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</si>
  <si>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</si>
  <si>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</si>
  <si>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</si>
  <si>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</si>
  <si>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</si>
  <si>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</si>
  <si>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</si>
  <si>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</si>
  <si>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</si>
  <si>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</si>
  <si>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</si>
  <si>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</si>
  <si>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</si>
  <si>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</si>
  <si>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</si>
  <si>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</si>
  <si>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</si>
  <si>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</si>
  <si>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</si>
  <si>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</si>
  <si>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</si>
  <si>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</si>
  <si>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</si>
  <si>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</si>
  <si>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</si>
  <si>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</si>
  <si>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</si>
  <si>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</si>
  <si>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</si>
  <si>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</si>
  <si>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</si>
  <si>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</si>
  <si>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</si>
  <si>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</si>
  <si>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</si>
  <si>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</si>
  <si>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</si>
  <si>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</si>
  <si>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</si>
  <si>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</si>
  <si>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</si>
  <si>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</si>
  <si>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</si>
  <si>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</si>
  <si>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</si>
  <si>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</si>
  <si>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</si>
  <si>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</si>
  <si>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</si>
  <si>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</si>
  <si>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</si>
  <si>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</si>
  <si>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</si>
  <si>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</si>
  <si>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</si>
  <si>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</si>
  <si>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</si>
  <si>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</si>
  <si>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</si>
  <si>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</si>
  <si>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</si>
  <si>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</si>
  <si>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</si>
  <si>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</si>
  <si>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</si>
  <si>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</si>
  <si>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</si>
  <si>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</si>
  <si>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</si>
  <si>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</si>
  <si>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</si>
  <si>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</si>
  <si>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</si>
  <si>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</si>
  <si>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</si>
  <si>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</si>
  <si>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</si>
  <si>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</si>
  <si>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</si>
  <si>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</si>
  <si>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</si>
  <si>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</si>
  <si>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</si>
  <si>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</si>
  <si>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</si>
  <si>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</si>
  <si>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</si>
  <si>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</si>
  <si>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</si>
  <si>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</si>
  <si>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</si>
  <si>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</si>
  <si>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</si>
  <si>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</si>
  <si>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</si>
  <si>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</si>
  <si>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</si>
  <si>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</si>
  <si>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</si>
  <si>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</si>
  <si>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</si>
  <si>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</si>
  <si>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</si>
  <si>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</si>
  <si>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</si>
  <si>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</si>
  <si>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</si>
  <si>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</si>
  <si>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</si>
  <si>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</si>
  <si>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</si>
  <si>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</si>
  <si>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</si>
  <si>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</si>
  <si>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</si>
  <si>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</si>
  <si>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</si>
  <si>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</si>
  <si>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</si>
  <si>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</si>
  <si>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</si>
  <si>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</si>
  <si>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</si>
  <si>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</si>
  <si>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</si>
  <si>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</si>
  <si>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</si>
  <si>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</si>
  <si>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</si>
  <si>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</si>
  <si>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</si>
  <si>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</si>
  <si>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</si>
  <si>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</si>
  <si>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</si>
  <si>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</si>
  <si>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</si>
  <si>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</si>
  <si>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</si>
  <si>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</si>
  <si>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</si>
  <si>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</si>
  <si>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</si>
  <si>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</si>
  <si>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</si>
  <si>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</si>
  <si>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</si>
  <si>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</si>
  <si>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</si>
  <si>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</si>
  <si>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</si>
  <si>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</si>
  <si>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</si>
  <si>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</si>
  <si>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</si>
  <si>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</si>
  <si>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</si>
  <si>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</si>
  <si>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</si>
  <si>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</si>
  <si>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</si>
  <si>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</si>
  <si>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</si>
  <si>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</si>
  <si>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</si>
  <si>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</si>
  <si>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</si>
  <si>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</si>
  <si>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</si>
  <si>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</si>
  <si>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</si>
  <si>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</si>
  <si>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</si>
  <si>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</si>
  <si>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</si>
  <si>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</si>
  <si>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</si>
  <si>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</si>
  <si>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</si>
  <si>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</si>
  <si>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</si>
  <si>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</si>
  <si>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</si>
  <si>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</si>
  <si>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</si>
  <si>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</si>
  <si>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</si>
  <si>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</si>
  <si>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</si>
  <si>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</si>
  <si>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</si>
  <si>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</si>
  <si>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</si>
  <si>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</si>
  <si>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</si>
  <si>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</si>
  <si>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</si>
  <si>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</si>
  <si>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</si>
  <si>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</si>
  <si>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</si>
  <si>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</si>
  <si>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</si>
  <si>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</si>
  <si>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</si>
  <si>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</si>
  <si>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</si>
  <si>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</si>
  <si>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</si>
  <si>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</si>
  <si>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</si>
  <si>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</si>
  <si>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</si>
  <si>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</si>
  <si>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</si>
  <si>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</si>
  <si>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</si>
  <si>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</si>
  <si>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</si>
  <si>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</si>
  <si>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</si>
  <si>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</si>
  <si>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</si>
  <si>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</si>
  <si>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</si>
  <si>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</si>
  <si>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</si>
  <si>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</si>
  <si>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</si>
  <si>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</si>
  <si>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</si>
  <si>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</si>
  <si>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</si>
  <si>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</si>
  <si>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</si>
  <si>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</si>
  <si>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</si>
  <si>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</si>
  <si>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</si>
  <si>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</si>
  <si>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</si>
  <si>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</si>
  <si>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</si>
  <si>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</si>
  <si>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</si>
  <si>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</si>
  <si>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</si>
  <si>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</si>
  <si>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</si>
  <si>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</si>
  <si>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</si>
  <si>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</si>
  <si>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</si>
  <si>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</si>
  <si>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</si>
  <si>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</si>
  <si>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</si>
  <si>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</si>
  <si>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</si>
  <si>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</si>
  <si>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</si>
  <si>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</si>
  <si>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</si>
  <si>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</si>
  <si>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</si>
  <si>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</si>
  <si>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</si>
  <si>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</si>
  <si>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</si>
  <si>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</si>
  <si>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</si>
  <si>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</si>
  <si>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</si>
  <si>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</si>
  <si>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</si>
  <si>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</si>
  <si>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</si>
  <si>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</si>
  <si>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</si>
  <si>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</si>
  <si>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</si>
  <si>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</si>
  <si>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</si>
  <si>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</si>
  <si>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</si>
  <si>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</si>
  <si>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</si>
  <si>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</si>
  <si>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</si>
  <si>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</si>
  <si>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</si>
  <si>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</si>
  <si>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</si>
  <si>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</si>
  <si>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</si>
  <si>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</si>
  <si>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</si>
  <si>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</si>
  <si>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</si>
  <si>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</si>
  <si>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</si>
  <si>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</si>
  <si>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</si>
  <si>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</si>
  <si>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</si>
  <si>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</si>
  <si>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</si>
  <si>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</si>
  <si>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</si>
  <si>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</si>
  <si>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</si>
  <si>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</si>
  <si>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</si>
  <si>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</si>
  <si>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</si>
  <si>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</si>
  <si>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</si>
  <si>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</si>
  <si>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</si>
  <si>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</si>
  <si>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</si>
  <si>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</si>
  <si>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</si>
  <si>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</si>
  <si>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</si>
  <si>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</si>
  <si>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</si>
  <si>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</si>
  <si>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</si>
  <si>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</si>
  <si>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</si>
  <si>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</si>
  <si>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</si>
  <si>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</si>
  <si>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</si>
  <si>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</si>
  <si>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</si>
  <si>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</si>
  <si>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</si>
  <si>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</si>
  <si>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</si>
  <si>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</si>
  <si>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</si>
  <si>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</si>
  <si>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</si>
  <si>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</si>
  <si>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</si>
  <si>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</si>
  <si>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</si>
  <si>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</si>
  <si>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</si>
  <si>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</si>
  <si>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</si>
  <si>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</si>
  <si>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</si>
  <si>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</si>
  <si>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</si>
  <si>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</si>
  <si>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</si>
  <si>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</si>
  <si>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</si>
  <si>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</si>
  <si>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</si>
  <si>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</si>
  <si>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</si>
  <si>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</si>
  <si>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</si>
  <si>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</si>
  <si>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</si>
  <si>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</si>
  <si>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</si>
  <si>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</si>
  <si>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</si>
  <si>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</si>
  <si>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</si>
  <si>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</si>
  <si>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</si>
  <si>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</si>
  <si>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</si>
  <si>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</si>
  <si>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</si>
  <si>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</si>
  <si>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</si>
  <si>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</si>
  <si>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</si>
  <si>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</si>
  <si>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</si>
  <si>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</si>
  <si>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</si>
  <si>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</si>
  <si>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</si>
  <si>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</si>
  <si>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</si>
  <si>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</si>
  <si>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</si>
  <si>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</si>
  <si>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</si>
  <si>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</si>
  <si>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</si>
  <si>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</si>
  <si>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</si>
  <si>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</si>
  <si>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</si>
  <si>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</si>
  <si>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</si>
  <si>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</si>
  <si>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</si>
  <si>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</si>
  <si>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</si>
  <si>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</si>
  <si>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</si>
  <si>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</si>
  <si>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</si>
  <si>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</si>
  <si>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</si>
  <si>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</si>
  <si>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</si>
  <si>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</si>
  <si>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</si>
  <si>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</si>
  <si>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</si>
  <si>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</si>
  <si>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</si>
  <si>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</si>
  <si>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</si>
  <si>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</si>
  <si>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</si>
  <si>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</si>
  <si>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</si>
  <si>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</si>
  <si>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</si>
  <si>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</si>
  <si>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</si>
  <si>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</si>
  <si>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</si>
  <si>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</si>
  <si>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</si>
  <si>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</si>
  <si>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</si>
  <si>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</si>
  <si>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</si>
  <si>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</si>
  <si>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</si>
  <si>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</si>
  <si>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</si>
  <si>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</si>
  <si>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</si>
  <si>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</si>
  <si>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</si>
  <si>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</si>
  <si>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</si>
  <si>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</si>
  <si>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</si>
  <si>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</si>
  <si>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</si>
  <si>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</si>
  <si>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</si>
  <si>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</si>
  <si>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</si>
  <si>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</si>
  <si>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</si>
  <si>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</si>
  <si>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</si>
  <si>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</si>
  <si>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</si>
  <si>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</si>
  <si>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</si>
  <si>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</si>
  <si>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</si>
  <si>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</si>
  <si>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</si>
  <si>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</si>
  <si>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</si>
  <si>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</si>
  <si>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</si>
  <si>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</si>
  <si>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</si>
  <si>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</si>
  <si>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</si>
  <si>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</si>
  <si>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</si>
  <si>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</si>
  <si>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</si>
  <si>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</si>
  <si>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</si>
  <si>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</si>
  <si>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</si>
  <si>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</si>
  <si>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</si>
  <si>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</si>
  <si>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</si>
  <si>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</si>
  <si>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</si>
  <si>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</si>
  <si>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</si>
  <si>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</si>
  <si>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</si>
  <si>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</si>
  <si>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</si>
  <si>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</si>
  <si>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</si>
  <si>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</si>
  <si>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</si>
  <si>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</si>
  <si>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</si>
  <si>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</si>
  <si>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</si>
  <si>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</si>
  <si>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</si>
  <si>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</si>
  <si>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</si>
  <si>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</si>
  <si>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</si>
  <si>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</si>
  <si>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</si>
  <si>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</si>
  <si>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</si>
  <si>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</si>
  <si>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</si>
  <si>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</si>
  <si>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</si>
  <si>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</si>
  <si>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</si>
  <si>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</si>
  <si>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</si>
  <si>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</si>
  <si>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</si>
  <si>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</si>
  <si>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</si>
  <si>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</si>
  <si>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</si>
  <si>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</si>
  <si>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</si>
  <si>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</si>
  <si>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</si>
  <si>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</si>
  <si>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</si>
  <si>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</si>
  <si>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</si>
  <si>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</si>
  <si>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</si>
  <si>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</si>
  <si>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</si>
  <si>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</si>
  <si>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</si>
  <si>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</si>
  <si>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</si>
  <si>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</si>
  <si>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</si>
  <si>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</si>
  <si>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</si>
  <si>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</si>
  <si>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</si>
  <si>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</si>
  <si>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</si>
  <si>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</si>
  <si>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</si>
  <si>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</si>
  <si>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</si>
  <si>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</si>
  <si>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</si>
  <si>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</si>
  <si>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</si>
  <si>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</si>
  <si>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</si>
  <si>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</si>
  <si>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</si>
  <si>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</si>
  <si>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</si>
  <si>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</si>
  <si>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</si>
  <si>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</si>
  <si>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</si>
  <si>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</si>
  <si>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</si>
  <si>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</si>
  <si>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</si>
  <si>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</si>
  <si>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</si>
  <si>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</si>
  <si>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</si>
  <si>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</si>
  <si>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</si>
  <si>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</si>
  <si>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</si>
  <si>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</si>
  <si>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</si>
  <si>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</si>
  <si>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</si>
  <si>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</si>
  <si>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</si>
  <si>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</si>
  <si>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</si>
  <si>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</si>
  <si>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</si>
  <si>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</si>
  <si>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</si>
  <si>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</si>
  <si>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</si>
  <si>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</si>
  <si>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</si>
  <si>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</si>
  <si>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</si>
  <si>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</si>
  <si>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</si>
  <si>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</si>
  <si>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</si>
  <si>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</si>
  <si>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</si>
  <si>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</si>
  <si>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</si>
  <si>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</si>
  <si>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</si>
  <si>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</si>
  <si>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</si>
  <si>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</si>
  <si>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</si>
  <si>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</si>
  <si>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</si>
  <si>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</si>
  <si>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</si>
  <si>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</si>
  <si>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</si>
  <si>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</si>
  <si>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</si>
  <si>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</si>
  <si>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</si>
  <si>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</si>
  <si>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</si>
  <si>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</si>
  <si>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</si>
  <si>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</si>
  <si>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</si>
  <si>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</si>
  <si>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</si>
  <si>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</si>
  <si>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</si>
  <si>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</si>
  <si>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</si>
  <si>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</si>
  <si>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</si>
  <si>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</si>
  <si>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</si>
  <si>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</si>
  <si>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</si>
  <si>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</si>
  <si>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</si>
  <si>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</si>
  <si>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</si>
  <si>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</si>
  <si>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</si>
  <si>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</si>
  <si>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</si>
  <si>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</si>
  <si>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</si>
  <si>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</si>
  <si>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</si>
  <si>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</si>
  <si>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</si>
  <si>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</si>
  <si>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</si>
  <si>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</si>
  <si>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</si>
  <si>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</si>
  <si>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</si>
  <si>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</si>
  <si>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</si>
  <si>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</si>
  <si>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</si>
  <si>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</si>
  <si>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</si>
  <si>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</si>
  <si>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</si>
  <si>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</si>
  <si>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</si>
  <si>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</si>
  <si>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</si>
  <si>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</si>
  <si>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</si>
  <si>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</si>
  <si>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</si>
  <si>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</si>
  <si>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</si>
  <si>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</si>
  <si>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</si>
  <si>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</si>
  <si>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</si>
  <si>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</si>
  <si>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</si>
  <si>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</si>
  <si>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</si>
  <si>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</si>
  <si>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</si>
  <si>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</si>
  <si>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</si>
  <si>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</si>
  <si>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</si>
  <si>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</si>
  <si>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</si>
  <si>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</si>
  <si>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</si>
  <si>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</si>
  <si>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</si>
  <si>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</si>
  <si>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</si>
  <si>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</si>
  <si>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</si>
  <si>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</si>
  <si>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</si>
  <si>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</si>
  <si>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</si>
  <si>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</si>
  <si>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</si>
  <si>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</si>
  <si>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</si>
  <si>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</si>
  <si>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</si>
  <si>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</si>
  <si>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</si>
  <si>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</si>
  <si>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</si>
  <si>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</si>
  <si>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</si>
  <si>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</si>
  <si>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</si>
  <si>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</si>
  <si>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</si>
  <si>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</si>
  <si>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</si>
  <si>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</si>
  <si>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</si>
  <si>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</si>
  <si>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</si>
  <si>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</si>
  <si>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</si>
  <si>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</si>
  <si>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</si>
  <si>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</si>
  <si>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</si>
  <si>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</si>
  <si>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</si>
  <si>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</si>
  <si>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</si>
  <si>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</si>
  <si>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</si>
  <si>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</si>
  <si>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</si>
  <si>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</si>
  <si>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</si>
  <si>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</si>
  <si>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</si>
  <si>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</si>
  <si>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</si>
  <si>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</si>
  <si>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</si>
  <si>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</si>
  <si>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</si>
  <si>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</si>
  <si>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</si>
  <si>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</si>
  <si>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</si>
  <si>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</si>
  <si>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</si>
  <si>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</si>
  <si>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</si>
  <si>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</si>
  <si>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</si>
  <si>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</si>
  <si>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</si>
  <si>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</si>
  <si>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</si>
  <si>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</si>
  <si>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</si>
  <si>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</si>
  <si>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</si>
  <si>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</si>
  <si>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</si>
  <si>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</si>
  <si>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</si>
  <si>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</si>
  <si>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</si>
  <si>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</si>
  <si>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</si>
  <si>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</si>
  <si>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</si>
  <si>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</si>
  <si>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</si>
  <si>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</si>
  <si>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</si>
  <si>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</si>
  <si>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</si>
  <si>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</si>
  <si>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</si>
  <si>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</si>
  <si>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</si>
  <si>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</si>
  <si>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</si>
  <si>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</si>
  <si>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</si>
  <si>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</si>
  <si>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</si>
  <si>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</si>
  <si>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</si>
  <si>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</si>
  <si>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</si>
  <si>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</si>
  <si>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</si>
  <si>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</si>
  <si>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</si>
  <si>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</si>
  <si>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</si>
  <si>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</si>
  <si>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</si>
  <si>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</si>
  <si>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</si>
  <si>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</si>
  <si>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</si>
  <si>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</si>
  <si>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</si>
  <si>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</si>
  <si>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</si>
  <si>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</si>
  <si>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</si>
  <si>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</si>
  <si>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</si>
  <si>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</si>
  <si>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</si>
  <si>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</si>
  <si>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</si>
  <si>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</si>
  <si>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</si>
  <si>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</si>
  <si>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</si>
  <si>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</si>
  <si>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</si>
  <si>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</si>
  <si>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</si>
  <si>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</si>
  <si>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</si>
  <si>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</si>
  <si>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</si>
  <si>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</si>
  <si>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</si>
  <si>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</si>
  <si>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</si>
  <si>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</si>
  <si>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</si>
  <si>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</si>
  <si>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</si>
  <si>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</si>
  <si>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</si>
  <si>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</si>
  <si>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</si>
  <si>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</si>
  <si>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</si>
  <si>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</si>
  <si>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</si>
  <si>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</si>
  <si>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</si>
  <si>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</si>
  <si>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</si>
  <si>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</si>
  <si>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</si>
  <si>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</si>
  <si>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</si>
  <si>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</si>
  <si>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</si>
  <si>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</si>
  <si>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</si>
  <si>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</si>
  <si>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</si>
  <si>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</si>
  <si>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</si>
  <si>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</si>
  <si>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</si>
  <si>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</si>
  <si>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</si>
  <si>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</si>
  <si>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</si>
  <si>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</si>
  <si>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</si>
  <si>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</si>
  <si>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</si>
  <si>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</si>
  <si>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</si>
  <si>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</si>
  <si>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</si>
  <si>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</si>
  <si>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</si>
  <si>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</si>
  <si>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</si>
  <si>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</si>
  <si>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</si>
  <si>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</si>
  <si>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</si>
  <si>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</si>
  <si>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</si>
  <si>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</si>
  <si>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</si>
  <si>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</si>
  <si>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</si>
  <si>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</si>
  <si>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</si>
  <si>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</si>
  <si>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</si>
  <si>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</si>
  <si>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</si>
  <si>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</si>
  <si>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</si>
  <si>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</si>
  <si>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</si>
  <si>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</si>
  <si>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</si>
  <si>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</si>
  <si>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</si>
  <si>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</si>
  <si>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</si>
  <si>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</si>
  <si>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</si>
  <si>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</si>
  <si>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</si>
  <si>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</si>
  <si>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</si>
  <si>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</si>
  <si>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</si>
  <si>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</si>
  <si>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</si>
  <si>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</si>
  <si>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</si>
  <si>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</si>
  <si>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</si>
  <si>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</si>
  <si>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</si>
  <si>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</si>
  <si>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</si>
  <si>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</si>
  <si>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</si>
  <si>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</si>
  <si>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</si>
  <si>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</si>
  <si>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</si>
  <si>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</si>
  <si>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</si>
  <si>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</si>
  <si>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</si>
  <si>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</si>
  <si>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</si>
  <si>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</si>
  <si>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</si>
  <si>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</si>
  <si>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</si>
  <si>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</si>
  <si>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</si>
  <si>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</si>
  <si>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</si>
  <si>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</si>
  <si>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</si>
  <si>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</si>
  <si>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</si>
  <si>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</si>
  <si>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</si>
  <si>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</si>
  <si>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</si>
  <si>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</si>
  <si>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</si>
  <si>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</si>
  <si>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</si>
  <si>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</si>
  <si>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</si>
  <si>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</si>
  <si>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</si>
  <si>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</si>
  <si>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</si>
  <si>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</si>
  <si>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</si>
  <si>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</si>
  <si>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</si>
  <si>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</si>
  <si>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</si>
  <si>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</si>
  <si>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</si>
  <si>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</si>
  <si>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</si>
  <si>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</si>
  <si>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</si>
  <si>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</si>
  <si>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</si>
  <si>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</si>
  <si>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</si>
  <si>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</si>
  <si>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</si>
  <si>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</si>
  <si>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</si>
  <si>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</si>
  <si>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</si>
  <si>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</si>
  <si>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</si>
  <si>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</si>
  <si>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</si>
  <si>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</si>
  <si>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</si>
  <si>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</si>
  <si>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</si>
  <si>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</si>
  <si>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</si>
  <si>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</si>
  <si>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</si>
  <si>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</si>
  <si>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</si>
  <si>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</si>
  <si>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</si>
  <si>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</si>
  <si>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</si>
  <si>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</si>
  <si>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</si>
  <si>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</si>
  <si>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</si>
  <si>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</si>
  <si>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</si>
  <si>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</si>
  <si>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</si>
  <si>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</si>
  <si>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</si>
  <si>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</si>
  <si>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</si>
  <si>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</si>
  <si>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</si>
  <si>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</si>
  <si>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</si>
  <si>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</si>
  <si>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</si>
  <si>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</si>
  <si>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</si>
  <si>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</si>
  <si>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</si>
  <si>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</si>
  <si>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</si>
  <si>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</si>
  <si>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</si>
  <si>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</si>
  <si>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</si>
  <si>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</si>
  <si>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</si>
  <si>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</si>
  <si>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</si>
  <si>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</si>
  <si>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</si>
  <si>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</si>
  <si>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</si>
  <si>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</si>
  <si>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</si>
  <si>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</si>
  <si>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</si>
  <si>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</si>
  <si>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</si>
  <si>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</si>
  <si>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</si>
  <si>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</si>
  <si>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</si>
  <si>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</si>
  <si>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</si>
  <si>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</si>
  <si>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</si>
  <si>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</si>
  <si>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</si>
  <si>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</si>
  <si>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</si>
  <si>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</si>
  <si>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</si>
  <si>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</si>
  <si>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</si>
  <si>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</si>
  <si>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</si>
  <si>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</si>
  <si>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</si>
  <si>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</si>
  <si>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</si>
  <si>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</si>
  <si>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</si>
  <si>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</si>
  <si>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</si>
  <si>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</si>
  <si>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</si>
  <si>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</si>
  <si>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</si>
  <si>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</si>
  <si>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</si>
  <si>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</si>
  <si>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</si>
  <si>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</si>
  <si>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</si>
  <si>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</si>
  <si>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</si>
  <si>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</si>
  <si>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</si>
  <si>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</si>
  <si>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</si>
  <si>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</si>
  <si>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</si>
  <si>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</si>
  <si>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</si>
  <si>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</si>
  <si>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</si>
  <si>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</si>
  <si>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</si>
  <si>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</si>
  <si>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</si>
  <si>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</si>
  <si>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</si>
  <si>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</si>
  <si>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</si>
  <si>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</si>
  <si>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</si>
  <si>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</si>
  <si>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</si>
  <si>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</si>
  <si>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</si>
  <si>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</si>
  <si>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</si>
  <si>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</si>
  <si>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</si>
  <si>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</si>
  <si>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</si>
  <si>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</si>
  <si>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</si>
  <si>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</si>
  <si>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</si>
  <si>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</si>
  <si>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</si>
  <si>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</si>
  <si>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</si>
  <si>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</si>
  <si>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</si>
  <si>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</si>
  <si>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</si>
  <si>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</si>
  <si>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</si>
  <si>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</si>
  <si>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</si>
  <si>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</si>
  <si>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</si>
  <si>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</si>
  <si>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</si>
  <si>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</si>
  <si>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</si>
  <si>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</si>
  <si>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</si>
  <si>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</si>
  <si>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</si>
  <si>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</si>
  <si>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</si>
  <si>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</si>
  <si>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</si>
  <si>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</si>
  <si>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</si>
  <si>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</si>
  <si>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</si>
  <si>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</si>
  <si>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</si>
  <si>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</si>
  <si>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</si>
  <si>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</si>
  <si>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</si>
  <si>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</si>
  <si>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</si>
  <si>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</si>
  <si>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</si>
  <si>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</si>
  <si>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</si>
  <si>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</si>
  <si>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</si>
  <si>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</si>
  <si>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</si>
  <si>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</si>
  <si>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</si>
  <si>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</si>
  <si>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</si>
  <si>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</si>
  <si>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</si>
  <si>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</si>
  <si>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</si>
  <si>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</si>
  <si>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</si>
  <si>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</si>
  <si>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</si>
  <si>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</si>
  <si>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</si>
  <si>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</si>
  <si>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</si>
  <si>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</si>
  <si>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</si>
  <si>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</si>
  <si>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</si>
  <si>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</si>
  <si>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</si>
  <si>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</si>
  <si>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</si>
  <si>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</si>
  <si>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</si>
  <si>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</si>
  <si>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</si>
  <si>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</si>
  <si>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</si>
  <si>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</si>
  <si>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</si>
  <si>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</si>
  <si>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</si>
  <si>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</si>
  <si>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</si>
  <si>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</si>
  <si>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</si>
  <si>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</si>
  <si>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</si>
  <si>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</si>
  <si>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</si>
  <si>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</si>
  <si>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</si>
  <si>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</si>
  <si>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</si>
  <si>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</si>
  <si>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</si>
  <si>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</si>
  <si>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</si>
  <si>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</si>
  <si>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</si>
  <si>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</si>
  <si>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</si>
  <si>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</si>
  <si>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</si>
  <si>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</si>
  <si>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</si>
  <si>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</si>
  <si>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</si>
  <si>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</si>
  <si>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</si>
  <si>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</si>
  <si>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</si>
  <si>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</si>
  <si>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</si>
  <si>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</si>
  <si>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</si>
  <si>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</si>
  <si>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</si>
  <si>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</si>
  <si>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</si>
  <si>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</si>
  <si>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</si>
  <si>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</si>
  <si>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</si>
  <si>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</si>
  <si>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</si>
  <si>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</si>
  <si>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</si>
  <si>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</si>
  <si>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</si>
  <si>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</si>
  <si>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</si>
  <si>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</si>
  <si>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</si>
  <si>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</si>
  <si>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</si>
  <si>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</si>
  <si>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</si>
  <si>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</si>
  <si>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</si>
  <si>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</si>
  <si>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</si>
  <si>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</si>
  <si>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</si>
  <si>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</si>
  <si>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</si>
  <si>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</si>
  <si>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</si>
  <si>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</si>
  <si>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</si>
  <si>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</si>
  <si>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</si>
  <si>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</si>
  <si>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</si>
  <si>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</si>
  <si>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</si>
  <si>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</si>
  <si>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</si>
  <si>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</si>
  <si>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</si>
  <si>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</si>
  <si>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</si>
  <si>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</si>
  <si>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</si>
  <si>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</si>
  <si>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</si>
  <si>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</si>
  <si>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</si>
  <si>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</si>
  <si>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</si>
  <si>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</si>
  <si>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</si>
  <si>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</si>
  <si>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</si>
  <si>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</si>
  <si>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</si>
  <si>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</si>
  <si>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</si>
  <si>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</si>
  <si>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</si>
  <si>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</si>
  <si>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</si>
  <si>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</si>
  <si>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</si>
  <si>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</si>
  <si>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</si>
  <si>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</si>
  <si>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</si>
  <si>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</si>
  <si>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</si>
  <si>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</si>
  <si>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</si>
  <si>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</si>
  <si>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</si>
  <si>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</si>
  <si>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</si>
  <si>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</si>
  <si>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</si>
  <si>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</si>
  <si>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</si>
  <si>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</si>
  <si>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</si>
  <si>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</si>
  <si>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</si>
  <si>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</si>
  <si>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</si>
  <si>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</si>
  <si>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</si>
  <si>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</si>
  <si>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</si>
  <si>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</si>
  <si>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</si>
  <si>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</si>
  <si>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</si>
  <si>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</si>
  <si>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</si>
  <si>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</si>
  <si>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</si>
  <si>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</si>
  <si>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</si>
  <si>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</si>
  <si>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</si>
  <si>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</si>
  <si>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</si>
  <si>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</si>
  <si>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</si>
  <si>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</si>
  <si>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</si>
  <si>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</si>
  <si>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</si>
  <si>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</si>
  <si>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</si>
  <si>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</si>
  <si>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</si>
  <si>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</si>
  <si>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</si>
  <si>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</si>
  <si>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</si>
  <si>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</si>
  <si>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</si>
  <si>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</si>
  <si>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</si>
  <si>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</si>
  <si>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</si>
  <si>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</si>
  <si>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</si>
  <si>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</si>
  <si>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</si>
  <si>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</si>
  <si>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</si>
  <si>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</si>
  <si>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</si>
  <si>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</si>
  <si>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</si>
  <si>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</si>
  <si>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</si>
  <si>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</si>
  <si>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</si>
  <si>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</si>
  <si>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</si>
  <si>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</si>
  <si>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</si>
  <si>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</si>
  <si>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</si>
  <si>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</si>
  <si>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</si>
  <si>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</si>
  <si>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</si>
  <si>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</si>
  <si>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</si>
  <si>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</si>
  <si>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</si>
  <si>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</si>
  <si>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</si>
  <si>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</si>
  <si>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</si>
  <si>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</si>
  <si>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</si>
  <si>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</si>
  <si>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</si>
  <si>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</si>
  <si>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</si>
  <si>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</si>
  <si>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</si>
  <si>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</si>
  <si>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</si>
  <si>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</si>
  <si>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</si>
  <si>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</si>
  <si>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</si>
  <si>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</si>
  <si>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</si>
  <si>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</si>
  <si>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</si>
  <si>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</si>
  <si>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</si>
  <si>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</si>
  <si>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</si>
  <si>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</si>
  <si>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</si>
  <si>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</si>
  <si>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</si>
  <si>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</si>
  <si>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</si>
  <si>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</si>
  <si>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</si>
  <si>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</si>
  <si>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</si>
  <si>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</si>
  <si>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</si>
  <si>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</si>
  <si>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</si>
  <si>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</si>
  <si>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</si>
  <si>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</si>
  <si>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</si>
  <si>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</si>
  <si>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</si>
  <si>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</si>
  <si>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</si>
  <si>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</si>
  <si>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</si>
  <si>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</si>
  <si>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</si>
  <si>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</si>
  <si>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</si>
  <si>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</si>
  <si>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</si>
  <si>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</si>
  <si>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</si>
  <si>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</si>
  <si>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</si>
  <si>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</si>
  <si>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</si>
  <si>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</si>
  <si>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</si>
  <si>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</si>
  <si>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</si>
  <si>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</si>
  <si>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</si>
  <si>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</si>
  <si>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</si>
  <si>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</si>
  <si>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</si>
  <si>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</si>
  <si>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</si>
  <si>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</si>
  <si>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</si>
  <si>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</si>
  <si>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</si>
  <si>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</si>
  <si>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</si>
  <si>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</si>
  <si>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</si>
  <si>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</si>
  <si>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</si>
  <si>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</si>
  <si>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</si>
  <si>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</si>
  <si>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</si>
  <si>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</si>
  <si>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</si>
  <si>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</si>
  <si>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</si>
  <si>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</si>
  <si>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</si>
  <si>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</si>
  <si>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</si>
  <si>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</si>
  <si>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</si>
  <si>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</si>
  <si>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</si>
  <si>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</si>
  <si>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</si>
  <si>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</si>
  <si>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</si>
  <si>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</si>
  <si>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</si>
  <si>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</si>
  <si>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</si>
  <si>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</si>
  <si>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</si>
  <si>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</si>
  <si>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</si>
  <si>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</si>
  <si>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</si>
  <si>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</si>
  <si>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</si>
  <si>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</si>
  <si>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</si>
  <si>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</si>
  <si>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</si>
  <si>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</si>
  <si>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</si>
  <si>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</si>
  <si>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</si>
  <si>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</si>
  <si>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</si>
  <si>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</si>
  <si>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</si>
  <si>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</si>
  <si>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</si>
  <si>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</si>
  <si>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</si>
  <si>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</si>
  <si>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</si>
  <si>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</si>
  <si>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</si>
  <si>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</si>
  <si>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</si>
  <si>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</si>
  <si>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</si>
  <si>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</si>
  <si>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</si>
  <si>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</si>
  <si>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</si>
  <si>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</si>
  <si>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</si>
  <si>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</si>
  <si>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</si>
  <si>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</si>
  <si>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</si>
  <si>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</si>
  <si>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</si>
  <si>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</si>
  <si>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</si>
  <si>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</si>
  <si>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</si>
  <si>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</si>
  <si>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</si>
  <si>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</si>
  <si>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</si>
  <si>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</si>
  <si>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</si>
  <si>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</si>
  <si>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</si>
  <si>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</si>
  <si>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</si>
  <si>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</si>
  <si>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</si>
  <si>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</si>
  <si>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</si>
  <si>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</si>
  <si>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</si>
  <si>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</si>
  <si>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</si>
  <si>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</si>
  <si>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</si>
  <si>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</si>
  <si>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</si>
  <si>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</si>
  <si>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</si>
  <si>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</si>
  <si>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</si>
  <si>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</si>
  <si>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</si>
  <si>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</si>
  <si>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</si>
  <si>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</si>
  <si>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</si>
  <si>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</si>
  <si>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</si>
  <si>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</si>
  <si>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</si>
  <si>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</si>
  <si>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</si>
  <si>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</si>
  <si>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</si>
  <si>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</si>
  <si>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</si>
  <si>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</si>
  <si>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</si>
  <si>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</si>
  <si>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</si>
  <si>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</si>
  <si>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</si>
  <si>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</si>
  <si>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</si>
  <si>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</si>
  <si>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</si>
  <si>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</si>
  <si>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</si>
  <si>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</si>
  <si>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</si>
  <si>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</si>
  <si>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</si>
  <si>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</si>
  <si>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</si>
  <si>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</si>
  <si>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</si>
  <si>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</si>
  <si>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</si>
  <si>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</si>
  <si>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</si>
  <si>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</si>
  <si>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</si>
  <si>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</si>
  <si>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</si>
  <si>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</si>
  <si>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</si>
  <si>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</si>
  <si>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</si>
  <si>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</si>
  <si>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</si>
  <si>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</si>
  <si>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</si>
  <si>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</si>
  <si>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</si>
  <si>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</si>
  <si>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</si>
  <si>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</si>
  <si>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</si>
  <si>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</si>
  <si>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</si>
  <si>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</si>
  <si>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</si>
  <si>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</si>
  <si>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</si>
  <si>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</si>
  <si>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</si>
  <si>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</si>
  <si>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</si>
  <si>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</si>
  <si>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</si>
  <si>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</si>
  <si>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</si>
  <si>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</si>
  <si>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</si>
  <si>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</si>
  <si>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</si>
  <si>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</si>
  <si>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</si>
  <si>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</si>
  <si>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</si>
  <si>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</si>
  <si>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</si>
  <si>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</si>
  <si>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</si>
  <si>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</si>
  <si>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</si>
  <si>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</si>
  <si>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</si>
  <si>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</si>
  <si>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</si>
  <si>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</si>
  <si>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</si>
  <si>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</si>
  <si>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</si>
  <si>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</si>
  <si>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</si>
  <si>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</si>
  <si>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</si>
  <si>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</si>
  <si>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</si>
  <si>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</si>
  <si>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</si>
  <si>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</si>
  <si>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</si>
  <si>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</si>
  <si>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</si>
  <si>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</si>
  <si>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</si>
  <si>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</si>
  <si>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</si>
  <si>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</si>
  <si>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</si>
  <si>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</si>
  <si>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</si>
  <si>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</si>
  <si>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</si>
  <si>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</si>
  <si>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</si>
  <si>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</si>
  <si>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</si>
  <si>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</si>
  <si>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</si>
  <si>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</si>
  <si>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</si>
  <si>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</si>
  <si>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</si>
  <si>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</si>
  <si>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</si>
  <si>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</si>
  <si>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</si>
  <si>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</si>
  <si>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</si>
  <si>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</si>
  <si>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</si>
  <si>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</si>
  <si>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</si>
  <si>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</si>
  <si>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</si>
  <si>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</si>
  <si>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</si>
  <si>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</si>
  <si>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</si>
  <si>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</si>
  <si>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</si>
  <si>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</si>
  <si>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</si>
  <si>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</si>
  <si>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</si>
  <si>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</si>
  <si>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</si>
  <si>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</si>
  <si>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</si>
  <si>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</si>
  <si>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</si>
  <si>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</si>
  <si>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</si>
  <si>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</si>
  <si>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</si>
  <si>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</si>
  <si>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</si>
  <si>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</si>
  <si>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</si>
  <si>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</si>
  <si>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</si>
  <si>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</si>
  <si>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</si>
  <si>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</si>
  <si>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</si>
  <si>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</si>
  <si>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</si>
  <si>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</si>
  <si>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</si>
  <si>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</si>
  <si>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</si>
  <si>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</si>
  <si>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</si>
  <si>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</si>
  <si>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</si>
  <si>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</si>
  <si>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</si>
  <si>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</si>
  <si>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</si>
  <si>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</si>
  <si>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</si>
  <si>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</si>
  <si>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</si>
  <si>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</si>
  <si>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</si>
  <si>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</si>
  <si>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</si>
  <si>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</si>
  <si>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</si>
  <si>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</si>
  <si>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</si>
  <si>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</si>
  <si>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</si>
  <si>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</si>
  <si>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</si>
  <si>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</si>
  <si>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</si>
  <si>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</si>
  <si>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</si>
  <si>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</si>
  <si>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</si>
  <si>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</si>
  <si>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</si>
  <si>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</si>
  <si>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</si>
  <si>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</si>
  <si>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</si>
  <si>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</si>
  <si>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</si>
  <si>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</si>
  <si>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</si>
  <si>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</si>
  <si>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</si>
  <si>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</si>
  <si>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</si>
  <si>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</si>
  <si>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</si>
  <si>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</si>
  <si>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</si>
  <si>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</si>
  <si>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</si>
  <si>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</si>
  <si>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</si>
  <si>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</si>
  <si>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</si>
  <si>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</si>
  <si>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</si>
  <si>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</si>
  <si>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</si>
  <si>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</si>
  <si>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</si>
  <si>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</si>
  <si>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</si>
  <si>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</si>
  <si>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</si>
  <si>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</si>
  <si>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</si>
  <si>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</si>
  <si>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</si>
  <si>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</si>
  <si>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</si>
  <si>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</si>
  <si>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</si>
  <si>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</si>
  <si>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</si>
  <si>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</si>
  <si>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</si>
  <si>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</si>
  <si>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</si>
  <si>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</si>
  <si>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</si>
  <si>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</si>
  <si>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</si>
  <si>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</si>
  <si>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</si>
  <si>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</si>
  <si>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</si>
  <si>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</si>
  <si>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</si>
  <si>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</si>
  <si>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</si>
  <si>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</si>
  <si>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</si>
  <si>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</si>
  <si>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</si>
  <si>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</si>
  <si>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</si>
  <si>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</si>
  <si>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</si>
  <si>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</si>
  <si>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</si>
  <si>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</si>
  <si>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</si>
  <si>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</si>
  <si>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</si>
  <si>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</si>
  <si>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</si>
  <si>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</si>
  <si>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</si>
  <si>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</si>
  <si>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</si>
  <si>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</si>
  <si>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</si>
  <si>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</si>
  <si>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</si>
  <si>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</si>
  <si>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</si>
  <si>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</si>
  <si>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</si>
  <si>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</si>
  <si>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</si>
  <si>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</si>
  <si>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</si>
  <si>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</si>
  <si>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</si>
  <si>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</si>
  <si>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</si>
  <si>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</si>
  <si>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</si>
  <si>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</si>
  <si>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</si>
  <si>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</si>
  <si>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</si>
  <si>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</si>
  <si>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</si>
  <si>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</si>
  <si>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</si>
  <si>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</si>
  <si>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</si>
  <si>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</si>
  <si>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</si>
  <si>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</si>
  <si>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</si>
  <si>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</si>
  <si>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</si>
  <si>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</si>
  <si>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</si>
  <si>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</si>
  <si>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</si>
  <si>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</si>
  <si>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</si>
  <si>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</si>
  <si>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</si>
  <si>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</si>
  <si>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</si>
  <si>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</si>
  <si>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</si>
  <si>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</si>
  <si>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</si>
  <si>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</si>
  <si>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</si>
  <si>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</si>
  <si>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</si>
  <si>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</si>
  <si>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</si>
  <si>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</si>
  <si>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</si>
  <si>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</si>
  <si>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</si>
  <si>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</si>
  <si>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</si>
  <si>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</si>
  <si>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</si>
  <si>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</si>
  <si>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</si>
  <si>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</si>
  <si>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</si>
  <si>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</si>
  <si>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</si>
  <si>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</si>
  <si>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</si>
  <si>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</si>
  <si>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</si>
  <si>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</si>
  <si>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</si>
  <si>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</si>
  <si>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</si>
  <si>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</si>
  <si>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</si>
  <si>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</si>
  <si>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</si>
  <si>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</si>
  <si>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</si>
  <si>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</si>
  <si>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</si>
  <si>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</si>
  <si>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</si>
  <si>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</si>
  <si>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</si>
  <si>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</si>
  <si>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</si>
  <si>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</si>
  <si>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</si>
  <si>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</si>
  <si>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</si>
  <si>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</si>
  <si>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</si>
  <si>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</si>
  <si>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</si>
  <si>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</si>
  <si>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</si>
  <si>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</si>
  <si>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</si>
  <si>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</si>
  <si>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</si>
  <si>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</si>
  <si>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</si>
  <si>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</si>
  <si>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</si>
  <si>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</si>
  <si>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</si>
  <si>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</si>
  <si>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</si>
  <si>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</si>
  <si>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</si>
  <si>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</si>
  <si>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</si>
  <si>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</si>
  <si>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</si>
  <si>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</si>
  <si>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</si>
  <si>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</si>
  <si>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</si>
  <si>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</si>
  <si>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</si>
  <si>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</si>
  <si>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</si>
  <si>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</si>
  <si>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</si>
  <si>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</si>
  <si>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</si>
  <si>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</si>
  <si>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</si>
  <si>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</si>
  <si>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</si>
  <si>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</si>
  <si>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</si>
  <si>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</si>
  <si>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</si>
  <si>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</si>
  <si>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</si>
  <si>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</si>
  <si>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</si>
  <si>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</si>
  <si>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</si>
  <si>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</si>
  <si>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</si>
  <si>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</si>
  <si>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</si>
  <si>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</si>
  <si>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</si>
  <si>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</si>
  <si>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</si>
  <si>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</si>
  <si>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</si>
  <si>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</si>
  <si>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</si>
  <si>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</si>
  <si>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</si>
  <si>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</si>
  <si>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</si>
  <si>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</si>
  <si>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</si>
  <si>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</si>
  <si>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</si>
  <si>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</si>
  <si>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</si>
  <si>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</si>
  <si>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</si>
  <si>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</si>
  <si>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</si>
  <si>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</si>
  <si>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</si>
  <si>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</si>
  <si>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</si>
  <si>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</si>
  <si>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</si>
  <si>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</si>
  <si>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</si>
  <si>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</si>
  <si>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</si>
  <si>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</si>
  <si>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</si>
  <si>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</si>
  <si>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</si>
  <si>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</si>
  <si>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</si>
  <si>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</si>
  <si>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</si>
  <si>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</si>
  <si>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</si>
  <si>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</si>
  <si>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</si>
  <si>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</si>
  <si>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</si>
  <si>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</si>
  <si>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</si>
  <si>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</si>
  <si>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</si>
  <si>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</si>
  <si>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</si>
  <si>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</si>
  <si>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</si>
  <si>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</si>
  <si>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</si>
  <si>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</si>
  <si>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</si>
  <si>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</si>
  <si>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</si>
  <si>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</si>
  <si>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</si>
  <si>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</si>
  <si>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</si>
  <si>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</si>
  <si>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</si>
  <si>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</si>
  <si>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</si>
  <si>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</si>
  <si>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</si>
  <si>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</si>
  <si>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</si>
  <si>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</si>
  <si>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</si>
  <si>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</si>
  <si>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</si>
  <si>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</si>
  <si>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</si>
  <si>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</si>
  <si>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</si>
  <si>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</si>
  <si>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</si>
  <si>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</si>
  <si>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</si>
  <si>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</si>
  <si>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</si>
  <si>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</si>
  <si>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</si>
  <si>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</si>
  <si>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</si>
  <si>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</si>
  <si>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</si>
  <si>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</si>
  <si>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</si>
  <si>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</si>
  <si>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</si>
  <si>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</si>
  <si>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</si>
  <si>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</si>
  <si>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</si>
  <si>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</si>
  <si>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</si>
  <si>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</si>
  <si>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</si>
  <si>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</si>
  <si>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</si>
  <si>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</si>
  <si>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</si>
  <si>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</si>
  <si>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</si>
  <si>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</si>
  <si>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</si>
  <si>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</si>
  <si>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</si>
  <si>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</si>
  <si>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</si>
  <si>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</si>
  <si>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</si>
  <si>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</si>
  <si>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</si>
  <si>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</si>
  <si>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</si>
  <si>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</si>
  <si>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</si>
  <si>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</si>
  <si>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</si>
  <si>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</si>
  <si>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</si>
  <si>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</si>
  <si>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</si>
  <si>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</si>
  <si>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</si>
  <si>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</si>
  <si>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</si>
  <si>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</si>
  <si>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</si>
  <si>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</si>
  <si>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</si>
  <si>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</si>
  <si>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</si>
  <si>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</si>
  <si>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</si>
  <si>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</si>
  <si>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</si>
  <si>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</si>
  <si>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</si>
  <si>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</si>
  <si>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</si>
  <si>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</si>
  <si>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</si>
  <si>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</si>
  <si>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</si>
  <si>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</si>
  <si>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</si>
  <si>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</si>
  <si>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</si>
  <si>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</si>
  <si>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</si>
  <si>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</si>
  <si>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</si>
  <si>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</si>
  <si>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</si>
  <si>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</si>
  <si>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</si>
  <si>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</si>
  <si>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</si>
  <si>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</si>
  <si>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</si>
  <si>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</si>
  <si>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</si>
  <si>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</si>
  <si>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</si>
  <si>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</si>
  <si>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</si>
  <si>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</si>
  <si>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</si>
  <si>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</si>
  <si>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</si>
  <si>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</si>
  <si>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</si>
  <si>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</si>
  <si>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</si>
  <si>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</si>
  <si>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</si>
  <si>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</si>
  <si>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</si>
  <si>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</si>
  <si>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</si>
  <si>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</si>
  <si>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</si>
  <si>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</si>
  <si>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</si>
  <si>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</si>
  <si>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</si>
  <si>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</si>
  <si>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</si>
  <si>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</si>
  <si>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</si>
  <si>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</si>
  <si>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</si>
  <si>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</si>
  <si>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</si>
  <si>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</si>
  <si>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</si>
  <si>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</si>
  <si>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</si>
  <si>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</si>
  <si>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</si>
  <si>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</si>
  <si>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</si>
  <si>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</si>
  <si>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</si>
  <si>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</si>
  <si>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</si>
  <si>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</si>
  <si>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</si>
  <si>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</si>
  <si>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</si>
  <si>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</si>
  <si>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</si>
  <si>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</si>
  <si>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</si>
  <si>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</si>
  <si>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</si>
  <si>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</si>
  <si>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</si>
  <si>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</si>
  <si>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</si>
  <si>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</si>
  <si>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</si>
  <si>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</si>
  <si>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</si>
  <si>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</si>
  <si>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</si>
  <si>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</si>
  <si>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</si>
  <si>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</si>
  <si>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</si>
  <si>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</si>
  <si>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</si>
  <si>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</si>
  <si>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</si>
  <si>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</si>
  <si>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</si>
  <si>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</si>
  <si>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</si>
  <si>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</si>
  <si>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</si>
  <si>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</si>
  <si>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</si>
  <si>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</si>
  <si>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</si>
  <si>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</si>
  <si>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</si>
  <si>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</si>
  <si>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</si>
  <si>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</si>
  <si>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</si>
  <si>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</si>
  <si>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</si>
  <si>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</si>
  <si>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</si>
  <si>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</si>
  <si>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</si>
  <si>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</si>
  <si>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</si>
  <si>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</si>
  <si>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</si>
  <si>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</si>
  <si>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</si>
  <si>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</si>
  <si>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</si>
  <si>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</si>
  <si>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</si>
  <si>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</si>
  <si>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</si>
  <si>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</si>
  <si>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</si>
  <si>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</si>
  <si>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</si>
  <si>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</si>
  <si>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</si>
  <si>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</si>
  <si>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</si>
  <si>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</si>
  <si>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</si>
  <si>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</si>
  <si>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</si>
  <si>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</si>
  <si>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</si>
  <si>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</si>
  <si>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</si>
  <si>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</si>
  <si>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</si>
  <si>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</si>
  <si>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</si>
  <si>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</si>
  <si>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</si>
  <si>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</si>
  <si>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</si>
  <si>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</si>
  <si>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</si>
  <si>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</si>
  <si>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</si>
  <si>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</si>
  <si>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</si>
  <si>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</si>
  <si>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</si>
  <si>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</si>
  <si>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</si>
  <si>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</si>
  <si>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</si>
  <si>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</si>
  <si>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</si>
  <si>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</si>
  <si>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</si>
  <si>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</si>
  <si>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</si>
  <si>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</si>
  <si>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</si>
  <si>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</si>
  <si>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</si>
  <si>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</si>
  <si>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</si>
  <si>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</si>
  <si>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</si>
  <si>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</si>
  <si>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</si>
  <si>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</si>
  <si>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</si>
  <si>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</si>
  <si>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</si>
  <si>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</si>
  <si>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</si>
  <si>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</si>
  <si>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</si>
  <si>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</si>
  <si>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</si>
  <si>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</si>
  <si>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</si>
  <si>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</si>
  <si>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</si>
  <si>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</si>
  <si>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</si>
  <si>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</si>
  <si>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</si>
  <si>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</si>
  <si>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</si>
  <si>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</si>
  <si>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</si>
  <si>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</si>
  <si>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</si>
  <si>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</si>
  <si>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</si>
  <si>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</si>
  <si>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</si>
  <si>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</si>
  <si>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</si>
  <si>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</si>
  <si>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</si>
  <si>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</si>
  <si>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</si>
  <si>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</si>
  <si>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</si>
  <si>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</si>
  <si>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</si>
  <si>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</si>
  <si>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</si>
  <si>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</si>
  <si>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</si>
  <si>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</si>
  <si>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</si>
  <si>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</si>
  <si>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</si>
  <si>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</si>
  <si>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</si>
  <si>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</si>
  <si>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</si>
  <si>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</si>
  <si>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</si>
  <si>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</si>
  <si>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</si>
  <si>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</si>
  <si>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</si>
  <si>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</si>
  <si>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</si>
  <si>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</si>
  <si>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</si>
  <si>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</si>
  <si>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</si>
  <si>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</si>
  <si>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</si>
  <si>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</si>
  <si>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</si>
  <si>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</si>
  <si>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</si>
  <si>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</si>
  <si>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</si>
  <si>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</si>
  <si>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</si>
  <si>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</si>
  <si>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</si>
  <si>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</si>
  <si>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</si>
  <si>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</si>
  <si>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</si>
  <si>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</si>
  <si>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</si>
  <si>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</si>
  <si>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</si>
  <si>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</si>
  <si>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</si>
  <si>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</si>
  <si>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</si>
  <si>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</si>
  <si>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</si>
  <si>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</si>
  <si>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</si>
  <si>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</si>
  <si>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</si>
  <si>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</si>
  <si>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</si>
  <si>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</si>
  <si>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</si>
  <si>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</si>
  <si>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</si>
  <si>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</si>
  <si>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</si>
  <si>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</si>
  <si>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</si>
  <si>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</si>
  <si>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</si>
  <si>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</si>
  <si>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</si>
  <si>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</si>
  <si>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</si>
  <si>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</si>
  <si>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</si>
  <si>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</si>
  <si>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</si>
  <si>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</si>
  <si>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</si>
  <si>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</si>
  <si>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</si>
  <si>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</si>
  <si>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</si>
  <si>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</si>
  <si>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</si>
  <si>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</si>
  <si>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</si>
  <si>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</si>
  <si>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</si>
  <si>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</si>
  <si>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</si>
  <si>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</si>
  <si>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</si>
  <si>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</si>
  <si>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</si>
  <si>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</si>
  <si>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</si>
  <si>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</si>
  <si>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</si>
  <si>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</si>
  <si>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</si>
  <si>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</si>
  <si>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</si>
  <si>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</si>
  <si>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</si>
  <si>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</si>
  <si>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</si>
  <si>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</si>
  <si>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</si>
  <si>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</si>
  <si>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</si>
  <si>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</si>
  <si>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</si>
  <si>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</si>
  <si>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</si>
  <si>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</si>
  <si>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</si>
  <si>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</si>
  <si>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</si>
  <si>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</si>
  <si>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</si>
  <si>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</si>
  <si>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</si>
  <si>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</si>
  <si>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</si>
  <si>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</si>
  <si>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</si>
  <si>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</si>
  <si>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</si>
  <si>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</si>
  <si>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</si>
  <si>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</si>
  <si>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</si>
  <si>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</si>
  <si>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</si>
  <si>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</si>
  <si>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</si>
  <si>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</si>
  <si>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</si>
  <si>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</si>
  <si>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</si>
  <si>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</si>
  <si>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</si>
  <si>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</si>
  <si>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</si>
  <si>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</si>
  <si>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</si>
  <si>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</si>
  <si>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</si>
  <si>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</si>
  <si>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</si>
  <si>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</si>
  <si>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</si>
  <si>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</si>
  <si>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</si>
  <si>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</si>
  <si>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</si>
  <si>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</si>
  <si>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</si>
  <si>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</si>
  <si>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</si>
  <si>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</si>
  <si>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</si>
  <si>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</si>
  <si>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</si>
  <si>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</si>
  <si>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</si>
  <si>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</si>
  <si>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</si>
  <si>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</si>
  <si>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</si>
  <si>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</si>
  <si>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</si>
  <si>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</si>
  <si>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</si>
  <si>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</si>
  <si>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</si>
  <si>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</si>
  <si>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</si>
  <si>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</si>
  <si>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</si>
  <si>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</si>
  <si>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</si>
  <si>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</si>
  <si>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</si>
  <si>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</si>
  <si>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</si>
  <si>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</si>
  <si>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</si>
  <si>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</si>
  <si>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</si>
  <si>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</si>
  <si>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</si>
  <si>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</si>
  <si>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</si>
  <si>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</si>
  <si>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</si>
  <si>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</si>
  <si>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</si>
  <si>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</si>
  <si>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</si>
  <si>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</si>
  <si>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</si>
  <si>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</si>
  <si>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</si>
  <si>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</si>
  <si>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</si>
  <si>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</si>
  <si>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</si>
  <si>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</si>
  <si>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</si>
  <si>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</si>
  <si>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</si>
  <si>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</si>
  <si>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</si>
  <si>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</si>
  <si>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</si>
  <si>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</si>
  <si>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</si>
  <si>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</si>
  <si>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</si>
  <si>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</si>
  <si>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</si>
  <si>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</si>
  <si>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</si>
  <si>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</si>
  <si>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</si>
  <si>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</si>
  <si>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</si>
  <si>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</si>
  <si>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</si>
  <si>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</si>
  <si>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</si>
  <si>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</si>
  <si>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</si>
  <si>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</si>
  <si>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</si>
  <si>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</si>
  <si>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</si>
  <si>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</si>
  <si>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</si>
  <si>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</si>
  <si>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</si>
  <si>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</si>
  <si>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</si>
  <si>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</si>
  <si>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</si>
  <si>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</si>
  <si>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</si>
  <si>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</si>
  <si>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</si>
  <si>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</si>
  <si>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</si>
  <si>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</si>
  <si>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</si>
  <si>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</si>
  <si>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</si>
  <si>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</si>
  <si>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</si>
  <si>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</si>
  <si>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</si>
  <si>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</si>
  <si>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</si>
  <si>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</si>
  <si>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</si>
  <si>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</si>
  <si>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</si>
  <si>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</si>
  <si>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</si>
  <si>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</si>
  <si>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</si>
  <si>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</si>
  <si>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</si>
  <si>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</si>
  <si>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</si>
  <si>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</si>
  <si>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</si>
  <si>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</si>
  <si>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</si>
  <si>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</si>
  <si>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</si>
  <si>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</si>
  <si>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</si>
  <si>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</si>
  <si>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</si>
  <si>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</si>
  <si>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</si>
  <si>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</si>
  <si>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</si>
  <si>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</si>
  <si>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</si>
  <si>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</si>
  <si>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</si>
  <si>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</si>
  <si>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</si>
  <si>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</si>
  <si>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</si>
  <si>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</si>
  <si>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</si>
  <si>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</si>
  <si>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</si>
  <si>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</si>
  <si>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</si>
  <si>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</si>
  <si>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</si>
  <si>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</si>
  <si>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</si>
  <si>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</si>
  <si>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</si>
  <si>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</si>
  <si>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</si>
  <si>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</si>
  <si>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</si>
  <si>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</si>
  <si>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</si>
  <si>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</si>
  <si>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</si>
  <si>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</si>
  <si>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</si>
  <si>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</si>
  <si>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</si>
  <si>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</si>
  <si>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</si>
  <si>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</si>
  <si>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</si>
  <si>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</si>
  <si>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</si>
  <si>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</si>
  <si>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</si>
  <si>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</si>
  <si>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</si>
  <si>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</si>
  <si>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</si>
  <si>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</si>
  <si>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</si>
  <si>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</si>
  <si>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</si>
  <si>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</si>
  <si>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</si>
  <si>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</si>
  <si>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</si>
  <si>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</si>
  <si>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</si>
  <si>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</si>
  <si>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</si>
  <si>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</si>
  <si>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</si>
  <si>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</si>
  <si>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</si>
  <si>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</si>
  <si>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</si>
  <si>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</si>
  <si>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</si>
  <si>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</si>
  <si>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</si>
  <si>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</si>
  <si>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</si>
  <si>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</si>
  <si>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</si>
  <si>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</si>
  <si>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</si>
  <si>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</si>
  <si>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</si>
  <si>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</si>
  <si>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</si>
  <si>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</si>
  <si>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</si>
  <si>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</si>
  <si>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</si>
  <si>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</si>
  <si>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</si>
  <si>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</si>
  <si>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</si>
  <si>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</si>
  <si>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</si>
  <si>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</si>
  <si>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</si>
  <si>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</si>
  <si>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</si>
  <si>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</si>
  <si>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</si>
  <si>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</si>
  <si>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</si>
  <si>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</si>
  <si>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</si>
  <si>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</si>
  <si>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</si>
  <si>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</si>
  <si>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</si>
  <si>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</si>
  <si>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</si>
  <si>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</si>
  <si>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</si>
  <si>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</si>
  <si>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</si>
  <si>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</si>
  <si>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</si>
  <si>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</si>
  <si>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</si>
  <si>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</si>
  <si>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</si>
  <si>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</si>
  <si>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</si>
  <si>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</si>
  <si>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</si>
  <si>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</si>
  <si>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</si>
  <si>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</si>
  <si>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</si>
  <si>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</si>
  <si>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</si>
  <si>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</si>
  <si>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</si>
  <si>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</si>
  <si>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</si>
  <si>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</si>
  <si>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</si>
  <si>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</si>
  <si>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</si>
  <si>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</si>
  <si>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</si>
  <si>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</si>
  <si>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</si>
  <si>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</si>
  <si>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</si>
  <si>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</si>
  <si>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</si>
  <si>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</si>
  <si>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</si>
  <si>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</si>
  <si>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</si>
  <si>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</si>
  <si>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</si>
  <si>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</si>
  <si>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</si>
  <si>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</si>
  <si>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</si>
  <si>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</si>
  <si>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</si>
  <si>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</si>
  <si>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</si>
  <si>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</si>
  <si>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</si>
  <si>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</si>
  <si>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</si>
  <si>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</si>
  <si>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</si>
  <si>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</si>
  <si>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</si>
  <si>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</si>
  <si>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</si>
  <si>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</si>
  <si>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</si>
  <si>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</si>
  <si>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</si>
  <si>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</si>
  <si>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</si>
  <si>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</si>
  <si>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</si>
  <si>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</si>
  <si>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</si>
  <si>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</si>
  <si>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</si>
  <si>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</si>
  <si>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</si>
  <si>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</si>
  <si>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</si>
  <si>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</si>
  <si>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</si>
  <si>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</si>
  <si>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</si>
  <si>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</si>
  <si>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</si>
  <si>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</si>
  <si>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</si>
  <si>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</si>
  <si>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</si>
  <si>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</si>
  <si>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</si>
  <si>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</si>
  <si>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</si>
  <si>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</si>
  <si>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</si>
  <si>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</si>
  <si>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</si>
  <si>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</si>
  <si>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</si>
  <si>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</si>
  <si>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</si>
  <si>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</si>
  <si>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</si>
  <si>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</si>
  <si>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</si>
  <si>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</si>
  <si>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</si>
  <si>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</si>
  <si>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</si>
  <si>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</si>
  <si>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</si>
  <si>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</si>
  <si>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</si>
  <si>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</si>
  <si>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</si>
  <si>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</si>
  <si>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</si>
  <si>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</si>
  <si>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</si>
  <si>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</si>
  <si>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</si>
  <si>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</si>
  <si>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</si>
  <si>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</si>
  <si>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</si>
  <si>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</si>
  <si>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</si>
  <si>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</si>
  <si>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</si>
  <si>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</si>
  <si>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</si>
  <si>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</si>
  <si>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</si>
  <si>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</si>
  <si>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</si>
  <si>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</si>
  <si>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</si>
  <si>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</si>
  <si>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</si>
  <si>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</si>
  <si>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</si>
  <si>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</si>
  <si>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</si>
  <si>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</si>
  <si>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</si>
  <si>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</si>
  <si>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</si>
  <si>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</si>
  <si>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</si>
  <si>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</si>
  <si>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</si>
  <si>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</si>
  <si>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</si>
  <si>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</si>
  <si>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</si>
  <si>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</si>
  <si>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</si>
  <si>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</si>
  <si>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</si>
  <si>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</si>
  <si>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</si>
  <si>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</si>
  <si>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</si>
  <si>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</si>
  <si>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</si>
  <si>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</si>
  <si>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</si>
  <si>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</si>
  <si>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</si>
  <si>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</si>
  <si>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</si>
  <si>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</si>
  <si>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</si>
  <si>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</si>
  <si>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</si>
  <si>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</si>
  <si>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</si>
  <si>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</si>
  <si>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</si>
  <si>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</si>
  <si>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</si>
  <si>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</si>
  <si>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</si>
  <si>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</si>
  <si>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</si>
  <si>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</si>
  <si>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</si>
  <si>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</si>
  <si>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</si>
  <si>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</si>
  <si>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</si>
  <si>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</si>
  <si>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</si>
  <si>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</si>
  <si>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</si>
  <si>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</si>
  <si>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</si>
  <si>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</si>
  <si>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</si>
  <si>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</si>
  <si>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</si>
  <si>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</si>
  <si>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</si>
  <si>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</si>
  <si>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</si>
  <si>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</si>
  <si>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</si>
  <si>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</si>
  <si>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</si>
  <si>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</si>
  <si>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</si>
  <si>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</si>
  <si>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</si>
  <si>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</si>
  <si>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</si>
  <si>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</si>
  <si>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</si>
  <si>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</si>
  <si>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</si>
  <si>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</si>
  <si>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</si>
  <si>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</si>
  <si>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</si>
  <si>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</si>
  <si>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</si>
  <si>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</si>
  <si>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</si>
  <si>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</si>
  <si>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</si>
  <si>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</si>
  <si>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</si>
  <si>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</si>
  <si>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</si>
  <si>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</si>
  <si>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</si>
  <si>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</si>
  <si>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</si>
  <si>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</si>
  <si>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</si>
  <si>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</si>
  <si>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</si>
  <si>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</si>
  <si>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</si>
  <si>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</si>
  <si>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</si>
  <si>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</si>
  <si>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</si>
  <si>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</si>
  <si>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</si>
  <si>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</si>
  <si>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</si>
  <si>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</si>
  <si>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</si>
  <si>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</si>
  <si>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</si>
  <si>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</si>
  <si>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</si>
  <si>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</si>
  <si>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</si>
  <si>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</si>
  <si>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</si>
  <si>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</si>
  <si>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</si>
  <si>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</si>
  <si>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</si>
  <si>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</si>
  <si>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</si>
  <si>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</si>
  <si>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</si>
  <si>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</si>
  <si>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</si>
  <si>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</si>
  <si>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</si>
  <si>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</si>
  <si>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</si>
  <si>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</si>
  <si>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</si>
  <si>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</si>
  <si>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</si>
  <si>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</si>
  <si>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</si>
  <si>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</si>
  <si>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</si>
  <si>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</si>
  <si>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</si>
  <si>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</si>
  <si>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</si>
  <si>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</si>
  <si>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</si>
  <si>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</si>
  <si>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</si>
  <si>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</si>
  <si>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</si>
  <si>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</si>
  <si>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</si>
  <si>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</si>
  <si>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</si>
  <si>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</si>
  <si>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</si>
  <si>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</si>
  <si>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</si>
  <si>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</si>
  <si>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</si>
  <si>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</si>
  <si>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</si>
  <si>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</si>
  <si>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</si>
  <si>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</si>
  <si>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</si>
  <si>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</si>
  <si>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</si>
  <si>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</si>
  <si>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</si>
  <si>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</si>
  <si>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</si>
  <si>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</si>
  <si>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</si>
  <si>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</si>
  <si>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</si>
  <si>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</si>
  <si>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</si>
  <si>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</si>
  <si>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</si>
  <si>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</si>
  <si>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</si>
  <si>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</si>
  <si>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</si>
  <si>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</si>
  <si>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</si>
  <si>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</si>
  <si>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</si>
  <si>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</si>
  <si>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</si>
  <si>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</si>
  <si>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</si>
  <si>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</si>
  <si>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</si>
  <si>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</si>
  <si>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</si>
  <si>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</si>
  <si>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</si>
  <si>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</si>
  <si>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</si>
  <si>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</si>
  <si>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</si>
  <si>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</si>
  <si>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</si>
  <si>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</si>
  <si>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</si>
  <si>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</si>
  <si>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</si>
  <si>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</si>
  <si>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</si>
  <si>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</si>
  <si>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</si>
  <si>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</si>
  <si>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</si>
  <si>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</si>
  <si>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</si>
  <si>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</si>
  <si>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</si>
  <si>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</si>
  <si>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</si>
  <si>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</si>
  <si>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</si>
  <si>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</si>
  <si>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</si>
  <si>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</si>
  <si>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</si>
  <si>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</si>
  <si>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</si>
  <si>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</si>
  <si>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</si>
  <si>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</si>
  <si>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</si>
  <si>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</si>
  <si>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</si>
  <si>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</si>
  <si>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</si>
  <si>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</si>
  <si>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</si>
  <si>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</si>
  <si>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</si>
  <si>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</si>
  <si>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</si>
  <si>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</si>
  <si>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</si>
  <si>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</si>
  <si>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</si>
  <si>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</si>
  <si>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</si>
  <si>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</si>
  <si>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</si>
  <si>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</si>
  <si>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</si>
  <si>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</si>
  <si>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</si>
  <si>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</si>
  <si>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</si>
  <si>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</si>
  <si>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</si>
  <si>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</si>
  <si>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</si>
  <si>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</si>
  <si>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</si>
  <si>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</si>
  <si>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</si>
  <si>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</si>
  <si>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</si>
  <si>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</si>
  <si>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</si>
  <si>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</si>
  <si>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</si>
  <si>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</si>
  <si>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</si>
  <si>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</si>
  <si>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</si>
  <si>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</si>
  <si>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</si>
  <si>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</si>
  <si>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</si>
  <si>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</si>
  <si>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</si>
  <si>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</si>
  <si>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</si>
  <si>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</si>
  <si>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</si>
  <si>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</si>
  <si>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</si>
  <si>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</si>
  <si>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</si>
  <si>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</si>
  <si>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</si>
  <si>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</si>
  <si>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</si>
  <si>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</si>
  <si>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</si>
  <si>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</si>
  <si>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</si>
  <si>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</si>
  <si>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</si>
  <si>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</si>
  <si>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</si>
  <si>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</si>
  <si>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</si>
  <si>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</si>
  <si>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</si>
  <si>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</si>
  <si>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</si>
  <si>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</si>
  <si>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</si>
  <si>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</si>
  <si>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</si>
  <si>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</si>
  <si>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</si>
  <si>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</si>
  <si>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</si>
  <si>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</si>
  <si>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</si>
  <si>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</si>
  <si>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</si>
  <si>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</si>
  <si>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</si>
  <si>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</si>
  <si>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</si>
  <si>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</si>
  <si>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</si>
  <si>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</si>
  <si>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</si>
  <si>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</si>
  <si>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</si>
  <si>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</si>
  <si>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</si>
  <si>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</si>
  <si>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</si>
  <si>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</si>
  <si>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</si>
  <si>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</si>
  <si>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</si>
  <si>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</si>
  <si>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</si>
  <si>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</si>
  <si>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</si>
  <si>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</si>
  <si>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</si>
  <si>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</si>
  <si>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</si>
  <si>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</si>
  <si>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</si>
  <si>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</si>
  <si>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</si>
  <si>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</si>
  <si>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</si>
  <si>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</si>
  <si>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</si>
  <si>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</si>
  <si>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</si>
  <si>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</si>
  <si>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</si>
  <si>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</si>
  <si>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</si>
  <si>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</si>
  <si>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</si>
  <si>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</si>
  <si>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</si>
  <si>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</si>
  <si>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</si>
  <si>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</si>
  <si>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</si>
  <si>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</si>
  <si>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</si>
  <si>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</si>
  <si>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</si>
  <si>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</si>
  <si>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</si>
  <si>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</si>
  <si>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</si>
  <si>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</si>
  <si>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</si>
  <si>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</si>
  <si>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</si>
  <si>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</si>
  <si>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</si>
  <si>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</si>
  <si>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</si>
  <si>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</si>
  <si>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</si>
  <si>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</si>
  <si>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</si>
  <si>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</si>
  <si>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</si>
  <si>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</si>
  <si>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</si>
  <si>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</si>
  <si>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</si>
  <si>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</si>
  <si>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</si>
  <si>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</si>
  <si>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</si>
  <si>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</si>
  <si>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</si>
  <si>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</si>
  <si>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</si>
  <si>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</si>
  <si>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</si>
  <si>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</si>
  <si>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</si>
  <si>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</si>
  <si>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</si>
  <si>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</si>
  <si>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</si>
  <si>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</si>
  <si>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</si>
  <si>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</si>
  <si>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</si>
  <si>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</si>
  <si>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</si>
  <si>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</si>
  <si>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</si>
  <si>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</si>
  <si>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</si>
  <si>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</si>
  <si>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</si>
  <si>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</si>
  <si>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</si>
  <si>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</si>
  <si>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</si>
  <si>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</si>
  <si>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</si>
  <si>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</si>
  <si>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</si>
  <si>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</si>
  <si>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</si>
  <si>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</si>
  <si>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</si>
  <si>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</si>
  <si>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</si>
  <si>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</si>
  <si>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</si>
  <si>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</si>
  <si>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</si>
  <si>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</si>
  <si>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</si>
  <si>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</si>
  <si>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</si>
  <si>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</si>
  <si>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</si>
  <si>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</si>
  <si>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</si>
  <si>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</si>
  <si>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</si>
  <si>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</si>
  <si>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</si>
  <si>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</si>
  <si>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</si>
  <si>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</si>
  <si>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</si>
  <si>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</si>
  <si>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</si>
  <si>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</si>
  <si>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</si>
  <si>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</si>
  <si>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</si>
  <si>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</si>
  <si>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</si>
  <si>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</si>
  <si>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</si>
  <si>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</si>
  <si>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</si>
  <si>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</si>
  <si>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</si>
  <si>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</si>
  <si>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</si>
  <si>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</si>
  <si>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</si>
  <si>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</si>
  <si>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</si>
  <si>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</si>
  <si>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</si>
  <si>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</si>
  <si>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</si>
  <si>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</si>
  <si>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</si>
  <si>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</si>
  <si>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</si>
  <si>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</si>
  <si>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</si>
  <si>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</si>
  <si>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</si>
  <si>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</si>
  <si>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</si>
  <si>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</si>
  <si>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</si>
  <si>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</si>
  <si>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</si>
  <si>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</si>
  <si>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</si>
  <si>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</si>
  <si>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</si>
  <si>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</si>
  <si>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</si>
  <si>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</si>
  <si>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</si>
  <si>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</si>
  <si>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</si>
  <si>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</si>
  <si>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</si>
  <si>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</si>
  <si>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</si>
  <si>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</si>
  <si>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</si>
  <si>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</si>
  <si>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</si>
  <si>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</si>
  <si>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</si>
  <si>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</si>
  <si>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</si>
  <si>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</si>
  <si>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</si>
  <si>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</si>
  <si>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</si>
  <si>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</si>
  <si>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</si>
  <si>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</si>
  <si>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</si>
  <si>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</si>
  <si>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</si>
  <si>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</si>
  <si>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</si>
  <si>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</si>
  <si>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</si>
  <si>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</si>
  <si>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</si>
  <si>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</si>
  <si>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</si>
  <si>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</si>
  <si>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</si>
  <si>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</si>
  <si>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</si>
  <si>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</si>
  <si>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</si>
  <si>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</si>
  <si>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</si>
  <si>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</si>
  <si>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</si>
  <si>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</si>
  <si>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</si>
  <si>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</si>
  <si>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</si>
  <si>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</si>
  <si>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</si>
  <si>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</si>
  <si>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</si>
  <si>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</si>
  <si>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</si>
  <si>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</si>
  <si>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</si>
  <si>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</si>
  <si>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</si>
  <si>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</si>
  <si>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</si>
  <si>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</si>
  <si>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</si>
  <si>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</si>
  <si>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</si>
  <si>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</si>
  <si>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</si>
  <si>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</si>
  <si>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</si>
  <si>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</si>
  <si>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</si>
  <si>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</si>
  <si>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</si>
  <si>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</si>
  <si>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</si>
  <si>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</si>
  <si>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</si>
  <si>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</si>
  <si>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</si>
  <si>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</si>
  <si>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</si>
  <si>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</si>
  <si>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</si>
  <si>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</si>
  <si>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</si>
  <si>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</si>
  <si>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</si>
  <si>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</si>
  <si>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</si>
  <si>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</si>
  <si>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</si>
  <si>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</si>
  <si>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</si>
  <si>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</si>
  <si>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</si>
  <si>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</si>
  <si>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</si>
  <si>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</si>
  <si>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</si>
  <si>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</si>
  <si>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</si>
  <si>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</si>
  <si>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</si>
  <si>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</si>
  <si>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</si>
  <si>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</si>
  <si>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</si>
  <si>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</si>
  <si>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</si>
  <si>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</si>
  <si>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</si>
  <si>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</si>
  <si>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</si>
  <si>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</si>
  <si>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</si>
  <si>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</si>
  <si>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</si>
  <si>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</si>
  <si>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</si>
  <si>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</si>
  <si>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</si>
  <si>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</si>
  <si>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</si>
  <si>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</si>
  <si>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</si>
  <si>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</si>
  <si>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</si>
  <si>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</si>
  <si>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</si>
  <si>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</si>
  <si>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</si>
  <si>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</si>
  <si>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</si>
  <si>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</si>
  <si>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</si>
  <si>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</si>
  <si>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</si>
  <si>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</si>
  <si>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</si>
  <si>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</si>
  <si>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</si>
  <si>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</si>
  <si>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</si>
  <si>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</si>
  <si>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</si>
  <si>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</si>
  <si>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</si>
  <si>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</si>
  <si>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</si>
  <si>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</si>
  <si>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</si>
  <si>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</si>
  <si>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</si>
  <si>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</si>
  <si>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</si>
  <si>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</si>
  <si>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</si>
  <si>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</si>
  <si>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</si>
  <si>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</si>
  <si>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</si>
  <si>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</si>
  <si>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</si>
  <si>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</si>
  <si>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</si>
  <si>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</si>
  <si>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</si>
  <si>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</si>
  <si>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</si>
  <si>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</si>
  <si>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</si>
  <si>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</si>
  <si>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</si>
  <si>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</si>
  <si>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</si>
  <si>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</si>
  <si>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</si>
  <si>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</si>
  <si>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</si>
  <si>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</si>
  <si>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</si>
  <si>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</si>
  <si>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</si>
  <si>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</si>
  <si>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</si>
  <si>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</si>
  <si>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</si>
  <si>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</si>
  <si>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</si>
  <si>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</si>
  <si>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</si>
  <si>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</si>
  <si>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</si>
  <si>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</si>
  <si>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</si>
  <si>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</si>
  <si>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</si>
  <si>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</si>
  <si>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</si>
  <si>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</si>
  <si>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</si>
  <si>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</si>
  <si>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</si>
  <si>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</si>
  <si>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</si>
  <si>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</si>
  <si>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</si>
  <si>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</si>
  <si>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</si>
  <si>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</si>
  <si>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</si>
  <si>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</si>
  <si>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</si>
  <si>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</si>
  <si>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</si>
  <si>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</si>
  <si>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</si>
  <si>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</si>
  <si>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</si>
  <si>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</si>
  <si>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</si>
  <si>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</si>
  <si>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</si>
  <si>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</si>
  <si>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</si>
  <si>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</si>
  <si>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</si>
  <si>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</si>
  <si>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</si>
  <si>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</si>
  <si>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</si>
  <si>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</si>
  <si>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</si>
  <si>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</si>
  <si>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</si>
  <si>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</si>
  <si>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</si>
  <si>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</si>
  <si>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</si>
  <si>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</si>
  <si>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</si>
  <si>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</si>
  <si>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</si>
  <si>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</si>
  <si>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</si>
  <si>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</si>
  <si>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</si>
  <si>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</si>
  <si>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</si>
  <si>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</si>
  <si>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</si>
  <si>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</si>
  <si>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</si>
  <si>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</si>
  <si>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</si>
  <si>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</si>
  <si>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</si>
  <si>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</si>
  <si>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</si>
  <si>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</si>
  <si>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</si>
  <si>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</si>
  <si>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</si>
  <si>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</si>
  <si>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</si>
  <si>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</si>
  <si>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</si>
  <si>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</si>
  <si>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</si>
  <si>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</si>
  <si>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</si>
  <si>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</si>
  <si>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</si>
  <si>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</si>
  <si>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</si>
  <si>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</si>
  <si>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</si>
  <si>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</si>
  <si>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</si>
  <si>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</si>
  <si>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</si>
  <si>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</si>
  <si>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</si>
  <si>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</si>
  <si>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</si>
  <si>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</si>
  <si>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</si>
  <si>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</si>
  <si>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</si>
  <si>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</si>
  <si>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</si>
  <si>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</si>
  <si>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</si>
  <si>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</si>
  <si>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</si>
  <si>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</si>
  <si>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</si>
  <si>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</si>
  <si>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</si>
  <si>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</si>
  <si>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</si>
  <si>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</si>
  <si>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</si>
  <si>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</si>
  <si>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</si>
  <si>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</si>
  <si>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</si>
  <si>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</si>
  <si>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</si>
  <si>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</si>
  <si>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</si>
  <si>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</si>
  <si>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</si>
  <si>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</si>
  <si>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</si>
  <si>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</si>
  <si>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</si>
  <si>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</si>
  <si>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</si>
  <si>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</si>
  <si>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</si>
  <si>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</si>
  <si>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</si>
  <si>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</si>
  <si>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</si>
  <si>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</si>
  <si>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</si>
  <si>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</si>
  <si>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</si>
  <si>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</si>
  <si>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</si>
  <si>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</si>
  <si>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</si>
  <si>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</si>
  <si>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</si>
  <si>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</si>
  <si>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</si>
  <si>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</si>
  <si>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</si>
  <si>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</si>
  <si>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</si>
  <si>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</si>
  <si>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</si>
  <si>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</si>
  <si>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</si>
  <si>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</si>
  <si>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</si>
  <si>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</si>
  <si>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</si>
  <si>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</si>
  <si>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</si>
  <si>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</si>
  <si>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</si>
  <si>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</si>
  <si>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</si>
  <si>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</si>
  <si>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</si>
  <si>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</si>
  <si>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</si>
  <si>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</si>
  <si>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</si>
  <si>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</si>
  <si>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</si>
  <si>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</si>
  <si>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</si>
  <si>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</si>
  <si>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</si>
  <si>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</si>
  <si>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</si>
  <si>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</si>
  <si>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</si>
  <si>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</si>
  <si>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</si>
  <si>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</si>
  <si>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</si>
  <si>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</si>
  <si>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</si>
  <si>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</si>
  <si>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</si>
  <si>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</si>
  <si>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</si>
  <si>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</si>
  <si>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</si>
  <si>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</si>
  <si>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</si>
  <si>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</si>
  <si>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</si>
  <si>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</si>
  <si>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</si>
  <si>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</si>
  <si>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</si>
  <si>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</si>
  <si>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</si>
  <si>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</si>
  <si>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</si>
  <si>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</si>
  <si>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</si>
  <si>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</si>
  <si>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</si>
  <si>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</si>
  <si>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</si>
  <si>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</si>
  <si>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</si>
  <si>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</si>
  <si>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</si>
  <si>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</si>
  <si>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</si>
  <si>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</si>
  <si>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</si>
  <si>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</si>
  <si>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</si>
  <si>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</si>
  <si>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</si>
  <si>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</si>
  <si>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</si>
  <si>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</si>
  <si>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</si>
  <si>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</si>
  <si>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</si>
  <si>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</si>
  <si>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</si>
  <si>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</si>
  <si>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</si>
  <si>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</si>
  <si>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</si>
  <si>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</si>
  <si>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</si>
  <si>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</si>
  <si>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</si>
  <si>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</si>
  <si>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</si>
  <si>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</si>
  <si>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</si>
  <si>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</si>
  <si>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</si>
  <si>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</si>
  <si>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</si>
  <si>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</si>
  <si>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</si>
  <si>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</si>
  <si>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</si>
  <si>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</si>
  <si>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</si>
  <si>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</si>
  <si>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</si>
  <si>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</si>
  <si>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</si>
  <si>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</si>
  <si>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</si>
  <si>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</si>
  <si>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</si>
  <si>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</si>
  <si>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</si>
  <si>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</si>
  <si>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</si>
  <si>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</si>
  <si>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</si>
  <si>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</si>
  <si>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</si>
  <si>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</si>
  <si>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</si>
  <si>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</si>
  <si>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</si>
  <si>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</si>
  <si>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</si>
  <si>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</si>
  <si>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</si>
  <si>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</si>
  <si>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</si>
  <si>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</si>
  <si>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</si>
  <si>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</si>
  <si>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</si>
  <si>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</si>
  <si>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</si>
  <si>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</si>
  <si>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</si>
  <si>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</si>
  <si>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</si>
  <si>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</si>
  <si>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</si>
  <si>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</si>
  <si>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</si>
  <si>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</si>
  <si>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</si>
  <si>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</si>
  <si>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</si>
  <si>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</si>
  <si>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</si>
  <si>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</si>
  <si>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</si>
  <si>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</si>
  <si>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</si>
  <si>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</si>
  <si>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</si>
  <si>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</si>
  <si>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</si>
  <si>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</si>
  <si>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</si>
  <si>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</si>
  <si>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</si>
  <si>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</si>
  <si>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</si>
  <si>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</si>
  <si>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</si>
  <si>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</si>
  <si>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</si>
  <si>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</si>
  <si>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</si>
  <si>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</si>
  <si>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</si>
  <si>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</si>
  <si>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</si>
  <si>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</si>
  <si>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</si>
  <si>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</si>
  <si>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</si>
  <si>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</si>
  <si>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</si>
  <si>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</si>
  <si>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</si>
  <si>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</si>
  <si>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</si>
  <si>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</si>
  <si>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</si>
  <si>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</si>
  <si>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</si>
  <si>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</si>
  <si>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</si>
  <si>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</si>
  <si>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</si>
  <si>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</si>
  <si>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</si>
  <si>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</si>
  <si>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</si>
  <si>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</si>
  <si>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</si>
  <si>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</si>
  <si>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</si>
  <si>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</si>
  <si>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</si>
  <si>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</si>
  <si>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</si>
  <si>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</si>
  <si>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</si>
  <si>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</si>
  <si>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</si>
  <si>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</si>
  <si>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</si>
  <si>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</si>
  <si>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</si>
  <si>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</si>
  <si>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</si>
  <si>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</si>
  <si>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</si>
  <si>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</si>
  <si>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</si>
  <si>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</si>
  <si>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</si>
  <si>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</si>
  <si>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</si>
  <si>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</si>
  <si>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</si>
  <si>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</si>
  <si>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</si>
  <si>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</si>
  <si>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</si>
  <si>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</si>
  <si>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</si>
  <si>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</si>
  <si>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</si>
  <si>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</si>
  <si>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</si>
  <si>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</si>
  <si>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</si>
  <si>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</si>
  <si>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</si>
  <si>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</si>
  <si>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</si>
  <si>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</si>
  <si>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</si>
  <si>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</si>
  <si>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</si>
  <si>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</si>
  <si>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</si>
  <si>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</si>
  <si>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</si>
  <si>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</si>
  <si>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</si>
  <si>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</si>
  <si>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</si>
  <si>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</si>
  <si>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</si>
  <si>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</si>
  <si>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</si>
  <si>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</si>
  <si>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</si>
  <si>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</si>
  <si>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</si>
  <si>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</si>
  <si>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</si>
  <si>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</si>
  <si>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</si>
  <si>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</si>
  <si>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</si>
  <si>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</si>
  <si>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</si>
  <si>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</si>
  <si>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</si>
  <si>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</si>
  <si>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</si>
  <si>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</si>
  <si>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</si>
  <si>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</si>
  <si>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</si>
  <si>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</si>
  <si>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</si>
  <si>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</si>
  <si>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</si>
  <si>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</si>
  <si>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</si>
  <si>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</si>
  <si>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</si>
  <si>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</si>
  <si>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</si>
  <si>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</si>
  <si>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</si>
  <si>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</si>
  <si>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</si>
  <si>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</si>
  <si>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</si>
  <si>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</si>
  <si>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</si>
  <si>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</si>
  <si>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</si>
  <si>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</si>
  <si>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</si>
  <si>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</si>
  <si>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</si>
  <si>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</si>
  <si>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</si>
  <si>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</si>
  <si>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</si>
  <si>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</si>
  <si>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</si>
  <si>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</si>
  <si>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</si>
  <si>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</si>
  <si>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</si>
  <si>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</si>
  <si>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</si>
  <si>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</si>
  <si>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</si>
  <si>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</si>
  <si>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</si>
  <si>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</si>
  <si>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</si>
  <si>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</si>
  <si>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</si>
  <si>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</si>
  <si>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</si>
  <si>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</si>
  <si>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</si>
  <si>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</si>
  <si>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</si>
  <si>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</si>
  <si>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</si>
  <si>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</si>
  <si>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</si>
  <si>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</si>
  <si>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</si>
  <si>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</si>
  <si>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</si>
  <si>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</si>
  <si>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</si>
  <si>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</si>
  <si>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</si>
  <si>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</si>
  <si>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</si>
  <si>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</si>
  <si>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</si>
  <si>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</si>
  <si>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</si>
  <si>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</si>
  <si>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</si>
  <si>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</si>
  <si>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</si>
  <si>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</si>
  <si>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</si>
  <si>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</si>
  <si>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</si>
  <si>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</si>
  <si>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</si>
  <si>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</si>
  <si>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</si>
  <si>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</si>
  <si>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</si>
  <si>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</si>
  <si>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</si>
  <si>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</si>
  <si>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</si>
  <si>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</si>
  <si>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</si>
  <si>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</si>
  <si>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</si>
  <si>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</si>
  <si>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</si>
  <si>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</si>
  <si>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</si>
  <si>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</si>
  <si>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</si>
  <si>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</si>
  <si>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</si>
  <si>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</si>
  <si>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</si>
  <si>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</si>
  <si>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</si>
  <si>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</si>
  <si>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</si>
  <si>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</si>
  <si>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</si>
  <si>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</si>
  <si>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</si>
  <si>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</si>
  <si>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</si>
  <si>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</si>
  <si>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</si>
  <si>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</si>
  <si>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</si>
  <si>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</si>
  <si>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</si>
  <si>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</si>
  <si>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</si>
  <si>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</si>
  <si>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</si>
  <si>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</si>
  <si>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</si>
  <si>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</si>
  <si>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</si>
  <si>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</si>
  <si>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</si>
  <si>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</si>
  <si>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</si>
  <si>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</si>
  <si>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</si>
  <si>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</si>
  <si>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</si>
  <si>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</si>
  <si>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</si>
  <si>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</si>
  <si>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</si>
  <si>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</si>
  <si>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</si>
  <si>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</si>
  <si>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</si>
  <si>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</si>
  <si>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</si>
  <si>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</si>
  <si>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</si>
  <si>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</si>
  <si>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</si>
  <si>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</si>
  <si>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</si>
  <si>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</si>
  <si>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</si>
  <si>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</si>
  <si>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</si>
  <si>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</si>
  <si>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</si>
  <si>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</si>
  <si>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</si>
  <si>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</si>
  <si>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</si>
  <si>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</si>
  <si>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</si>
  <si>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</si>
  <si>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</si>
  <si>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</si>
  <si>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</si>
  <si>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</si>
  <si>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</si>
  <si>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</si>
  <si>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</si>
  <si>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</si>
  <si>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</si>
  <si>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</si>
  <si>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</si>
  <si>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</si>
  <si>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</si>
  <si>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</si>
  <si>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</si>
  <si>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</si>
  <si>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</si>
  <si>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</si>
  <si>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</si>
  <si>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</si>
  <si>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</si>
  <si>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</si>
  <si>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</si>
  <si>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</si>
  <si>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</si>
  <si>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</si>
  <si>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</si>
  <si>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</si>
  <si>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</si>
  <si>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</si>
  <si>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</si>
  <si>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</si>
  <si>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</si>
  <si>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</si>
  <si>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</si>
  <si>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</si>
  <si>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</si>
  <si>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</si>
  <si>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</si>
  <si>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</si>
  <si>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</si>
  <si>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</si>
  <si>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</si>
  <si>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</si>
  <si>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</si>
  <si>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</si>
  <si>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</si>
  <si>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</si>
  <si>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</si>
  <si>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</si>
  <si>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</si>
  <si>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</si>
  <si>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</si>
  <si>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</si>
  <si>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</si>
  <si>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</si>
  <si>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</si>
  <si>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</si>
  <si>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</si>
  <si>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</si>
  <si>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</si>
  <si>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</si>
  <si>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</si>
  <si>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</si>
  <si>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</si>
  <si>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</si>
  <si>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</si>
  <si>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</si>
  <si>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</si>
  <si>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</si>
  <si>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</si>
  <si>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</si>
  <si>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</si>
  <si>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</si>
  <si>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</si>
  <si>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</si>
  <si>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</si>
  <si>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</si>
  <si>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</si>
  <si>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</si>
  <si>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</si>
  <si>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</si>
  <si>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</si>
  <si>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</si>
  <si>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</si>
  <si>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</si>
  <si>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</si>
  <si>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</si>
  <si>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</si>
  <si>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</si>
  <si>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</si>
  <si>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</si>
  <si>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</si>
  <si>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</si>
  <si>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</si>
  <si>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</si>
  <si>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</si>
  <si>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</si>
  <si>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</si>
  <si>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</si>
  <si>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</si>
  <si>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</si>
  <si>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</si>
  <si>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</si>
  <si>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</si>
  <si>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</si>
  <si>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</si>
  <si>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</si>
  <si>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</si>
  <si>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</si>
  <si>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</si>
  <si>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</si>
  <si>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</si>
  <si>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</si>
  <si>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</si>
  <si>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</si>
  <si>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</si>
  <si>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</si>
  <si>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</si>
  <si>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</si>
  <si>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</si>
  <si>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</si>
  <si>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</si>
  <si>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</si>
  <si>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</si>
  <si>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</si>
  <si>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</si>
  <si>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</si>
  <si>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</si>
  <si>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</si>
  <si>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</si>
  <si>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</si>
  <si>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</si>
  <si>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</si>
  <si>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</si>
  <si>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</si>
  <si>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</si>
  <si>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</si>
  <si>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</si>
  <si>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</si>
  <si>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</si>
  <si>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</si>
  <si>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</si>
  <si>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</si>
  <si>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</si>
  <si>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</si>
  <si>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</si>
  <si>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</si>
  <si>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</si>
  <si>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</si>
  <si>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</si>
  <si>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</si>
  <si>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</si>
  <si>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</si>
  <si>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</si>
  <si>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</si>
  <si>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</si>
  <si>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</si>
  <si>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</si>
  <si>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</si>
  <si>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</si>
  <si>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</si>
  <si>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</si>
  <si>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</si>
  <si>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</si>
  <si>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</si>
  <si>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</si>
  <si>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</si>
  <si>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</si>
  <si>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</si>
  <si>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</si>
  <si>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</si>
  <si>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</si>
  <si>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</si>
  <si>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</si>
  <si>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</si>
  <si>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</si>
  <si>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</si>
  <si>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</si>
  <si>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</si>
  <si>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</si>
  <si>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</si>
  <si>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</si>
  <si>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</si>
  <si>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</si>
  <si>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</si>
  <si>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</si>
  <si>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</si>
  <si>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</si>
  <si>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</si>
  <si>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</si>
  <si>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</si>
  <si>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</si>
  <si>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</si>
  <si>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</si>
  <si>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</si>
  <si>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</si>
  <si>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</si>
  <si>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</si>
  <si>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</si>
  <si>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</si>
  <si>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</si>
  <si>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</si>
  <si>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</si>
  <si>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</si>
  <si>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</si>
  <si>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</si>
  <si>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</si>
  <si>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</si>
  <si>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</si>
  <si>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</si>
  <si>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</si>
  <si>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</si>
  <si>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</si>
  <si>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</si>
  <si>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</si>
  <si>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</si>
  <si>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</si>
  <si>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</si>
  <si>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</si>
  <si>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</si>
  <si>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</si>
  <si>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</si>
  <si>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</si>
  <si>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</si>
  <si>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</si>
  <si>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</si>
  <si>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</si>
  <si>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</si>
  <si>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</si>
  <si>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</si>
  <si>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</si>
  <si>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</si>
  <si>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</si>
  <si>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</si>
  <si>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</si>
  <si>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</si>
  <si>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</si>
  <si>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</si>
  <si>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</si>
  <si>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</si>
  <si>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</si>
  <si>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</si>
  <si>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</si>
  <si>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</si>
  <si>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</si>
  <si>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</si>
  <si>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</si>
  <si>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</si>
  <si>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</si>
  <si>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</si>
  <si>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</si>
  <si>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</si>
  <si>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</si>
  <si>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</si>
  <si>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</si>
  <si>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</si>
  <si>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</si>
  <si>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</si>
  <si>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</si>
  <si>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</si>
  <si>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</si>
  <si>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</si>
  <si>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</si>
  <si>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</si>
  <si>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</si>
  <si>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</si>
  <si>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</si>
  <si>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</si>
  <si>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</si>
  <si>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</si>
  <si>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</si>
  <si>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</si>
  <si>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</si>
  <si>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</si>
  <si>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</si>
  <si>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</si>
  <si>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</si>
  <si>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</si>
  <si>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</si>
  <si>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</si>
  <si>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</si>
  <si>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</si>
  <si>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</si>
  <si>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</si>
  <si>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</si>
  <si>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</si>
  <si>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</si>
  <si>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</si>
  <si>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</si>
  <si>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</si>
  <si>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</si>
  <si>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</si>
  <si>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</si>
  <si>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</si>
  <si>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</si>
  <si>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</si>
  <si>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</si>
  <si>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</si>
  <si>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</si>
  <si>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</si>
  <si>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</si>
  <si>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</si>
  <si>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</si>
  <si>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</si>
  <si>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</si>
  <si>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</si>
  <si>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</si>
  <si>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</si>
  <si>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</si>
  <si>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</si>
  <si>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</si>
  <si>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</si>
  <si>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</si>
  <si>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</si>
  <si>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</si>
  <si>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</si>
  <si>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</si>
  <si>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</si>
  <si>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</si>
  <si>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</si>
  <si>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</si>
  <si>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</si>
  <si>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</si>
  <si>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</si>
  <si>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</si>
  <si>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</si>
  <si>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</si>
  <si>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</si>
  <si>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</si>
  <si>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</si>
  <si>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</si>
  <si>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</si>
  <si>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</si>
  <si>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</si>
  <si>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</si>
  <si>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</si>
  <si>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</si>
  <si>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</si>
  <si>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</si>
  <si>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</si>
  <si>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</si>
  <si>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</si>
  <si>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</si>
  <si>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</si>
  <si>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</si>
  <si>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</si>
  <si>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</si>
  <si>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</si>
  <si>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</si>
  <si>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</si>
  <si>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</si>
  <si>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</si>
  <si>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</si>
  <si>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</si>
  <si>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</si>
  <si>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</si>
  <si>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</si>
  <si>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</si>
  <si>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</si>
  <si>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</si>
  <si>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</si>
  <si>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</si>
  <si>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</si>
  <si>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</si>
  <si>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</si>
  <si>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</si>
  <si>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</si>
  <si>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</si>
  <si>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</si>
  <si>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</si>
  <si>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</si>
  <si>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</si>
  <si>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</si>
  <si>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</si>
  <si>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</si>
  <si>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</si>
  <si>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</si>
  <si>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</si>
  <si>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</si>
  <si>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</si>
  <si>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</si>
  <si>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</si>
  <si>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</si>
  <si>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</si>
  <si>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</si>
  <si>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</si>
  <si>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</si>
  <si>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</si>
  <si>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</si>
  <si>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</si>
  <si>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</si>
  <si>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</si>
  <si>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</si>
  <si>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</si>
  <si>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</si>
  <si>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</si>
  <si>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</si>
  <si>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</si>
  <si>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</si>
  <si>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</si>
  <si>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</si>
  <si>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</si>
  <si>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</si>
  <si>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</si>
  <si>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</si>
  <si>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</si>
  <si>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</si>
  <si>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</si>
  <si>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</si>
  <si>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</si>
  <si>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</si>
  <si>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</si>
  <si>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</si>
  <si>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</si>
  <si>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</si>
  <si>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</si>
  <si>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</si>
  <si>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</si>
  <si>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</si>
  <si>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</si>
  <si>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</si>
  <si>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</si>
  <si>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</si>
  <si>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</si>
  <si>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</si>
  <si>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</si>
  <si>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</si>
  <si>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</si>
  <si>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</si>
  <si>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</si>
  <si>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</si>
  <si>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</si>
  <si>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</si>
  <si>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</si>
  <si>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</si>
  <si>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</si>
  <si>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</si>
  <si>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</si>
  <si>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</si>
  <si>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</si>
  <si>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</si>
  <si>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</si>
  <si>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</si>
  <si>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</si>
  <si>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</si>
  <si>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</si>
  <si>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</si>
  <si>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</si>
  <si>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</si>
  <si>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</si>
  <si>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</si>
  <si>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</si>
  <si>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</si>
  <si>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</si>
  <si>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</si>
  <si>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</si>
  <si>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</si>
  <si>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</si>
  <si>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</si>
  <si>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</si>
  <si>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</si>
  <si>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</si>
  <si>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</si>
  <si>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</si>
  <si>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</si>
  <si>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</si>
  <si>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</si>
  <si>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</si>
  <si>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</si>
  <si>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</si>
  <si>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</si>
  <si>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</si>
  <si>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</si>
  <si>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</si>
  <si>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</si>
  <si>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</si>
  <si>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</si>
  <si>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</si>
  <si>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</si>
  <si>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</si>
  <si>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</si>
  <si>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</si>
  <si>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</si>
  <si>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</si>
  <si>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</si>
  <si>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</si>
  <si>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</si>
  <si>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</si>
  <si>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</si>
  <si>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</si>
  <si>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</si>
  <si>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</si>
  <si>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</si>
  <si>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</si>
  <si>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</si>
  <si>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</si>
  <si>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</si>
  <si>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</si>
  <si>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</si>
  <si>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</si>
  <si>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</si>
  <si>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</si>
  <si>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</si>
  <si>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</si>
  <si>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</si>
  <si>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</si>
  <si>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</si>
  <si>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</si>
  <si>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</si>
  <si>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</si>
  <si>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</si>
  <si>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</si>
  <si>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</si>
  <si>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</si>
  <si>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</si>
  <si>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</si>
  <si>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</si>
  <si>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</si>
  <si>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</si>
  <si>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</si>
  <si>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</si>
  <si>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</si>
  <si>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</si>
  <si>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</si>
  <si>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</si>
  <si>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</si>
  <si>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</si>
  <si>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</si>
  <si>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</si>
  <si>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</si>
  <si>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</si>
  <si>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</si>
  <si>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</si>
  <si>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</si>
  <si>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</si>
  <si>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</si>
  <si>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</si>
  <si>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</si>
  <si>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</si>
  <si>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</si>
  <si>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</si>
  <si>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</si>
  <si>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</si>
  <si>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</si>
  <si>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</si>
  <si>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</si>
  <si>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</si>
  <si>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</si>
  <si>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</si>
  <si>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</si>
  <si>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</si>
  <si>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</si>
  <si>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</si>
  <si>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</si>
  <si>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</si>
  <si>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</si>
  <si>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</si>
  <si>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</si>
  <si>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</si>
  <si>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</si>
  <si>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</si>
  <si>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</si>
  <si>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</si>
  <si>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</si>
  <si>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</si>
  <si>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</si>
  <si>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</si>
  <si>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</si>
  <si>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</si>
  <si>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</si>
  <si>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</si>
  <si>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</si>
  <si>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</si>
  <si>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</si>
  <si>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</si>
  <si>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</si>
  <si>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</si>
  <si>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</si>
  <si>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</si>
  <si>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</si>
  <si>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</si>
  <si>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</si>
  <si>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</si>
  <si>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</si>
  <si>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</si>
  <si>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</si>
  <si>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</si>
  <si>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</si>
  <si>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</si>
  <si>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</si>
  <si>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</si>
  <si>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</si>
  <si>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</si>
  <si>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</si>
  <si>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</si>
  <si>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</si>
  <si>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</si>
  <si>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</si>
  <si>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</si>
  <si>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</si>
  <si>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</si>
  <si>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</si>
  <si>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</si>
  <si>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</si>
  <si>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</si>
  <si>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</si>
  <si>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</si>
  <si>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</si>
  <si>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</si>
  <si>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</si>
  <si>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</si>
  <si>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</si>
  <si>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</si>
  <si>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</si>
  <si>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</si>
  <si>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</si>
  <si>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</si>
  <si>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</si>
  <si>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</si>
  <si>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</si>
  <si>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</si>
  <si>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</si>
  <si>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</si>
  <si>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</si>
  <si>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</si>
  <si>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</si>
  <si>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</si>
  <si>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</si>
  <si>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</si>
  <si>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</si>
  <si>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</si>
  <si>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</si>
  <si>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</si>
  <si>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</si>
  <si>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</si>
  <si>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</si>
  <si>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</si>
  <si>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</si>
  <si>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</si>
  <si>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</si>
  <si>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</si>
  <si>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</si>
  <si>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</si>
  <si>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</si>
  <si>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</si>
  <si>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</si>
  <si>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</si>
  <si>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</si>
  <si>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</si>
  <si>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</si>
  <si>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</si>
  <si>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</si>
  <si>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</si>
  <si>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</si>
  <si>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</si>
  <si>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</si>
  <si>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</si>
  <si>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</si>
  <si>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</si>
  <si>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</si>
  <si>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</si>
  <si>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</si>
  <si>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</si>
  <si>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</si>
  <si>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</si>
  <si>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</si>
  <si>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</si>
  <si>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</si>
  <si>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</si>
  <si>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</si>
  <si>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</si>
  <si>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</si>
  <si>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</si>
  <si>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</si>
  <si>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</si>
  <si>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</si>
  <si>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</si>
  <si>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</si>
  <si>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</si>
  <si>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</si>
  <si>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</si>
  <si>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</si>
  <si>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</si>
  <si>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</si>
  <si>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</si>
  <si>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</si>
  <si>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</si>
  <si>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</si>
  <si>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</si>
  <si>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</si>
  <si>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</si>
  <si>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</si>
  <si>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</si>
  <si>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</si>
  <si>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</si>
  <si>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</si>
  <si>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</si>
  <si>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</si>
  <si>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</si>
  <si>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</si>
  <si>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</si>
  <si>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</si>
  <si>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</si>
  <si>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</si>
  <si>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</si>
  <si>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</si>
  <si>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</si>
  <si>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</si>
  <si>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</si>
  <si>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</si>
  <si>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</si>
  <si>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</si>
  <si>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</si>
  <si>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</si>
  <si>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</si>
  <si>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</si>
  <si>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</si>
  <si>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</si>
  <si>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</si>
  <si>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</si>
  <si>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</si>
  <si>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</si>
  <si>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</si>
  <si>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</si>
  <si>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</si>
  <si>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</si>
  <si>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</si>
  <si>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</si>
  <si>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</si>
  <si>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</si>
  <si>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</si>
  <si>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</si>
  <si>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</si>
  <si>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</si>
  <si>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</si>
  <si>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</si>
  <si>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</si>
  <si>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</si>
  <si>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</si>
  <si>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</si>
  <si>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</si>
  <si>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</si>
  <si>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</si>
  <si>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</si>
  <si>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</si>
  <si>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</si>
  <si>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</si>
  <si>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</si>
  <si>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</si>
  <si>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</si>
  <si>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</si>
  <si>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</si>
  <si>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</si>
  <si>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</si>
  <si>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</si>
  <si>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</si>
  <si>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</si>
  <si>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</si>
  <si>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</si>
  <si>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</si>
  <si>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</si>
  <si>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</si>
  <si>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</si>
  <si>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</si>
  <si>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</si>
  <si>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</si>
  <si>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</si>
  <si>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</si>
  <si>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</si>
  <si>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</si>
  <si>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</si>
  <si>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</si>
  <si>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</si>
  <si>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</si>
  <si>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</si>
  <si>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</si>
  <si>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</si>
  <si>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</si>
  <si>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</si>
  <si>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</si>
  <si>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</si>
  <si>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</si>
  <si>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</si>
  <si>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</si>
  <si>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</si>
  <si>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</si>
  <si>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</si>
  <si>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</si>
  <si>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</si>
  <si>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</si>
  <si>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</si>
  <si>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</si>
  <si>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</si>
  <si>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</si>
  <si>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</si>
  <si>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</si>
  <si>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</si>
  <si>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</si>
  <si>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</si>
  <si>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</si>
  <si>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</si>
  <si>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</si>
  <si>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</si>
  <si>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</si>
  <si>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</si>
  <si>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</si>
  <si>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</si>
  <si>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</si>
  <si>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</si>
  <si>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</si>
  <si>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</si>
  <si>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</si>
  <si>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</si>
  <si>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</si>
  <si>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</si>
  <si>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</si>
  <si>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</si>
  <si>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</si>
  <si>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</si>
  <si>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</si>
  <si>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</si>
  <si>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</si>
  <si>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</si>
  <si>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</si>
  <si>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</si>
  <si>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</si>
  <si>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</si>
  <si>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</si>
  <si>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</si>
  <si>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</si>
  <si>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</si>
  <si>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</si>
  <si>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</si>
  <si>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</si>
  <si>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</si>
  <si>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</si>
  <si>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</si>
  <si>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</si>
  <si>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</si>
  <si>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</si>
  <si>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</si>
  <si>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</si>
  <si>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</si>
  <si>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</si>
  <si>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</si>
  <si>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</si>
  <si>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</si>
  <si>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</si>
  <si>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</si>
  <si>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</si>
  <si>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</si>
  <si>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</si>
  <si>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</si>
  <si>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</si>
  <si>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</si>
  <si>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</si>
  <si>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</si>
  <si>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</si>
  <si>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</si>
  <si>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</si>
  <si>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</si>
  <si>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</si>
  <si>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</si>
  <si>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</si>
  <si>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</si>
  <si>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</si>
  <si>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</si>
  <si>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</si>
  <si>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</si>
  <si>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</si>
  <si>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</si>
  <si>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</si>
  <si>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</si>
  <si>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</si>
  <si>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</si>
  <si>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</si>
  <si>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</si>
  <si>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</si>
  <si>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</si>
  <si>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</si>
  <si>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</si>
  <si>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</si>
  <si>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</si>
  <si>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</si>
  <si>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</si>
  <si>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</si>
  <si>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</si>
  <si>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</si>
  <si>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</si>
  <si>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</si>
  <si>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</si>
  <si>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</si>
  <si>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</si>
  <si>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</si>
  <si>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PEDRO</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</si>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</sst>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4" t="s">
        <v>3</v>
      </c>
      <c r="B1" s="475"/>
      <c r="C1" s="475"/>
      <c r="D1" s="475"/>
      <c r="E1" s="475"/>
      <c r="F1" s="475"/>
      <c r="G1" s="475"/>
      <c r="H1" s="475"/>
      <c r="I1" s="475"/>
      <c r="J1" s="475"/>
      <c r="K1" s="475"/>
      <c r="L1" s="475"/>
      <c r="M1" s="475"/>
      <c r="N1" s="475"/>
      <c r="O1" s="475"/>
      <c r="P1" s="475"/>
      <c r="Q1" s="475"/>
      <c r="R1" s="475"/>
      <c r="S1" s="475"/>
      <c r="T1" s="475"/>
      <c r="U1" s="475"/>
      <c r="V1" s="475"/>
      <c r="W1" s="475"/>
      <c r="X1" s="475"/>
      <c r="Y1" s="475"/>
      <c r="Z1" s="475"/>
      <c r="AA1" s="475"/>
      <c r="AB1" s="475"/>
      <c r="AC1" s="475"/>
      <c r="AD1" s="475"/>
      <c r="AE1" s="475"/>
      <c r="AF1" s="475"/>
      <c r="AG1" s="475"/>
      <c r="AH1" s="475"/>
      <c r="AI1" s="475"/>
      <c r="AJ1" s="476"/>
    </row>
    <row r="2" spans="1:37" ht="9.75" customHeight="1" thickBot="1" x14ac:dyDescent="0.3">
      <c r="A2" s="477"/>
      <c r="B2" s="478"/>
      <c r="C2" s="478"/>
      <c r="D2" s="478"/>
      <c r="E2" s="478"/>
      <c r="F2" s="478"/>
      <c r="G2" s="478"/>
      <c r="H2" s="478"/>
      <c r="I2" s="478"/>
      <c r="J2" s="478"/>
      <c r="K2" s="478"/>
      <c r="L2" s="478"/>
      <c r="M2" s="478"/>
      <c r="N2" s="478"/>
      <c r="O2" s="478"/>
      <c r="P2" s="478"/>
      <c r="Q2" s="478"/>
      <c r="R2" s="478"/>
      <c r="S2" s="479"/>
      <c r="T2" s="478"/>
      <c r="U2" s="478"/>
      <c r="V2" s="478"/>
      <c r="W2" s="478"/>
      <c r="X2" s="478"/>
      <c r="Y2" s="478"/>
      <c r="Z2" s="478"/>
      <c r="AA2" s="478"/>
      <c r="AB2" s="480"/>
      <c r="AC2" s="478"/>
      <c r="AD2" s="478"/>
      <c r="AE2" s="47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23204</v>
      </c>
      <c r="K2123" s="37" t="s">
        <v>458</v>
      </c>
      <c r="L2123" s="20" t="str">
        <f>VLOOKUP(B2123,SAOM!B$2:H3665,4,0)</f>
        <v>Aceito</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23571</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Aceito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23571</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Aceito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23571</v>
      </c>
      <c r="AB2125" s="16">
        <v>41884</v>
      </c>
      <c r="AC2125" s="421"/>
      <c r="AD2125" s="258" t="s">
        <v>453</v>
      </c>
      <c r="AE2125" s="60" t="s">
        <v>23574</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23493</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23204</v>
      </c>
      <c r="K2131" s="37" t="s">
        <v>458</v>
      </c>
      <c r="L2131" s="20" t="str">
        <f>VLOOKUP(B2131,SAOM!B$2:H3673,4,0)</f>
        <v>Aceito</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23493</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23204</v>
      </c>
      <c r="K2133" s="37" t="s">
        <v>458</v>
      </c>
      <c r="L2133" s="20" t="str">
        <f>VLOOKUP(B2133,SAOM!B$2:H3675,4,0)</f>
        <v>Aceito</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23571</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23571</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23204</v>
      </c>
      <c r="K2135" s="37" t="s">
        <v>23658</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23493</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23493</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23493</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23493</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23493</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23204</v>
      </c>
      <c r="K2148" s="37" t="s">
        <v>458</v>
      </c>
      <c r="L2148" s="20" t="str">
        <f>VLOOKUP(B2148,SAOM!B$2:H3690,4,0)</f>
        <v>Aceito</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23204</v>
      </c>
      <c r="K2149" s="37" t="s">
        <v>458</v>
      </c>
      <c r="L2149" s="20" t="str">
        <f>VLOOKUP(B2149,SAOM!B$2:H3691,4,0)</f>
        <v>Aceito</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23571</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23493</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23204</v>
      </c>
      <c r="K2152" s="37" t="s">
        <v>458</v>
      </c>
      <c r="L2152" s="20" t="str">
        <f>VLOOKUP(B2152,SAOM!B$2:H3694,4,0)</f>
        <v>Aceito</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23660</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23493</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23570</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23493</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23493</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23559</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Aceito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23493</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23493</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23493</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23493</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23493</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23493</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23493</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23493</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23493</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23493</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23493</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23493</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23493</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23493</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23566</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activeCell="B3" sqref="B3"/>
      <selection pane="topRight" activeCell="B3" sqref="B3"/>
      <selection pane="bottomLeft" activeCell="B3" sqref="B3"/>
      <selection pane="bottomRight" activeCell="B950" sqref="B95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7" t="s">
        <v>8460</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49"/>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49"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49"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0" t="s">
        <v>23180</v>
      </c>
      <c r="N9" s="17" t="s">
        <v>23545</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23545</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49"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49"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49"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49"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49" t="s">
        <v>19357</v>
      </c>
      <c r="N15" s="17" t="s">
        <v>23539</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49"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1" t="s">
        <v>13587</v>
      </c>
      <c r="N17" s="17" t="s">
        <v>23545</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1"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1"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49"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1" t="s">
        <v>14641</v>
      </c>
      <c r="N21" s="17" t="s">
        <v>23545</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49"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49"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49"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49"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49"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13537</v>
      </c>
      <c r="N28" s="17" t="s">
        <v>23546</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49"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49"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49"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49"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49"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49"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49"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49"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1"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49"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49"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49"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49"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2"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3"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1"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49" t="s">
        <v>8492</v>
      </c>
      <c r="N45" s="17" t="s">
        <v>23545</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23539</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49"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3" t="s">
        <v>8503</v>
      </c>
      <c r="N48" s="17" t="s">
        <v>23545</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49"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49" t="s">
        <v>8490</v>
      </c>
      <c r="N50" s="17" t="s">
        <v>23535</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49"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49" t="s">
        <v>8498</v>
      </c>
      <c r="N52" s="17" t="s">
        <v>23540</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49" t="s">
        <v>8499</v>
      </c>
      <c r="N53" s="17" t="s">
        <v>23540</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49"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4" t="s">
        <v>8502</v>
      </c>
      <c r="N55" s="17" t="s">
        <v>23545</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49" t="s">
        <v>8812</v>
      </c>
      <c r="N56" s="17" t="s">
        <v>23539</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3"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3"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49"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49"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5"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6"/>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49"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6"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23545</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3"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3"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3"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7" t="s">
        <v>8486</v>
      </c>
      <c r="N69" s="17" t="s">
        <v>23540</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1"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8"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49"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49" t="s">
        <v>8815</v>
      </c>
      <c r="N74" s="17" t="s">
        <v>23545</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49" t="s">
        <v>8911</v>
      </c>
      <c r="N75" s="17" t="s">
        <v>23540</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49" t="s">
        <v>8907</v>
      </c>
      <c r="N76" s="17" t="s">
        <v>23544</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49"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59" t="s">
        <v>9132</v>
      </c>
      <c r="N78" s="17" t="s">
        <v>23545</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23544</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3"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3"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3"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49" t="s">
        <v>9133</v>
      </c>
      <c r="N84" s="17" t="s">
        <v>23545</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3"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59"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0"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1"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49"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49"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49"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49"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2" t="s">
        <v>11972</v>
      </c>
      <c r="N93" s="17" t="s">
        <v>23531</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6"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5"/>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49"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3"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3"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3"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3"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3"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3"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3"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3"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3"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3"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49"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3"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3"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3"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3"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1"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3" t="s">
        <v>13490</v>
      </c>
      <c r="N113" s="17" t="s">
        <v>23545</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2"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3"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2"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3"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3"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1"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49"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3"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3"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49"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23539</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3"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3"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49" t="s">
        <v>15234</v>
      </c>
      <c r="N127" s="17" t="s">
        <v>23540</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49"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49"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3"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1"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49"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49"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49"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6" t="s">
        <v>14115</v>
      </c>
      <c r="N136" s="17" t="s">
        <v>23544</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3"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3"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49"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0" t="s">
        <v>13540</v>
      </c>
      <c r="N142" s="17" t="s">
        <v>23540</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49" t="s">
        <v>13540</v>
      </c>
      <c r="N143" s="17" t="s">
        <v>23540</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49"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49"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3" t="s">
        <v>14005</v>
      </c>
      <c r="N146" s="17" t="s">
        <v>23539</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49"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3"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7"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49"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49"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49"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49" t="s">
        <v>20185</v>
      </c>
      <c r="N153" s="15" t="s">
        <v>23530</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3"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3" t="s">
        <v>14089</v>
      </c>
      <c r="N155" s="15" t="s">
        <v>23531</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49"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3" t="s">
        <v>14491</v>
      </c>
      <c r="N157" s="15" t="s">
        <v>23532</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49"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3"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4"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49"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49" t="s">
        <v>19145</v>
      </c>
      <c r="N162" s="17" t="s">
        <v>23545</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3" t="s">
        <v>15710</v>
      </c>
      <c r="N163" s="15" t="s">
        <v>23533</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49" t="s">
        <v>15870</v>
      </c>
      <c r="N164" s="17" t="s">
        <v>23545</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3"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49"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5" t="s">
        <v>23255</v>
      </c>
      <c r="N167" s="15" t="s">
        <v>23534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49"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7"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3"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3"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49"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49" t="s">
        <v>17817</v>
      </c>
      <c r="N173" s="15" t="s">
        <v>23535</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49" t="s">
        <v>15828</v>
      </c>
      <c r="N174" s="17" t="s">
        <v>23545</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49"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3" t="s">
        <v>15189</v>
      </c>
      <c r="N176" s="15" t="s">
        <v>23533</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0" t="s">
        <v>15701</v>
      </c>
      <c r="N177" s="17" t="s">
        <v>23545</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49" t="s">
        <v>14768</v>
      </c>
      <c r="N178" s="15" t="s">
        <v>23536</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49"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14016</v>
      </c>
      <c r="M180" s="449"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3"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49" t="s">
        <v>14765</v>
      </c>
      <c r="N182" s="17" t="s">
        <v>23545</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3"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49"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49" t="s">
        <v>15123</v>
      </c>
      <c r="N185" s="17" t="s">
        <v>23539</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49" t="s">
        <v>15190</v>
      </c>
      <c r="N186" s="15" t="s">
        <v>23531</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3" t="s">
        <v>19361</v>
      </c>
      <c r="N187" s="15" t="s">
        <v>23535</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49"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15227</v>
      </c>
      <c r="M189" s="449"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49" t="s">
        <v>15229</v>
      </c>
      <c r="N190" s="17" t="s">
        <v>23545</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3"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49"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49" t="s">
        <v>16207</v>
      </c>
      <c r="N193" s="15" t="s">
        <v>23537</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49" t="s">
        <v>15228</v>
      </c>
      <c r="N194" s="17" t="s">
        <v>23545</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49"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3"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49"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49"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3" t="s">
        <v>14641</v>
      </c>
      <c r="N199" s="17" t="s">
        <v>23545</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1"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49"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7" t="s">
        <v>15956</v>
      </c>
      <c r="N202" s="15" t="s">
        <v>23530</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3" t="s">
        <v>15568</v>
      </c>
      <c r="N203" s="15" t="s">
        <v>23533</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49"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49" t="s">
        <v>20254</v>
      </c>
      <c r="N205" s="15" t="s">
        <v>23530</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3"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3"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49"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49" t="s">
        <v>15478</v>
      </c>
      <c r="N209" s="15" t="s">
        <v>23538</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3"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49"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3"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3"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3"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3" t="s">
        <v>15709</v>
      </c>
      <c r="N215" s="17" t="s">
        <v>23545</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49"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3"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49" t="s">
        <v>17593</v>
      </c>
      <c r="N218" s="17" t="s">
        <v>23545</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6"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3"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23539</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49"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5"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49"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6"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15227</v>
      </c>
      <c r="M226" s="449" t="s">
        <v>15295</v>
      </c>
      <c r="N226" s="15" t="s">
        <v>23540</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3"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5"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49" t="s">
        <v>15401</v>
      </c>
      <c r="N229" s="15" t="s">
        <v>23541</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49" t="s">
        <v>15403</v>
      </c>
      <c r="N230" s="15" t="s">
        <v>23541</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49" t="s">
        <v>15403</v>
      </c>
      <c r="N231" s="15" t="s">
        <v>23541</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5"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3" t="s">
        <v>15868</v>
      </c>
      <c r="N233" s="15" t="s">
        <v>23540</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49"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3" t="s">
        <v>15627</v>
      </c>
      <c r="N235" s="17" t="s">
        <v>23545</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49" t="s">
        <v>15711</v>
      </c>
      <c r="N236" s="15" t="s">
        <v>23539</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3" t="s">
        <v>15713</v>
      </c>
      <c r="N237" s="15" t="s">
        <v>23539</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3"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3" t="s">
        <v>15878</v>
      </c>
      <c r="N239" s="15" t="s">
        <v>23542</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49" t="s">
        <v>20287</v>
      </c>
      <c r="N240" s="15" t="s">
        <v>23536</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49" t="s">
        <v>15718</v>
      </c>
      <c r="N241" s="15" t="s">
        <v>23539</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49"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3"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3" t="s">
        <v>15626</v>
      </c>
      <c r="N244" s="17" t="s">
        <v>23545</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49"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49"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49"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49"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2"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3"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49"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59"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49"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49" t="s">
        <v>18488</v>
      </c>
      <c r="N255" s="17" t="s">
        <v>23545</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49"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3"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3"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23540</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49"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3"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3"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49" t="s">
        <v>17532</v>
      </c>
      <c r="N264" s="15" t="s">
        <v>23540</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6" t="s">
        <v>17461</v>
      </c>
      <c r="N265" s="15" t="s">
        <v>23538</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49" t="s">
        <v>15955</v>
      </c>
      <c r="N267" s="15" t="s">
        <v>23541</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49" t="s">
        <v>15829</v>
      </c>
      <c r="N268" s="15" t="s">
        <v>23541</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49" t="s">
        <v>15879</v>
      </c>
      <c r="N269" s="15" t="s">
        <v>23541</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49" t="s">
        <v>23196</v>
      </c>
      <c r="N270" s="17" t="s">
        <v>23545</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49" t="s">
        <v>15295</v>
      </c>
      <c r="N271" s="15" t="s">
        <v>23540</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49" t="s">
        <v>15952</v>
      </c>
      <c r="N272" s="17" t="s">
        <v>23545</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49" t="s">
        <v>15879</v>
      </c>
      <c r="N273" s="15" t="s">
        <v>23541</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6"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49"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49"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49" t="s">
        <v>15879</v>
      </c>
      <c r="N277" s="15" t="s">
        <v>23541</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7" t="s">
        <v>15877</v>
      </c>
      <c r="N278" s="17" t="s">
        <v>23545</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49"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49" t="s">
        <v>15879</v>
      </c>
      <c r="N280" s="15" t="s">
        <v>23541</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49" t="s">
        <v>17710</v>
      </c>
      <c r="N281" s="17" t="s">
        <v>23545</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7" t="s">
        <v>15952</v>
      </c>
      <c r="N282" s="17" t="s">
        <v>23545</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3"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1"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49"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49"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1" t="s">
        <v>17457</v>
      </c>
      <c r="N287" s="15" t="s">
        <v>23539</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49" t="s">
        <v>17454</v>
      </c>
      <c r="N288" s="15" t="s">
        <v>23539</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7"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3"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49"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3"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49"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3"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49"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49" t="s">
        <v>19525</v>
      </c>
      <c r="N297" s="15" t="s">
        <v>23534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3"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49" t="s">
        <v>19147</v>
      </c>
      <c r="N299" s="15" t="s">
        <v>23538</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3"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3" t="s">
        <v>18204</v>
      </c>
      <c r="N301" s="15" t="s">
        <v>23531</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3"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49"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49"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3"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49"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49"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49"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3"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7"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49" t="s">
        <v>18489</v>
      </c>
      <c r="N311" s="15" t="s">
        <v>23539</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49"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49"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3" t="s">
        <v>18489</v>
      </c>
      <c r="N314" s="15" t="s">
        <v>23539</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49"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49" t="s">
        <v>18429</v>
      </c>
      <c r="N316" s="15" t="s">
        <v>23539</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59"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3"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3"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49"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49"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3"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3"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3" t="s">
        <v>19464</v>
      </c>
      <c r="N324" s="15" t="s">
        <v>23533</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6"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49" t="s">
        <v>18203</v>
      </c>
      <c r="N326" s="15" t="s">
        <v>23536</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17815</v>
      </c>
      <c r="M327" s="456"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49"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3"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3"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49" t="s">
        <v>17454</v>
      </c>
      <c r="N331" s="15" t="s">
        <v>23539</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49"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1"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49"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49" t="s">
        <v>19153</v>
      </c>
      <c r="N336" s="15" t="s">
        <v>23543</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49"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49" t="s">
        <v>15952</v>
      </c>
      <c r="N339" s="17" t="s">
        <v>23545</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3" t="s">
        <v>19141</v>
      </c>
      <c r="N340" s="17" t="s">
        <v>23545</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49" t="s">
        <v>20184</v>
      </c>
      <c r="N341" s="17" t="s">
        <v>23545</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59"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49"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49"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6"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3"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19019</v>
      </c>
      <c r="M347" s="449"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49"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49" t="s">
        <v>19125</v>
      </c>
      <c r="N349" s="17" t="s">
        <v>23545</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49"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7" t="s">
        <v>23578</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49"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49" t="s">
        <v>19466</v>
      </c>
      <c r="N353" s="15" t="s">
        <v>23538</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49"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49"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3"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3"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49"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49"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3"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49" t="s">
        <v>20233</v>
      </c>
      <c r="N363" s="15" t="s">
        <v>23536</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3"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3"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49" t="s">
        <v>20256</v>
      </c>
      <c r="N366" s="15" t="s">
        <v>23533</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49"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49"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49"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7"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6"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6"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8"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69"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49"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15824</v>
      </c>
      <c r="L377" s="96" t="s">
        <v>8909</v>
      </c>
      <c r="M377" s="456"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15824</v>
      </c>
      <c r="L378" s="95" t="s">
        <v>8909</v>
      </c>
      <c r="M378" s="449"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49"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6"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6"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49"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49" t="s">
        <v>23133</v>
      </c>
      <c r="N383" s="17" t="s">
        <v>23545</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3"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49"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3"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3"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3"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59"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49"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6"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6"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49"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7"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6"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6"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3"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49"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3"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49"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49"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3" t="s">
        <v>20117</v>
      </c>
      <c r="N403" s="17" t="s">
        <v>23545</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3" t="s">
        <v>20093</v>
      </c>
      <c r="N404" s="17" t="s">
        <v>23545</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3"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49" t="s">
        <v>15952</v>
      </c>
      <c r="N406" s="17" t="s">
        <v>23545</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6" t="s">
        <v>20178</v>
      </c>
      <c r="N407" s="15" t="s">
        <v>23539</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3"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3"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49" t="s">
        <v>20117</v>
      </c>
      <c r="N410" s="17" t="s">
        <v>23545</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3" t="s">
        <v>20092</v>
      </c>
      <c r="N411" s="17" t="s">
        <v>23545</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49"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49"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3"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3"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49"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49"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49" t="s">
        <v>20260</v>
      </c>
      <c r="N419" s="17" t="s">
        <v>23545</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3" t="s">
        <v>20184</v>
      </c>
      <c r="N420" s="15" t="s">
        <v>23545</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49" t="s">
        <v>20288</v>
      </c>
      <c r="N421" s="15" t="s">
        <v>23545</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3" t="s">
        <v>20114</v>
      </c>
      <c r="N422" s="15" t="s">
        <v>23545</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1"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3" t="s">
        <v>20295</v>
      </c>
      <c r="N424" s="15" t="s">
        <v>23545</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49" t="s">
        <v>20300</v>
      </c>
      <c r="N425" s="15" t="s">
        <v>23545</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49" t="s">
        <v>20302</v>
      </c>
      <c r="N426" s="15" t="s">
        <v>23543</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3"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49"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49" t="s">
        <v>20376</v>
      </c>
      <c r="N435" s="15" t="s">
        <v>23540</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49"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3" t="s">
        <v>20381</v>
      </c>
      <c r="N437" s="15" t="s">
        <v>23530</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3"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49"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49" t="s">
        <v>20521</v>
      </c>
      <c r="N440" s="15" t="s">
        <v>23545</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3" t="s">
        <v>20507</v>
      </c>
      <c r="N441" s="15" t="s">
        <v>23545</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49" t="s">
        <v>20323</v>
      </c>
      <c r="N442" s="15" t="s">
        <v>23545</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49"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3"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49"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49"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3"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49"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49" t="s">
        <v>20377</v>
      </c>
      <c r="N450" s="15" t="s">
        <v>23545</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7" t="s">
        <v>20751</v>
      </c>
      <c r="N451" s="15" t="s">
        <v>23535</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3"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49"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3" t="s">
        <v>20375</v>
      </c>
      <c r="N454" s="15" t="s">
        <v>23545</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5" t="s">
        <v>20588</v>
      </c>
      <c r="N455" s="15" t="s">
        <v>23543</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49"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20545</v>
      </c>
      <c r="M457" s="449" t="s">
        <v>8459</v>
      </c>
      <c r="N457" s="15" t="s">
        <v>20610</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49"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49"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49" t="s">
        <v>23499</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49"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3"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49" t="s">
        <v>20590</v>
      </c>
      <c r="N463" s="15" t="s">
        <v>23535</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49"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49" t="s">
        <v>20576</v>
      </c>
      <c r="N465" s="15" t="s">
        <v>23540</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3"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3"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49"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3" t="s">
        <v>20583</v>
      </c>
      <c r="N469" s="15" t="s">
        <v>23540</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3"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3"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0" t="s">
        <v>15228</v>
      </c>
      <c r="N472" s="15" t="s">
        <v>23545</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7"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3"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49" t="s">
        <v>20184</v>
      </c>
      <c r="N475" s="15" t="s">
        <v>23545</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49"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49"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49"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49"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59" t="s">
        <v>20533</v>
      </c>
      <c r="N480" s="15" t="s">
        <v>23548</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3" t="s">
        <v>20530</v>
      </c>
      <c r="N481" s="15" t="s">
        <v>23545</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49"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49" t="s">
        <v>20535</v>
      </c>
      <c r="N483" s="15" t="s">
        <v>23545</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3" t="s">
        <v>20536</v>
      </c>
      <c r="N484" s="15" t="s">
        <v>23545</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3" t="s">
        <v>20536</v>
      </c>
      <c r="N485" s="15" t="s">
        <v>23545</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49"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7"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7"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49" t="s">
        <v>20627</v>
      </c>
      <c r="N489" s="15" t="s">
        <v>23539</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49"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3"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49" t="s">
        <v>20626</v>
      </c>
      <c r="N492" s="15" t="s">
        <v>23549</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49" t="s">
        <v>20527</v>
      </c>
      <c r="N493" s="15" t="s">
        <v>23545</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3" t="s">
        <v>20645</v>
      </c>
      <c r="N495" s="15" t="s">
        <v>23545</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3" t="s">
        <v>20538</v>
      </c>
      <c r="N496" s="15" t="s">
        <v>23535</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3" t="s">
        <v>20658</v>
      </c>
      <c r="N497" s="15" t="s">
        <v>23535</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3"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49"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3" t="s">
        <v>20607</v>
      </c>
      <c r="N500" s="15" t="s">
        <v>23540</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5"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7" t="s">
        <v>20596</v>
      </c>
      <c r="N502" s="15" t="s">
        <v>23545</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3" t="s">
        <v>20667</v>
      </c>
      <c r="N503" s="15" t="s">
        <v>23546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1"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3"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1"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49"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49"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5" t="s">
        <v>20617</v>
      </c>
      <c r="N509" s="15" t="s">
        <v>23547</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6" t="s">
        <v>20659</v>
      </c>
      <c r="N510" s="15" t="s">
        <v>23545</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3"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3"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49" t="s">
        <v>20679</v>
      </c>
      <c r="N513" s="15" t="s">
        <v>23545</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23547</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7" t="s">
        <v>20643</v>
      </c>
      <c r="N515" s="15" t="s">
        <v>23539</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1"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49"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49" t="s">
        <v>20635</v>
      </c>
      <c r="N518" s="15" t="s">
        <v>23540</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49" t="s">
        <v>20663</v>
      </c>
      <c r="N519" s="15" t="s">
        <v>23547</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49" t="s">
        <v>20637</v>
      </c>
      <c r="N520" s="15" t="s">
        <v>23538</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49" t="s">
        <v>20650</v>
      </c>
      <c r="N521" s="15" t="s">
        <v>23545</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23547</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49"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49" t="s">
        <v>20636</v>
      </c>
      <c r="N524" s="15" t="s">
        <v>23531</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49" t="s">
        <v>22634</v>
      </c>
      <c r="N525" s="15" t="s">
        <v>23547</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49" t="s">
        <v>20653</v>
      </c>
      <c r="N526" s="15" t="s">
        <v>23540</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49"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49" t="s">
        <v>20651</v>
      </c>
      <c r="N528" s="15" t="s">
        <v>23538</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49"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49"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49" t="s">
        <v>20660</v>
      </c>
      <c r="N531" s="15" t="s">
        <v>23545</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49"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49" t="s">
        <v>20655</v>
      </c>
      <c r="N533" s="15" t="s">
        <v>23540</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49" t="s">
        <v>20657</v>
      </c>
      <c r="N534" s="15" t="s">
        <v>23535</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49" t="s">
        <v>3364</v>
      </c>
      <c r="N535" s="15" t="s">
        <v>23550</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49" t="s">
        <v>20734</v>
      </c>
      <c r="N536" s="15" t="s">
        <v>23550</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49" t="s">
        <v>3364</v>
      </c>
      <c r="N537" s="15" t="s">
        <v>23550</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5" t="s">
        <v>20765</v>
      </c>
      <c r="N538" s="15" t="s">
        <v>23551</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49"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49" t="s">
        <v>20752</v>
      </c>
      <c r="N540" s="15" t="s">
        <v>23540</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5"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5"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49"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49"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49" t="s">
        <v>20747</v>
      </c>
      <c r="N545" s="15" t="s">
        <v>23539</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5"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49"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49" t="s">
        <v>20755</v>
      </c>
      <c r="N548" s="15" t="s">
        <v>23538</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5" t="s">
        <v>20769</v>
      </c>
      <c r="N549" s="15" t="s">
        <v>23551</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49"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49" t="s">
        <v>20611</v>
      </c>
      <c r="N551" s="15" t="s">
        <v>23539</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3"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49"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49" t="s">
        <v>22588</v>
      </c>
      <c r="N555" s="15" t="s">
        <v>23545</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49"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49" t="s">
        <v>20768</v>
      </c>
      <c r="N557" s="15" t="s">
        <v>23535</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49" t="s">
        <v>22614</v>
      </c>
      <c r="N558" s="15" t="s">
        <v>23552</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49" t="s">
        <v>22632</v>
      </c>
      <c r="N559" s="15" t="s">
        <v>23535</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49"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49" t="s">
        <v>20767</v>
      </c>
      <c r="N561" s="15" t="s">
        <v>23553</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49"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49"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49" t="s">
        <v>22629</v>
      </c>
      <c r="N564" s="15" t="s">
        <v>23535</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49"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49"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49" t="s">
        <v>22698</v>
      </c>
      <c r="N567" s="15" t="s">
        <v>23535</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49" t="s">
        <v>22591</v>
      </c>
      <c r="N568" s="15" t="s">
        <v>23540</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49"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49"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49" t="s">
        <v>22589</v>
      </c>
      <c r="N571" s="15" t="s">
        <v>23553</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49" t="s">
        <v>22589</v>
      </c>
      <c r="N572" s="15" t="s">
        <v>23553</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49" t="s">
        <v>22603</v>
      </c>
      <c r="N573" s="15" t="s">
        <v>23554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49" t="s">
        <v>22603</v>
      </c>
      <c r="N574" s="15" t="s">
        <v>23554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49"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49" t="s">
        <v>22614</v>
      </c>
      <c r="N576" s="15" t="s">
        <v>23552</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49"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49" t="s">
        <v>22630</v>
      </c>
      <c r="N579" s="15" t="s">
        <v>23538</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49" t="s">
        <v>22638</v>
      </c>
      <c r="N580" s="15" t="s">
        <v>23540</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49"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49"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49"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49"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49"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49"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49" t="s">
        <v>22734</v>
      </c>
      <c r="N587" s="15" t="s">
        <v>23553</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49"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49"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49" t="s">
        <v>20184</v>
      </c>
      <c r="N590" s="15" t="s">
        <v>23545</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49"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49" t="s">
        <v>18489</v>
      </c>
      <c r="N592" s="15" t="s">
        <v>23539</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49"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49"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22636</v>
      </c>
      <c r="M595" s="465"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49"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49"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49"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49" t="s">
        <v>22802</v>
      </c>
      <c r="N599" s="15" t="s">
        <v>23535</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49"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49"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49"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49"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5"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49"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49" t="s">
        <v>22750</v>
      </c>
      <c r="N606" s="15" t="s">
        <v>23541</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49"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5"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49"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49"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49"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49" t="s">
        <v>22766</v>
      </c>
      <c r="N612" s="15" t="s">
        <v>23538</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49"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49" t="s">
        <v>23047</v>
      </c>
      <c r="N614" s="15" t="s">
        <v>23545</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49"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49" t="s">
        <v>23133</v>
      </c>
      <c r="N616" s="15" t="s">
        <v>23545</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49"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49" t="s">
        <v>23055</v>
      </c>
      <c r="N618" s="17" t="s">
        <v>23545</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49" t="s">
        <v>23073</v>
      </c>
      <c r="N619" s="15" t="s">
        <v>23538</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49"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49"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49"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49"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49" t="s">
        <v>22869</v>
      </c>
      <c r="N624" s="15" t="s">
        <v>23538</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49"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49"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49"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49"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49" t="s">
        <v>22818</v>
      </c>
      <c r="N629" s="15" t="s">
        <v>23530</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49"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49"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49"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22759</v>
      </c>
      <c r="M633" s="449"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49" t="s">
        <v>18489</v>
      </c>
      <c r="N634" s="15" t="s">
        <v>23539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49"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49"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49"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49" t="s">
        <v>22824</v>
      </c>
      <c r="N638" s="15" t="s">
        <v>23538</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49"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49"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49"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49" t="s">
        <v>22829</v>
      </c>
      <c r="N643" s="15" t="s">
        <v>23545</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49"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49"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49"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49"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49" t="s">
        <v>22864</v>
      </c>
      <c r="N648" s="15" t="s">
        <v>23538</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49" t="s">
        <v>22958</v>
      </c>
      <c r="N649" s="15" t="s">
        <v>23541</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49" t="s">
        <v>22942</v>
      </c>
      <c r="N650" s="15" t="s">
        <v>23535</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49" t="s">
        <v>22614</v>
      </c>
      <c r="N651" s="15" t="s">
        <v>23552</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49" t="s">
        <v>22698</v>
      </c>
      <c r="N652" s="15" t="s">
        <v>23535</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49"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49" t="s">
        <v>22957</v>
      </c>
      <c r="N654" s="15" t="s">
        <v>23538</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49"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49"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49"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49"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3"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49"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49"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49"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49" t="s">
        <v>22936</v>
      </c>
      <c r="N663" s="15" t="s">
        <v>23539</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49"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3"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49" t="s">
        <v>22940</v>
      </c>
      <c r="N666" s="15" t="s">
        <v>23547</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49" t="s">
        <v>22933</v>
      </c>
      <c r="N667" s="15" t="s">
        <v>23555</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49"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49"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49"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49"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23498</v>
      </c>
      <c r="N672" s="15" t="s">
        <v>23546</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49" t="s">
        <v>23497</v>
      </c>
      <c r="N673" s="15" t="s">
        <v>23547</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3" t="s">
        <v>18489</v>
      </c>
      <c r="N674" s="255" t="s">
        <v>23539</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49"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49"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49"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49"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49"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49"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49"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49"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49"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49"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49" t="s">
        <v>23054</v>
      </c>
      <c r="N685" s="15" t="s">
        <v>23538</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49"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3"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49"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5"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49"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49"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5"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49"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49"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49"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49"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49" t="s">
        <v>23500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49"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49"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49"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49"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49"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49"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49"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49"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49"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49"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49"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49"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5"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49" t="s">
        <v>23142</v>
      </c>
      <c r="N712" s="15" t="s">
        <v>23671</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49" t="s">
        <v>23114</v>
      </c>
      <c r="N713" s="17" t="s">
        <v>23545</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49" t="s">
        <v>23212</v>
      </c>
      <c r="N714" s="15" t="s">
        <v>23547</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49" t="s">
        <v>23091</v>
      </c>
      <c r="N715" s="17" t="s">
        <v>23545</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49"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49"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49"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49"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49"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49"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49"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49"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49"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49"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49"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49"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49"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49" t="s">
        <v>18490</v>
      </c>
      <c r="N731" s="15" t="s">
        <v>19705</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5"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49"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49"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49"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49"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49"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49"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23147</v>
      </c>
      <c r="M742" s="449"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49"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49"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49"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49"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49"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49"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49"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49"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49"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49"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5"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49"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5"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49"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49"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49"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49"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49"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49"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49"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49"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49"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5"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5"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5"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49"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49"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49"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49"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49"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49"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49"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49"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49"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49"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49"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49" t="s">
        <v>23258</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49"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49"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49"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49"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5"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49"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49"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49"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49"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49"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49" t="s">
        <v>23494</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49"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49"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49"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49"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49"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49" t="s">
        <v>23496</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49" t="s">
        <v>23526</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49"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49" t="s">
        <v>23495</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49"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49"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23582</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22705</v>
      </c>
      <c r="L812" s="95" t="s">
        <v>15227</v>
      </c>
      <c r="M812" s="449" t="s">
        <v>23723</v>
      </c>
      <c r="N812" s="15" t="s">
        <v>23547</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23581</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49" t="s">
        <v>23583</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23501</v>
      </c>
      <c r="M815" s="449" t="s">
        <v>23558</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23502</v>
      </c>
      <c r="M816" s="449"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23503</v>
      </c>
      <c r="M817" s="449" t="s">
        <v>23569</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23506</v>
      </c>
      <c r="M818" s="449" t="s">
        <v>23523</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23504</v>
      </c>
      <c r="M819" s="449" t="s">
        <v>23661</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23505</v>
      </c>
      <c r="M820" s="449"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49" t="s">
        <v>23653</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23507</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23508</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23509</v>
      </c>
      <c r="M824" s="449"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23510</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23511</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23512</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23513</v>
      </c>
      <c r="M828" s="449" t="s">
        <v>23662</v>
      </c>
      <c r="N828" s="15" t="s">
        <v>23539</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23514</v>
      </c>
      <c r="M829" s="449" t="s">
        <v>23522</v>
      </c>
      <c r="N829" s="15" t="s">
        <v>20615</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23514</v>
      </c>
      <c r="M830" s="449" t="s">
        <v>23524</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23515</v>
      </c>
      <c r="M831" s="449"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23516</v>
      </c>
      <c r="M832" s="449" t="s">
        <v>23666</v>
      </c>
      <c r="N832" s="15" t="s">
        <v>23545</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23514</v>
      </c>
      <c r="M833" s="449" t="s">
        <v>23667</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23517</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23517</v>
      </c>
      <c r="M835" s="449" t="s">
        <v>23556</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23518</v>
      </c>
      <c r="M836" s="160" t="s">
        <v>23557</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23519</v>
      </c>
      <c r="M837" s="449"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22705</v>
      </c>
      <c r="L838" s="57" t="s">
        <v>23273</v>
      </c>
      <c r="M838" s="449" t="s">
        <v>23719</v>
      </c>
      <c r="N838" s="15" t="s">
        <v>23720</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23520</v>
      </c>
      <c r="M839" s="449"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23521</v>
      </c>
      <c r="M840" s="449"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23525</v>
      </c>
      <c r="M841" s="160" t="s">
        <v>23670</v>
      </c>
      <c r="N841" s="17" t="s">
        <v>23671</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23527</v>
      </c>
      <c r="M842" s="449" t="s">
        <v>23665</v>
      </c>
      <c r="N842" s="15" t="s">
        <v>23538</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23528</v>
      </c>
      <c r="M843" s="449" t="s">
        <v>23668</v>
      </c>
      <c r="N843" s="15" t="s">
        <v>23669</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23572</v>
      </c>
      <c r="M844" s="449" t="s">
        <v>23573</v>
      </c>
      <c r="N844" s="15" t="s">
        <v>23539</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23575</v>
      </c>
      <c r="M845" s="449" t="s">
        <v>20585</v>
      </c>
      <c r="N845" s="15" t="s">
        <v>23659</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23577</v>
      </c>
      <c r="M846" s="95" t="s">
        <v>23576</v>
      </c>
      <c r="N846" s="15" t="s">
        <v>23539</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49" t="s">
        <v>23579</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49" t="s">
        <v>23580</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49" t="s">
        <v>23652</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36" t="s">
        <v>8439</v>
      </c>
      <c r="L850" s="95" t="s">
        <v>23663</v>
      </c>
      <c r="M850" s="449"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36" t="s">
        <v>8439</v>
      </c>
      <c r="L851" s="95" t="s">
        <v>23664</v>
      </c>
      <c r="M851" s="449"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v>41891</v>
      </c>
      <c r="K852" s="36" t="s">
        <v>8439</v>
      </c>
      <c r="L852" s="95" t="s">
        <v>8909</v>
      </c>
      <c r="M852" s="449" t="s">
        <v>23676</v>
      </c>
      <c r="N852" s="15" t="s">
        <v>19705</v>
      </c>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443" t="s">
        <v>22705</v>
      </c>
      <c r="L853" s="95" t="s">
        <v>8909</v>
      </c>
      <c r="M853" s="449"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v>41893</v>
      </c>
      <c r="K854" s="36" t="s">
        <v>8437</v>
      </c>
      <c r="L854" s="95" t="s">
        <v>8909</v>
      </c>
      <c r="M854" s="449" t="s">
        <v>23722</v>
      </c>
      <c r="N854" s="15" t="s">
        <v>23539</v>
      </c>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23672</v>
      </c>
      <c r="K855" s="36" t="s">
        <v>8439</v>
      </c>
      <c r="L855" s="95" t="s">
        <v>23673</v>
      </c>
      <c r="M855" s="449" t="s">
        <v>23718</v>
      </c>
      <c r="N855" s="15" t="s">
        <v>20610</v>
      </c>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v>41891</v>
      </c>
      <c r="K856" s="36" t="s">
        <v>8439</v>
      </c>
      <c r="L856" s="95" t="s">
        <v>23673</v>
      </c>
      <c r="M856" s="449" t="s">
        <v>23677</v>
      </c>
      <c r="N856" s="15" t="s">
        <v>19705</v>
      </c>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v>41891</v>
      </c>
      <c r="K857" s="36" t="s">
        <v>8439</v>
      </c>
      <c r="L857" s="95" t="s">
        <v>23674</v>
      </c>
      <c r="M857" s="449" t="s">
        <v>23716</v>
      </c>
      <c r="N857" s="15" t="s">
        <v>19705</v>
      </c>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23672</v>
      </c>
      <c r="K858" s="36" t="s">
        <v>8439</v>
      </c>
      <c r="L858" s="95" t="s">
        <v>23675</v>
      </c>
      <c r="M858" s="449" t="s">
        <v>23718</v>
      </c>
      <c r="N858" s="15" t="s">
        <v>20610</v>
      </c>
      <c r="O858" s="15"/>
      <c r="P858" s="15"/>
    </row>
    <row r="859" spans="1:16" ht="15.75" customHeight="1" x14ac:dyDescent="0.25">
      <c r="A859" s="20">
        <v>3232</v>
      </c>
      <c r="B859" s="22" t="str">
        <f>VLOOKUP(A859,VODANET!C$5:D2959,2,0)</f>
        <v>SES-SAIA-3232</v>
      </c>
      <c r="C859" s="22" t="str">
        <f>VLOOKUP(A859,VODANET!C$5:M2980,11,0)</f>
        <v>LIDER</v>
      </c>
      <c r="D859" s="10" t="str">
        <f>VLOOKUP(A859,VODANET!C$5:O2980,13,0)</f>
        <v>SANTA LUZIA</v>
      </c>
      <c r="E859" s="355" t="str">
        <f>VLOOKUP(A859,VODANET!C$5:P2980,14,0)</f>
        <v>CENTRO</v>
      </c>
      <c r="F859" s="355" t="str">
        <f>VLOOKUP(A859,Anatel!A$3:R3874,18,0)</f>
        <v>SAOM</v>
      </c>
      <c r="G859" s="355"/>
      <c r="H859" s="13" t="e">
        <f>VLOOKUP(A859,VODANET!C861:AH2976,32,0)</f>
        <v>#N/A</v>
      </c>
      <c r="I859" s="13">
        <v>41891</v>
      </c>
      <c r="J859" s="13" t="s">
        <v>23717</v>
      </c>
      <c r="K859" s="36" t="s">
        <v>611</v>
      </c>
      <c r="L859" s="95" t="s">
        <v>23525</v>
      </c>
      <c r="M859" s="449" t="s">
        <v>4064</v>
      </c>
      <c r="N859" s="15"/>
      <c r="O859" s="15"/>
      <c r="P859" s="15"/>
    </row>
    <row r="860" spans="1:16" ht="15.75" customHeight="1" x14ac:dyDescent="0.25">
      <c r="A860" s="20">
        <v>5081</v>
      </c>
      <c r="B860" s="22" t="str">
        <f>VLOOKUP(A860,VODANET!C$5:D2960,2,0)</f>
        <v>SES-SATA-5081</v>
      </c>
      <c r="C860" s="22" t="str">
        <f>VLOOKUP(A860,VODANET!C$5:M2981,11,0)</f>
        <v>SH SAT</v>
      </c>
      <c r="D860" s="10" t="str">
        <f>VLOOKUP(A860,VODANET!C$5:O2981,13,0)</f>
        <v>SÃO DOMINGOS DO PRATA</v>
      </c>
      <c r="E860" s="355" t="str">
        <f>VLOOKUP(A860,VODANET!C$5:P2981,14,0)</f>
        <v>CENTRO</v>
      </c>
      <c r="F860" s="355">
        <f>VLOOKUP(A860,Anatel!A$3:R3875,18,0)</f>
        <v>0</v>
      </c>
      <c r="G860" s="355"/>
      <c r="H860" s="13">
        <f>VLOOKUP(A860,VODANET!C862:AH2977,32,0)</f>
        <v>41592</v>
      </c>
      <c r="I860" s="13">
        <v>41891</v>
      </c>
      <c r="J860" s="13" t="s">
        <v>23717</v>
      </c>
      <c r="K860" s="36" t="s">
        <v>611</v>
      </c>
      <c r="L860" s="95" t="s">
        <v>23525</v>
      </c>
      <c r="M860" s="449" t="s">
        <v>4064</v>
      </c>
      <c r="N860" s="15"/>
      <c r="O860" s="15"/>
      <c r="P860" s="15"/>
    </row>
    <row r="861" spans="1:16" ht="15.75" customHeight="1" x14ac:dyDescent="0.25">
      <c r="A861" s="20">
        <v>6675</v>
      </c>
      <c r="B861" s="22" t="str">
        <f>VLOOKUP(A861,VODANET!C$5:D2961,2,0)</f>
        <v xml:space="preserve">SES-SEAS-6675 </v>
      </c>
      <c r="C861" s="22" t="str">
        <f>VLOOKUP(A861,VODANET!C$5:M2982,11,0)</f>
        <v>VODANET</v>
      </c>
      <c r="D861" s="10" t="str">
        <f>VLOOKUP(A861,VODANET!C$5:O2982,13,0)</f>
        <v>SETE LAGOAS</v>
      </c>
      <c r="E861" s="355" t="str">
        <f>VLOOKUP(A861,VODANET!C$5:P2982,14,0)</f>
        <v>CENTRO</v>
      </c>
      <c r="F861" s="355">
        <f>VLOOKUP(A861,Anatel!A$3:R3876,18,0)</f>
        <v>0</v>
      </c>
      <c r="G861" s="355"/>
      <c r="H861" s="13" t="e">
        <f>VLOOKUP(A861,VODANET!C863:AH2978,32,0)</f>
        <v>#N/A</v>
      </c>
      <c r="I861" s="13">
        <v>41892</v>
      </c>
      <c r="J861" s="13">
        <v>41893</v>
      </c>
      <c r="K861" s="36" t="s">
        <v>8439</v>
      </c>
      <c r="L861" s="95" t="s">
        <v>23525</v>
      </c>
      <c r="M861" s="449" t="s">
        <v>23721</v>
      </c>
      <c r="N861" s="15" t="s">
        <v>20613</v>
      </c>
      <c r="O861" s="15"/>
      <c r="P861" s="15"/>
    </row>
    <row r="862" spans="1:16" ht="15.75" customHeight="1" x14ac:dyDescent="0.25">
      <c r="A862" s="20">
        <v>4147</v>
      </c>
      <c r="B862" s="22" t="str">
        <f>VLOOKUP(A862,VODANET!C$5:D2962,2,0)</f>
        <v>SES-SACO-4147</v>
      </c>
      <c r="C862" s="22" t="str">
        <f>VLOOKUP(A862,VODANET!C$5:M2983,11,0)</f>
        <v>LIDER</v>
      </c>
      <c r="D862" s="10" t="str">
        <f>VLOOKUP(A862,VODANET!C$5:O2983,13,0)</f>
        <v>SÃO LOURENÇO</v>
      </c>
      <c r="E862" s="355" t="str">
        <f>VLOOKUP(A862,VODANET!C$5:P2983,14,0)</f>
        <v>SUL</v>
      </c>
      <c r="F862" s="355" t="str">
        <f>VLOOKUP(A862,Anatel!A$3:R3877,18,0)</f>
        <v>SAOM</v>
      </c>
      <c r="G862" s="355"/>
      <c r="H862" s="13" t="e">
        <f>VLOOKUP(A862,VODANET!C864:AH2979,32,0)</f>
        <v>#N/A</v>
      </c>
      <c r="I862" s="13">
        <v>41892</v>
      </c>
      <c r="J862" s="13" t="s">
        <v>23304</v>
      </c>
      <c r="K862" s="36" t="s">
        <v>611</v>
      </c>
      <c r="L862" s="95" t="s">
        <v>20483</v>
      </c>
      <c r="M862" s="449" t="s">
        <v>4064</v>
      </c>
      <c r="N862" s="15"/>
      <c r="O862" s="15"/>
      <c r="P862" s="15"/>
    </row>
    <row r="863" spans="1:16" ht="15.75" customHeight="1" x14ac:dyDescent="0.25">
      <c r="A863" s="20">
        <v>2658</v>
      </c>
      <c r="B863" s="22" t="str">
        <f>VLOOKUP(A863,VODANET!C$5:D2963,2,0)</f>
        <v>SES-GONA-0692</v>
      </c>
      <c r="C863" s="22" t="str">
        <f>VLOOKUP(A863,VODANET!C$5:M2984,11,0)</f>
        <v>LIDER</v>
      </c>
      <c r="D863" s="10" t="str">
        <f>VLOOKUP(A863,VODANET!C$5:O2984,13,0)</f>
        <v>GOIANÁ</v>
      </c>
      <c r="E863" s="355" t="str">
        <f>VLOOKUP(A863,VODANET!C$5:P2984,14,0)</f>
        <v>SUDESTE</v>
      </c>
      <c r="F863" s="355" t="str">
        <f>VLOOKUP(A863,Anatel!A$3:R3878,18,0)</f>
        <v>SAOM</v>
      </c>
      <c r="G863" s="355"/>
      <c r="H863" s="13" t="e">
        <f>VLOOKUP(A863,VODANET!C865:AH2980,32,0)</f>
        <v>#N/A</v>
      </c>
      <c r="I863" s="13">
        <v>41892</v>
      </c>
      <c r="J863" s="13" t="s">
        <v>23304</v>
      </c>
      <c r="K863" s="36" t="s">
        <v>611</v>
      </c>
      <c r="L863" s="95" t="s">
        <v>20483</v>
      </c>
      <c r="M863" s="449"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49"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49"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49"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49"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49"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49"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49"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49"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49"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49"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49"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49"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49"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49"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49"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49"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49"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49"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49"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49"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49"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49"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49"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49"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49"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49"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49"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49"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49"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49"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49"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49"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49"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49"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49"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49"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49"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49"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49"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49"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49"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49"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49"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49"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49"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49"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49"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49"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49"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49"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49"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49"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49"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49"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49"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49"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49"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49"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49"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49"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49"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49"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49"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49"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49"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49"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49"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49"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49"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49"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49"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49"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49"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49"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49"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49"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49"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49"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49"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49"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49"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49"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49"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49"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49"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49"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3">
        <v>40</v>
      </c>
      <c r="D27" s="484"/>
      <c r="E27" s="483">
        <v>40</v>
      </c>
      <c r="F27" s="484"/>
      <c r="G27" s="483">
        <v>40</v>
      </c>
      <c r="H27" s="484"/>
      <c r="I27" s="483">
        <v>40</v>
      </c>
      <c r="J27" s="484"/>
      <c r="K27" s="483">
        <v>40</v>
      </c>
      <c r="L27" s="484"/>
      <c r="M27" s="110">
        <f>SUM(C27:L27)</f>
        <v>200</v>
      </c>
    </row>
    <row r="28" spans="2:14" ht="16.5" customHeight="1" x14ac:dyDescent="0.25">
      <c r="B28" s="104" t="s">
        <v>5490</v>
      </c>
      <c r="C28" s="483">
        <f>COUNTIFS(VODANET!$AB$5:$AB$4966,"&gt;="&amp;Mensal!C26,VODANET!$AB$5:$AB$4966,"&lt;="&amp;Mensal!D26)</f>
        <v>56</v>
      </c>
      <c r="D28" s="484"/>
      <c r="E28" s="483">
        <f>COUNTIFS(VODANET!$AB$5:$AB$4966,"&gt;="&amp;Mensal!E26,VODANET!$AB$5:$AB$4966,"&lt;="&amp;Mensal!F26)</f>
        <v>41</v>
      </c>
      <c r="F28" s="484"/>
      <c r="G28" s="483">
        <f>COUNTIFS(VODANET!$AB$5:$AB$4966,"&gt;="&amp;Mensal!G26,VODANET!$AB$5:$AB$4966,"&lt;="&amp;Mensal!H26)</f>
        <v>57</v>
      </c>
      <c r="H28" s="484"/>
      <c r="I28" s="483">
        <f>COUNTIFS(VODANET!$AB$5:$AB$4966,"&gt;="&amp;Mensal!I26,VODANET!$AB$5:$AB$4966,"&lt;="&amp;Mensal!J26)</f>
        <v>21</v>
      </c>
      <c r="J28" s="484"/>
      <c r="K28" s="483">
        <f>COUNTIFS(VODANET!$AB$5:$AB$4966,"&gt;="&amp;Mensal!K26,VODANET!$AB$5:$AB$4966,"&lt;="&amp;Mensal!L26)</f>
        <v>21</v>
      </c>
      <c r="L28" s="484"/>
      <c r="M28" s="110">
        <f>SUM(C28:L28)</f>
        <v>196</v>
      </c>
    </row>
    <row r="29" spans="2:14" ht="16.5" customHeight="1" thickBot="1" x14ac:dyDescent="0.3">
      <c r="B29" s="105" t="s">
        <v>6760</v>
      </c>
      <c r="C29" s="481">
        <v>0</v>
      </c>
      <c r="D29" s="482"/>
      <c r="E29" s="481">
        <v>0</v>
      </c>
      <c r="F29" s="482"/>
      <c r="G29" s="481">
        <v>0</v>
      </c>
      <c r="H29" s="482"/>
      <c r="I29" s="481">
        <v>0</v>
      </c>
      <c r="J29" s="482"/>
      <c r="K29" s="481">
        <v>6</v>
      </c>
      <c r="L29" s="48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3">
        <v>18</v>
      </c>
      <c r="D39" s="484"/>
      <c r="E39" s="483">
        <v>58</v>
      </c>
      <c r="F39" s="484"/>
      <c r="G39" s="483">
        <v>58</v>
      </c>
      <c r="H39" s="484"/>
      <c r="I39" s="483">
        <v>56</v>
      </c>
      <c r="J39" s="484"/>
      <c r="K39" s="110">
        <f>SUM(C39:J39)</f>
        <v>190</v>
      </c>
    </row>
    <row r="40" spans="2:11" ht="16.5" customHeight="1" x14ac:dyDescent="0.25">
      <c r="B40" s="104" t="s">
        <v>5490</v>
      </c>
      <c r="C40" s="483">
        <f>COUNTIFS(VODANET!$AB$5:$AB$4966,"&gt;="&amp;Mensal!C38,VODANET!$AB$5:$AB$4966,"&lt;="&amp;Mensal!D38)</f>
        <v>14</v>
      </c>
      <c r="D40" s="484"/>
      <c r="E40" s="483">
        <f>COUNTIFS(VODANET!$AB$5:$AB$4966,"&gt;="&amp;Mensal!E38,VODANET!$AB$5:$AB$4966,"&lt;="&amp;Mensal!F38)</f>
        <v>26</v>
      </c>
      <c r="F40" s="484"/>
      <c r="G40" s="483">
        <f>COUNTIFS(VODANET!$AB$5:$AB$4966,"&gt;="&amp;Mensal!G38,VODANET!$AB$5:$AB$4966,"&lt;="&amp;Mensal!H38)</f>
        <v>68</v>
      </c>
      <c r="H40" s="484"/>
      <c r="I40" s="483">
        <f>COUNTIFS(VODANET!$AB$5:$AB$4966,"&gt;="&amp;Mensal!I38,VODANET!$AB$5:$AB$4966,"&lt;="&amp;Mensal!J38)</f>
        <v>33</v>
      </c>
      <c r="J40" s="484"/>
      <c r="K40" s="110">
        <f>SUM(C40:J40)</f>
        <v>141</v>
      </c>
    </row>
    <row r="41" spans="2:11" ht="16.5" customHeight="1" thickBot="1" x14ac:dyDescent="0.3">
      <c r="B41" s="105" t="s">
        <v>6760</v>
      </c>
      <c r="C41" s="481">
        <v>7</v>
      </c>
      <c r="D41" s="482"/>
      <c r="E41" s="481">
        <v>16</v>
      </c>
      <c r="F41" s="482"/>
      <c r="G41" s="481">
        <v>6</v>
      </c>
      <c r="H41" s="482"/>
      <c r="I41" s="481">
        <v>15</v>
      </c>
      <c r="J41" s="48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3">
        <v>50</v>
      </c>
      <c r="D52" s="484"/>
      <c r="E52" s="483">
        <v>20</v>
      </c>
      <c r="F52" s="484"/>
      <c r="G52" s="483">
        <v>20</v>
      </c>
      <c r="H52" s="484"/>
      <c r="I52" s="483">
        <v>90</v>
      </c>
      <c r="J52" s="484"/>
      <c r="K52" s="483">
        <v>10</v>
      </c>
      <c r="L52" s="484"/>
      <c r="M52" s="110">
        <f>SUM(C52:L52)</f>
        <v>190</v>
      </c>
    </row>
    <row r="53" spans="2:13" ht="16.5" customHeight="1" x14ac:dyDescent="0.25">
      <c r="B53" s="104" t="s">
        <v>5490</v>
      </c>
      <c r="C53" s="483">
        <f>COUNTIFS(VODANET!$AB$5:$AB$4966,"&gt;="&amp;Mensal!C51,VODANET!$AB$5:$AB$4966,"&lt;="&amp;Mensal!D51)</f>
        <v>29</v>
      </c>
      <c r="D53" s="484"/>
      <c r="E53" s="483">
        <f>COUNTIFS(VODANET!$AB$5:$AB$4966,"&gt;="&amp;Mensal!E51,VODANET!$AB$5:$AB$4966,"&lt;="&amp;Mensal!F51)</f>
        <v>12</v>
      </c>
      <c r="F53" s="484"/>
      <c r="G53" s="483">
        <f>COUNTIFS(VODANET!$AB$5:$AB$4966,"&gt;="&amp;Mensal!G51,VODANET!$AB$5:$AB$4966,"&lt;="&amp;Mensal!H51)</f>
        <v>17</v>
      </c>
      <c r="H53" s="484"/>
      <c r="I53" s="483">
        <f>COUNTIFS(VODANET!$AB$5:$AB$4966,"&gt;="&amp;Mensal!I51,VODANET!$AB$5:$AB$4966,"&lt;="&amp;Mensal!J51)</f>
        <v>33</v>
      </c>
      <c r="J53" s="484"/>
      <c r="K53" s="483">
        <f>COUNTIFS(VODANET!$AB$5:$AB$4966,"&gt;="&amp;Mensal!K51,VODANET!$AB$5:$AB$4966,"&lt;="&amp;Mensal!L51)</f>
        <v>22</v>
      </c>
      <c r="L53" s="484"/>
      <c r="M53" s="110">
        <f>SUM(C53:L53)</f>
        <v>113</v>
      </c>
    </row>
    <row r="54" spans="2:13" ht="16.5" customHeight="1" thickBot="1" x14ac:dyDescent="0.3">
      <c r="B54" s="105" t="s">
        <v>6760</v>
      </c>
      <c r="C54" s="481">
        <v>3</v>
      </c>
      <c r="D54" s="482"/>
      <c r="E54" s="481">
        <v>7</v>
      </c>
      <c r="F54" s="482"/>
      <c r="G54" s="481">
        <v>6</v>
      </c>
      <c r="H54" s="482"/>
      <c r="I54" s="481">
        <v>0</v>
      </c>
      <c r="J54" s="482"/>
      <c r="K54" s="481">
        <v>0</v>
      </c>
      <c r="L54" s="48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3">
        <v>0</v>
      </c>
      <c r="D64" s="484"/>
      <c r="E64" s="483">
        <v>40</v>
      </c>
      <c r="F64" s="484"/>
      <c r="G64" s="483">
        <v>30</v>
      </c>
      <c r="H64" s="484"/>
      <c r="I64" s="483">
        <v>50</v>
      </c>
      <c r="J64" s="484"/>
      <c r="K64" s="483">
        <v>80</v>
      </c>
      <c r="L64" s="484"/>
      <c r="M64" s="110">
        <f>SUM(C64:L64)</f>
        <v>200</v>
      </c>
    </row>
    <row r="65" spans="2:13" ht="16.5" customHeight="1" x14ac:dyDescent="0.25">
      <c r="B65" s="104" t="s">
        <v>5490</v>
      </c>
      <c r="C65" s="483">
        <f>COUNTIFS(VODANET!$AB$5:$AB$4966,"&gt;="&amp;Mensal!C63,VODANET!$AB$5:$AB$4966,"&lt;="&amp;Mensal!D63)</f>
        <v>0</v>
      </c>
      <c r="D65" s="484"/>
      <c r="E65" s="483">
        <f>COUNTIFS(VODANET!$AB$5:$AB$4966,"&gt;="&amp;Mensal!E63,VODANET!$AB$5:$AB$4966,"&lt;="&amp;Mensal!F63)</f>
        <v>33</v>
      </c>
      <c r="F65" s="484"/>
      <c r="G65" s="483">
        <f>COUNTIFS(VODANET!$AB$5:$AB$4966,"&gt;="&amp;Mensal!G63,VODANET!$AB$5:$AB$4966,"&lt;="&amp;Mensal!H63)</f>
        <v>6</v>
      </c>
      <c r="H65" s="484"/>
      <c r="I65" s="483">
        <f>COUNTIFS(VODANET!$AB$5:$AB$4966,"&gt;="&amp;Mensal!I63,VODANET!$AB$5:$AB$4966,"&lt;="&amp;Mensal!J63)</f>
        <v>56</v>
      </c>
      <c r="J65" s="484"/>
      <c r="K65" s="483">
        <f>COUNTIFS(VODANET!$AB$5:$AB$4966,"&gt;="&amp;Mensal!K63,VODANET!$AB$5:$AB$4966,"&lt;="&amp;Mensal!L63)</f>
        <v>43</v>
      </c>
      <c r="L65" s="484"/>
      <c r="M65" s="110">
        <f>SUM(C65:L65)</f>
        <v>138</v>
      </c>
    </row>
    <row r="66" spans="2:13" ht="16.5" customHeight="1" thickBot="1" x14ac:dyDescent="0.3">
      <c r="B66" s="105" t="s">
        <v>6760</v>
      </c>
      <c r="C66" s="481">
        <v>8</v>
      </c>
      <c r="D66" s="482"/>
      <c r="E66" s="481">
        <v>0</v>
      </c>
      <c r="F66" s="482"/>
      <c r="G66" s="481">
        <v>6</v>
      </c>
      <c r="H66" s="482"/>
      <c r="I66" s="481">
        <v>10</v>
      </c>
      <c r="J66" s="482"/>
      <c r="K66" s="481">
        <v>8</v>
      </c>
      <c r="L66" s="48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3">
        <v>100</v>
      </c>
      <c r="D77" s="484"/>
      <c r="E77" s="483">
        <v>100</v>
      </c>
      <c r="F77" s="484"/>
      <c r="G77" s="483">
        <v>91</v>
      </c>
      <c r="H77" s="484"/>
      <c r="I77" s="483">
        <v>13</v>
      </c>
      <c r="J77" s="484"/>
      <c r="K77" s="110">
        <f>SUM(C77:J77)</f>
        <v>304</v>
      </c>
    </row>
    <row r="78" spans="2:13" ht="16.5" customHeight="1" x14ac:dyDescent="0.25">
      <c r="B78" s="104" t="s">
        <v>5490</v>
      </c>
      <c r="C78" s="483">
        <f>COUNTIFS(VODANET!$AB$5:$AB$4966,"&gt;="&amp;Mensal!C76,VODANET!$AB$5:$AB$4966,"&lt;="&amp;Mensal!D76)</f>
        <v>50</v>
      </c>
      <c r="D78" s="484"/>
      <c r="E78" s="483">
        <f>COUNTIFS(VODANET!$AB$5:$AB$4966,"&gt;="&amp;Mensal!E76,VODANET!$AB$5:$AB$4966,"&lt;="&amp;Mensal!F76)</f>
        <v>80</v>
      </c>
      <c r="F78" s="484"/>
      <c r="G78" s="483">
        <f>COUNTIFS(VODANET!$AB$5:$AB$4966,"&gt;="&amp;Mensal!G76,VODANET!$AB$5:$AB$4966,"&lt;="&amp;Mensal!H76)</f>
        <v>92</v>
      </c>
      <c r="H78" s="484"/>
      <c r="I78" s="483">
        <f>COUNTIFS(VODANET!$AB$5:$AB$4966,"&gt;="&amp;Mensal!I76,VODANET!$AB$5:$AB$4966,"&lt;="&amp;Mensal!J76)</f>
        <v>7</v>
      </c>
      <c r="J78" s="484"/>
      <c r="K78" s="110">
        <f>SUM(C78:J78)</f>
        <v>229</v>
      </c>
    </row>
    <row r="79" spans="2:13" ht="16.5" customHeight="1" thickBot="1" x14ac:dyDescent="0.3">
      <c r="B79" s="105" t="s">
        <v>6760</v>
      </c>
      <c r="C79" s="481">
        <v>10</v>
      </c>
      <c r="D79" s="482"/>
      <c r="E79" s="481">
        <v>6</v>
      </c>
      <c r="F79" s="482"/>
      <c r="G79" s="481">
        <v>7</v>
      </c>
      <c r="H79" s="482"/>
      <c r="I79" s="481">
        <v>0</v>
      </c>
      <c r="J79" s="48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3">
        <v>10</v>
      </c>
      <c r="D91" s="484"/>
      <c r="E91" s="483">
        <v>10</v>
      </c>
      <c r="F91" s="484"/>
      <c r="G91" s="483">
        <v>10</v>
      </c>
      <c r="H91" s="484"/>
      <c r="I91" s="483">
        <v>10</v>
      </c>
      <c r="J91" s="484"/>
      <c r="K91" s="483">
        <v>10</v>
      </c>
      <c r="L91" s="484"/>
      <c r="M91" s="110">
        <f>SUM(C91:L91)</f>
        <v>50</v>
      </c>
    </row>
    <row r="92" spans="2:13" ht="16.5" customHeight="1" x14ac:dyDescent="0.25">
      <c r="B92" s="104" t="s">
        <v>5490</v>
      </c>
      <c r="C92" s="483">
        <f>COUNTIFS(VODANET!$AB$5:$AB$4966,"&gt;="&amp;Mensal!C90,VODANET!$AB$5:$AB$4966,"&lt;="&amp;Mensal!D90)</f>
        <v>6</v>
      </c>
      <c r="D92" s="484"/>
      <c r="E92" s="483">
        <f>COUNTIFS(VODANET!$AB$5:$AB$4966,"&gt;="&amp;Mensal!E90,VODANET!$AB$5:$AB$4966,"&lt;="&amp;Mensal!F90)</f>
        <v>12</v>
      </c>
      <c r="F92" s="484"/>
      <c r="G92" s="483">
        <f>COUNTIFS(VODANET!$AB$5:$AB$4966,"&gt;="&amp;Mensal!G90,VODANET!$AB$5:$AB$4966,"&lt;="&amp;Mensal!H90)</f>
        <v>9</v>
      </c>
      <c r="H92" s="484"/>
      <c r="I92" s="483">
        <f>COUNTIFS(VODANET!$AB$5:$AB$4966,"&gt;="&amp;Mensal!I90,VODANET!$AB$5:$AB$4966,"&lt;="&amp;Mensal!J90)</f>
        <v>18</v>
      </c>
      <c r="J92" s="484"/>
      <c r="K92" s="483">
        <f>COUNTIFS(VODANET!$AB$5:$AB$4966,"&gt;="&amp;Mensal!K90,VODANET!$AB$5:$AB$4966,"&lt;="&amp;Mensal!L90)</f>
        <v>30</v>
      </c>
      <c r="L92" s="484"/>
      <c r="M92" s="110">
        <f>SUM(C92:L92)</f>
        <v>75</v>
      </c>
    </row>
    <row r="93" spans="2:13" ht="16.5" customHeight="1" thickBot="1" x14ac:dyDescent="0.3">
      <c r="B93" s="105" t="s">
        <v>6760</v>
      </c>
      <c r="C93" s="481">
        <v>1</v>
      </c>
      <c r="D93" s="482"/>
      <c r="E93" s="481">
        <v>0</v>
      </c>
      <c r="F93" s="482"/>
      <c r="G93" s="481">
        <v>3</v>
      </c>
      <c r="H93" s="482"/>
      <c r="I93" s="481">
        <v>0</v>
      </c>
      <c r="J93" s="482"/>
      <c r="K93" s="481">
        <v>8</v>
      </c>
      <c r="L93" s="48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3">
        <v>5</v>
      </c>
      <c r="D105" s="484"/>
      <c r="E105" s="483">
        <v>30</v>
      </c>
      <c r="F105" s="484"/>
      <c r="G105" s="483">
        <v>10</v>
      </c>
      <c r="H105" s="484"/>
      <c r="I105" s="483">
        <v>30</v>
      </c>
      <c r="J105" s="484"/>
      <c r="K105" s="483">
        <v>25</v>
      </c>
      <c r="L105" s="484"/>
      <c r="M105" s="110">
        <f>SUM(C105:L105)</f>
        <v>100</v>
      </c>
    </row>
    <row r="106" spans="2:13" ht="16.5" customHeight="1" x14ac:dyDescent="0.25">
      <c r="B106" s="104" t="s">
        <v>5490</v>
      </c>
      <c r="C106" s="483">
        <f>COUNTIFS(VODANET!$AB$5:$AB$4966,"&gt;="&amp;Mensal!C104,VODANET!$AB$5:$AB$4966,"&lt;="&amp;Mensal!D104)</f>
        <v>2</v>
      </c>
      <c r="D106" s="484"/>
      <c r="E106" s="483">
        <f>COUNTIFS(VODANET!$AB$5:$AB$4966,"&gt;="&amp;Mensal!E104,VODANET!$AB$5:$AB$4966,"&lt;="&amp;Mensal!F104)</f>
        <v>29</v>
      </c>
      <c r="F106" s="484"/>
      <c r="G106" s="483">
        <f>COUNTIFS(VODANET!$AB$5:$AB$4966,"&gt;="&amp;Mensal!G104,VODANET!$AB$5:$AB$4966,"&lt;="&amp;Mensal!H104)</f>
        <v>1</v>
      </c>
      <c r="H106" s="484"/>
      <c r="I106" s="483">
        <f>COUNTIFS(VODANET!$AB$5:$AB$4966,"&gt;="&amp;Mensal!I104,VODANET!$AB$5:$AB$4966,"&lt;="&amp;Mensal!J104)</f>
        <v>5</v>
      </c>
      <c r="J106" s="484"/>
      <c r="K106" s="483">
        <f>COUNTIFS(VODANET!$AB$5:$AB$4966,"&gt;="&amp;Mensal!K104,VODANET!$AB$5:$AB$4966,"&lt;="&amp;Mensal!L104)</f>
        <v>26</v>
      </c>
      <c r="L106" s="484"/>
      <c r="M106" s="110">
        <f>SUM(C106:L106)</f>
        <v>63</v>
      </c>
    </row>
    <row r="107" spans="2:13" ht="16.5" customHeight="1" thickBot="1" x14ac:dyDescent="0.3">
      <c r="B107" s="105" t="s">
        <v>6760</v>
      </c>
      <c r="C107" s="481">
        <v>0</v>
      </c>
      <c r="D107" s="482"/>
      <c r="E107" s="481">
        <v>2</v>
      </c>
      <c r="F107" s="482"/>
      <c r="G107" s="481">
        <v>3</v>
      </c>
      <c r="H107" s="482"/>
      <c r="I107" s="481">
        <v>0</v>
      </c>
      <c r="J107" s="482"/>
      <c r="K107" s="481">
        <v>0</v>
      </c>
      <c r="L107" s="48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3">
        <v>5</v>
      </c>
      <c r="D118" s="484"/>
      <c r="E118" s="483">
        <v>40</v>
      </c>
      <c r="F118" s="484"/>
      <c r="G118" s="483">
        <v>40</v>
      </c>
      <c r="H118" s="484"/>
      <c r="I118" s="483">
        <v>40</v>
      </c>
      <c r="J118" s="484"/>
      <c r="K118" s="483">
        <v>40</v>
      </c>
      <c r="L118" s="484"/>
      <c r="M118" s="110">
        <f>SUM(C118:L118)</f>
        <v>165</v>
      </c>
    </row>
    <row r="119" spans="2:13" ht="16.5" customHeight="1" x14ac:dyDescent="0.25">
      <c r="B119" s="104" t="s">
        <v>5490</v>
      </c>
      <c r="C119" s="483">
        <f>COUNTIFS(VODANET!$AB$5:$AB$4966,"&gt;="&amp;Mensal!C117,VODANET!$AB$5:$AB$4966,"&lt;="&amp;Mensal!D117)</f>
        <v>9</v>
      </c>
      <c r="D119" s="484"/>
      <c r="E119" s="483">
        <f>COUNTIFS(VODANET!$AB$5:$AB$4966,"&gt;="&amp;Mensal!E117,VODANET!$AB$5:$AB$4966,"&lt;="&amp;Mensal!F117)</f>
        <v>26</v>
      </c>
      <c r="F119" s="484"/>
      <c r="G119" s="483">
        <f>COUNTIFS(VODANET!$AB$5:$AB$4966,"&gt;="&amp;Mensal!G117,VODANET!$AB$5:$AB$4966,"&lt;="&amp;Mensal!H117)</f>
        <v>27</v>
      </c>
      <c r="H119" s="484"/>
      <c r="I119" s="483">
        <f>COUNTIFS(VODANET!$AB$5:$AB$4966,"&gt;="&amp;Mensal!I117,VODANET!$AB$5:$AB$4966,"&lt;="&amp;Mensal!J117)</f>
        <v>14</v>
      </c>
      <c r="J119" s="484"/>
      <c r="K119" s="483">
        <f>COUNTIFS(VODANET!$AB$5:$AB$4966,"&gt;="&amp;Mensal!K117,VODANET!$AB$5:$AB$4966,"&lt;="&amp;Mensal!L117)</f>
        <v>15</v>
      </c>
      <c r="L119" s="484"/>
      <c r="M119" s="110">
        <f>SUM(C119:L119)</f>
        <v>91</v>
      </c>
    </row>
    <row r="120" spans="2:13" ht="16.5" customHeight="1" thickBot="1" x14ac:dyDescent="0.3">
      <c r="B120" s="105" t="s">
        <v>6760</v>
      </c>
      <c r="C120" s="481">
        <v>4</v>
      </c>
      <c r="D120" s="482"/>
      <c r="E120" s="481">
        <v>2</v>
      </c>
      <c r="F120" s="482"/>
      <c r="G120" s="481">
        <v>0</v>
      </c>
      <c r="H120" s="482"/>
      <c r="I120" s="481">
        <v>0</v>
      </c>
      <c r="J120" s="482"/>
      <c r="K120" s="481">
        <v>0</v>
      </c>
      <c r="L120" s="48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3">
        <v>40</v>
      </c>
      <c r="D131" s="484"/>
      <c r="E131" s="483">
        <v>40</v>
      </c>
      <c r="F131" s="484"/>
      <c r="G131" s="483">
        <v>40</v>
      </c>
      <c r="H131" s="484"/>
      <c r="I131" s="483">
        <v>40</v>
      </c>
      <c r="J131" s="484"/>
      <c r="K131" s="483">
        <v>40</v>
      </c>
      <c r="L131" s="484"/>
      <c r="M131" s="110">
        <f>SUM(C131:L131)</f>
        <v>200</v>
      </c>
    </row>
    <row r="132" spans="2:13" ht="16.5" customHeight="1" x14ac:dyDescent="0.25">
      <c r="B132" s="104" t="s">
        <v>5490</v>
      </c>
      <c r="C132" s="483">
        <f>COUNTIFS(VODANET!$AB$5:$AB$4966,"&gt;="&amp;Mensal!C130,VODANET!$AB$5:$AB$4966,"&lt;="&amp;Mensal!D130)</f>
        <v>33</v>
      </c>
      <c r="D132" s="484"/>
      <c r="E132" s="483">
        <f>COUNTIFS(VODANET!$AB$5:$AB$4966,"&gt;="&amp;Mensal!E130,VODANET!$AB$5:$AB$4966,"&lt;="&amp;Mensal!F130)</f>
        <v>20</v>
      </c>
      <c r="F132" s="484"/>
      <c r="G132" s="483">
        <f>COUNTIFS(VODANET!$AB$5:$AB$4966,"&gt;="&amp;Mensal!G130,VODANET!$AB$5:$AB$4966,"&lt;="&amp;Mensal!H130)</f>
        <v>15</v>
      </c>
      <c r="H132" s="484"/>
      <c r="I132" s="483">
        <f>COUNTIFS(VODANET!$AB$5:$AB$4966,"&gt;="&amp;Mensal!I130,VODANET!$AB$5:$AB$4966,"&lt;="&amp;Mensal!J130)</f>
        <v>33</v>
      </c>
      <c r="J132" s="484"/>
      <c r="K132" s="483">
        <f>COUNTIFS(VODANET!$AB$5:$AB$4966,"&gt;="&amp;Mensal!K130,VODANET!$AB$5:$AB$4966,"&lt;="&amp;Mensal!L130)</f>
        <v>23</v>
      </c>
      <c r="L132" s="484"/>
      <c r="M132" s="110">
        <f>SUM(C132:L132)</f>
        <v>124</v>
      </c>
    </row>
    <row r="133" spans="2:13" ht="16.5" customHeight="1" thickBot="1" x14ac:dyDescent="0.3">
      <c r="B133" s="105" t="s">
        <v>6760</v>
      </c>
      <c r="C133" s="481">
        <v>4</v>
      </c>
      <c r="D133" s="482"/>
      <c r="E133" s="481">
        <v>0</v>
      </c>
      <c r="F133" s="482"/>
      <c r="G133" s="481">
        <v>4</v>
      </c>
      <c r="H133" s="482"/>
      <c r="I133" s="481">
        <v>1</v>
      </c>
      <c r="J133" s="482"/>
      <c r="K133" s="481">
        <v>5</v>
      </c>
      <c r="L133" s="48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3">
        <v>40</v>
      </c>
      <c r="D144" s="484"/>
      <c r="E144" s="483">
        <v>40</v>
      </c>
      <c r="F144" s="484"/>
      <c r="G144" s="483">
        <v>40</v>
      </c>
      <c r="H144" s="484"/>
      <c r="I144" s="483">
        <v>40</v>
      </c>
      <c r="J144" s="484"/>
      <c r="K144" s="483">
        <v>40</v>
      </c>
      <c r="L144" s="484"/>
      <c r="M144" s="110">
        <f>SUM(C144:L144)</f>
        <v>200</v>
      </c>
    </row>
    <row r="145" spans="2:13" ht="16.5" customHeight="1" x14ac:dyDescent="0.25">
      <c r="B145" s="104" t="s">
        <v>5490</v>
      </c>
      <c r="C145" s="483">
        <f>COUNTIFS(VODANET!$AB$5:$AB$4966,"&gt;="&amp;Mensal!C143,VODANET!$AB$5:$AB$4966,"&lt;="&amp;Mensal!D143)</f>
        <v>28</v>
      </c>
      <c r="D145" s="484"/>
      <c r="E145" s="483">
        <f>COUNTIFS(VODANET!$AB$5:$AB$4966,"&gt;="&amp;Mensal!E143,VODANET!$AB$5:$AB$4966,"&lt;="&amp;Mensal!F143)</f>
        <v>32</v>
      </c>
      <c r="F145" s="484"/>
      <c r="G145" s="483">
        <f>COUNTIFS(VODANET!$AB$5:$AB$4966,"&gt;="&amp;Mensal!G143,VODANET!$AB$5:$AB$4966,"&lt;="&amp;Mensal!H143)</f>
        <v>40</v>
      </c>
      <c r="H145" s="484"/>
      <c r="I145" s="483">
        <f>COUNTIFS(VODANET!$AB$5:$AB$4966,"&gt;="&amp;Mensal!I143,VODANET!$AB$5:$AB$4966,"&lt;="&amp;Mensal!J143)</f>
        <v>24</v>
      </c>
      <c r="J145" s="484"/>
      <c r="K145" s="483">
        <f>COUNTIFS(VODANET!$AB$5:$AB$4966,"&gt;="&amp;Mensal!K143,VODANET!$AB$5:$AB$4966,"&lt;="&amp;Mensal!L143)</f>
        <v>26</v>
      </c>
      <c r="L145" s="484"/>
      <c r="M145" s="110">
        <f>SUM(C145:L145)</f>
        <v>150</v>
      </c>
    </row>
    <row r="146" spans="2:13" ht="16.5" customHeight="1" thickBot="1" x14ac:dyDescent="0.3">
      <c r="B146" s="105" t="s">
        <v>6760</v>
      </c>
      <c r="C146" s="481">
        <v>1</v>
      </c>
      <c r="D146" s="482"/>
      <c r="E146" s="481">
        <v>0</v>
      </c>
      <c r="F146" s="482"/>
      <c r="G146" s="481">
        <v>4</v>
      </c>
      <c r="H146" s="482"/>
      <c r="I146" s="481">
        <v>0</v>
      </c>
      <c r="J146" s="482"/>
      <c r="K146" s="481">
        <v>6</v>
      </c>
      <c r="L146" s="48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3">
        <v>50</v>
      </c>
      <c r="D157" s="484"/>
      <c r="E157" s="483">
        <v>50</v>
      </c>
      <c r="F157" s="484"/>
      <c r="G157" s="483">
        <v>50</v>
      </c>
      <c r="H157" s="484"/>
      <c r="I157" s="483">
        <v>50</v>
      </c>
      <c r="J157" s="484"/>
      <c r="K157" s="110">
        <f>SUM(C157:J157)</f>
        <v>200</v>
      </c>
    </row>
    <row r="158" spans="2:13" ht="16.5" customHeight="1" x14ac:dyDescent="0.25">
      <c r="B158" s="104" t="s">
        <v>5490</v>
      </c>
      <c r="C158" s="483">
        <f>COUNTIFS(VODANET!$AB$5:$AB$4966,"&gt;="&amp;Mensal!C156,VODANET!$AB$5:$AB$4966,"&lt;="&amp;Mensal!D156)</f>
        <v>47</v>
      </c>
      <c r="D158" s="484"/>
      <c r="E158" s="483">
        <f>COUNTIFS(VODANET!$AB$5:$AB$4966,"&gt;="&amp;Mensal!E156,VODANET!$AB$5:$AB$4966,"&lt;="&amp;Mensal!F156)</f>
        <v>32</v>
      </c>
      <c r="F158" s="484"/>
      <c r="G158" s="483">
        <f>COUNTIFS(VODANET!$AB$5:$AB$4966,"&gt;="&amp;Mensal!G156,VODANET!$AB$5:$AB$4966,"&lt;="&amp;Mensal!H156)</f>
        <v>36</v>
      </c>
      <c r="H158" s="484"/>
      <c r="I158" s="483">
        <f>COUNTIFS(VODANET!$AB$5:$AB$4966,"&gt;="&amp;Mensal!I156,VODANET!$AB$5:$AB$4966,"&lt;="&amp;Mensal!J156)</f>
        <v>90</v>
      </c>
      <c r="J158" s="484"/>
      <c r="K158" s="110">
        <f>SUM(C158:J158)</f>
        <v>205</v>
      </c>
    </row>
    <row r="159" spans="2:13" ht="16.5" customHeight="1" thickBot="1" x14ac:dyDescent="0.3">
      <c r="B159" s="105" t="s">
        <v>6760</v>
      </c>
      <c r="C159" s="481">
        <v>0</v>
      </c>
      <c r="D159" s="482"/>
      <c r="E159" s="481">
        <v>0</v>
      </c>
      <c r="F159" s="482"/>
      <c r="G159" s="481">
        <v>0</v>
      </c>
      <c r="H159" s="482"/>
      <c r="I159" s="481">
        <v>0</v>
      </c>
      <c r="J159" s="48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3">
        <v>10</v>
      </c>
      <c r="D170" s="484"/>
      <c r="E170" s="483">
        <v>10</v>
      </c>
      <c r="F170" s="484"/>
      <c r="G170" s="483">
        <v>10</v>
      </c>
      <c r="H170" s="484"/>
      <c r="I170" s="483">
        <v>10</v>
      </c>
      <c r="J170" s="484"/>
      <c r="K170" s="483">
        <v>8</v>
      </c>
      <c r="L170" s="484"/>
      <c r="M170" s="110">
        <f>SUM(C170:L170)</f>
        <v>48</v>
      </c>
    </row>
    <row r="171" spans="2:13" ht="16.5" customHeight="1" x14ac:dyDescent="0.25">
      <c r="B171" s="104" t="s">
        <v>5490</v>
      </c>
      <c r="C171" s="483">
        <f>COUNTIFS(VODANET!$AB$5:$AB$4966,"&gt;="&amp;Mensal!C169,VODANET!$AB$5:$AB$4966,"&lt;="&amp;Mensal!D169)</f>
        <v>10</v>
      </c>
      <c r="D171" s="484"/>
      <c r="E171" s="483">
        <f>COUNTIFS(VODANET!$AB$5:$AB$4966,"&gt;="&amp;Mensal!E169,VODANET!$AB$5:$AB$4966,"&lt;="&amp;Mensal!F169)</f>
        <v>11</v>
      </c>
      <c r="F171" s="484"/>
      <c r="G171" s="483">
        <f>COUNTIFS(VODANET!$AB$5:$AB$4966,"&gt;="&amp;Mensal!G169,VODANET!$AB$5:$AB$4966,"&lt;="&amp;Mensal!H169)</f>
        <v>5</v>
      </c>
      <c r="H171" s="484"/>
      <c r="I171" s="483">
        <f>COUNTIFS(VODANET!$AB$5:$AB$4966,"&gt;="&amp;Mensal!I169,VODANET!$AB$5:$AB$4966,"&lt;="&amp;Mensal!J169)</f>
        <v>5</v>
      </c>
      <c r="J171" s="484"/>
      <c r="K171" s="483">
        <f>COUNTIFS(VODANET!$AB$5:$AB$4966,"&gt;="&amp;Mensal!K169,VODANET!$AB$5:$AB$4966,"&lt;="&amp;Mensal!L169)</f>
        <v>6</v>
      </c>
      <c r="L171" s="484"/>
      <c r="M171" s="110">
        <f>SUM(C171:L171)</f>
        <v>37</v>
      </c>
    </row>
    <row r="172" spans="2:13" ht="16.5" customHeight="1" thickBot="1" x14ac:dyDescent="0.3">
      <c r="B172" s="105" t="s">
        <v>6760</v>
      </c>
      <c r="C172" s="481">
        <v>1</v>
      </c>
      <c r="D172" s="482"/>
      <c r="E172" s="481">
        <v>0</v>
      </c>
      <c r="F172" s="482"/>
      <c r="G172" s="481">
        <v>0</v>
      </c>
      <c r="H172" s="482"/>
      <c r="I172" s="481">
        <v>2</v>
      </c>
      <c r="J172" s="482"/>
      <c r="K172" s="481">
        <v>0</v>
      </c>
      <c r="L172" s="48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3">
        <v>8</v>
      </c>
      <c r="D183" s="484"/>
      <c r="E183" s="483">
        <v>3</v>
      </c>
      <c r="F183" s="484"/>
      <c r="G183" s="483">
        <v>0</v>
      </c>
      <c r="H183" s="484"/>
      <c r="I183" s="483">
        <v>0</v>
      </c>
      <c r="J183" s="484"/>
      <c r="K183" s="483">
        <v>0</v>
      </c>
      <c r="L183" s="484"/>
      <c r="M183" s="110">
        <f>SUM(C183:L183)</f>
        <v>11</v>
      </c>
    </row>
    <row r="184" spans="2:13" ht="16.5" customHeight="1" x14ac:dyDescent="0.25">
      <c r="B184" s="104" t="s">
        <v>5490</v>
      </c>
      <c r="C184" s="483">
        <f>COUNTIFS(VODANET!$AB$5:$AB$4966,"&gt;="&amp;Mensal!C182,VODANET!$AB$5:$AB$4966,"&lt;="&amp;Mensal!D182)</f>
        <v>2</v>
      </c>
      <c r="D184" s="484"/>
      <c r="E184" s="483">
        <f>COUNTIFS(VODANET!$AB$5:$AB$4966,"&gt;="&amp;Mensal!E182,VODANET!$AB$5:$AB$4966,"&lt;="&amp;Mensal!F182)</f>
        <v>0</v>
      </c>
      <c r="F184" s="484"/>
      <c r="G184" s="483">
        <f>COUNTIFS(VODANET!$AB$5:$AB$4966,"&gt;="&amp;Mensal!G182,VODANET!$AB$5:$AB$4966,"&lt;="&amp;Mensal!H182)</f>
        <v>1</v>
      </c>
      <c r="H184" s="484"/>
      <c r="I184" s="483">
        <f>COUNTIFS(VODANET!$AB$5:$AB$4966,"&gt;="&amp;Mensal!I182,VODANET!$AB$5:$AB$4966,"&lt;="&amp;Mensal!J182)</f>
        <v>4</v>
      </c>
      <c r="J184" s="484"/>
      <c r="K184" s="483">
        <f>COUNTIFS(VODANET!$AB$5:$AB$4966,"&gt;="&amp;Mensal!K182,VODANET!$AB$5:$AB$4966,"&lt;="&amp;Mensal!L182)</f>
        <v>3</v>
      </c>
      <c r="L184" s="484"/>
      <c r="M184" s="110">
        <f>SUM(C184:L184)</f>
        <v>10</v>
      </c>
    </row>
    <row r="185" spans="2:13" ht="16.5" customHeight="1" thickBot="1" x14ac:dyDescent="0.3">
      <c r="B185" s="105" t="s">
        <v>6760</v>
      </c>
      <c r="C185" s="481">
        <v>0</v>
      </c>
      <c r="D185" s="482"/>
      <c r="E185" s="481">
        <v>0</v>
      </c>
      <c r="F185" s="482"/>
      <c r="G185" s="481">
        <v>0</v>
      </c>
      <c r="H185" s="482"/>
      <c r="I185" s="481">
        <v>0</v>
      </c>
      <c r="J185" s="482"/>
      <c r="K185" s="481">
        <v>0</v>
      </c>
      <c r="L185" s="48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3">
        <v>0</v>
      </c>
      <c r="D196" s="484"/>
      <c r="E196" s="483">
        <v>0</v>
      </c>
      <c r="F196" s="484"/>
      <c r="G196" s="483">
        <v>0</v>
      </c>
      <c r="H196" s="484"/>
      <c r="I196" s="483">
        <v>0</v>
      </c>
      <c r="J196" s="484"/>
      <c r="K196" s="483">
        <v>0</v>
      </c>
      <c r="L196" s="484"/>
      <c r="M196" s="110">
        <f>SUM(C196:L196)</f>
        <v>0</v>
      </c>
    </row>
    <row r="197" spans="2:13" ht="16.5" customHeight="1" x14ac:dyDescent="0.25">
      <c r="B197" s="104" t="s">
        <v>5490</v>
      </c>
      <c r="C197" s="483">
        <f>COUNTIFS(VODANET!$AB$5:$AB$4966,"&gt;="&amp;Mensal!C195,VODANET!$AB$5:$AB$4966,"&lt;="&amp;Mensal!D195)</f>
        <v>0</v>
      </c>
      <c r="D197" s="484"/>
      <c r="E197" s="483">
        <f>COUNTIFS(VODANET!$AB$5:$AB$4966,"&gt;="&amp;Mensal!E195,VODANET!$AB$5:$AB$4966,"&lt;="&amp;Mensal!F195)</f>
        <v>0</v>
      </c>
      <c r="F197" s="484"/>
      <c r="G197" s="483">
        <f>COUNTIFS(VODANET!$AB$5:$AB$4966,"&gt;="&amp;Mensal!G195,VODANET!$AB$5:$AB$4966,"&lt;="&amp;Mensal!H195)</f>
        <v>0</v>
      </c>
      <c r="H197" s="484"/>
      <c r="I197" s="483">
        <f>COUNTIFS(VODANET!$AB$5:$AB$4966,"&gt;="&amp;Mensal!I195,VODANET!$AB$5:$AB$4966,"&lt;="&amp;Mensal!J195)</f>
        <v>0</v>
      </c>
      <c r="J197" s="484"/>
      <c r="K197" s="483">
        <f>COUNTIFS(VODANET!$AB$5:$AB$4966,"&gt;="&amp;Mensal!K195,VODANET!$AB$5:$AB$4966,"&lt;="&amp;Mensal!L195)</f>
        <v>0</v>
      </c>
      <c r="L197" s="484"/>
      <c r="M197" s="110">
        <f>SUM(C197:L197)</f>
        <v>0</v>
      </c>
    </row>
    <row r="198" spans="2:13" ht="16.5" customHeight="1" thickBot="1" x14ac:dyDescent="0.3">
      <c r="B198" s="105" t="s">
        <v>6760</v>
      </c>
      <c r="C198" s="481">
        <v>0</v>
      </c>
      <c r="D198" s="482"/>
      <c r="E198" s="481">
        <v>0</v>
      </c>
      <c r="F198" s="482"/>
      <c r="G198" s="481">
        <v>0</v>
      </c>
      <c r="H198" s="482"/>
      <c r="I198" s="481">
        <v>0</v>
      </c>
      <c r="J198" s="482"/>
      <c r="K198" s="481">
        <v>0</v>
      </c>
      <c r="L198" s="48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3">
        <v>0</v>
      </c>
      <c r="D209" s="484"/>
      <c r="E209" s="483">
        <v>0</v>
      </c>
      <c r="F209" s="484"/>
      <c r="G209" s="483">
        <v>0</v>
      </c>
      <c r="H209" s="484"/>
      <c r="I209" s="483">
        <v>0</v>
      </c>
      <c r="J209" s="484"/>
      <c r="K209" s="483">
        <v>0</v>
      </c>
      <c r="L209" s="484"/>
      <c r="M209" s="110">
        <f>SUM(C209:L209)</f>
        <v>0</v>
      </c>
    </row>
    <row r="210" spans="2:13" ht="16.5" customHeight="1" x14ac:dyDescent="0.25">
      <c r="B210" s="104" t="s">
        <v>5490</v>
      </c>
      <c r="C210" s="483">
        <f>COUNTIFS(VODANET!$AB$5:$AB$4966,"&gt;="&amp;Mensal!C208,VODANET!$AB$5:$AB$4966,"&lt;="&amp;Mensal!D208)</f>
        <v>0</v>
      </c>
      <c r="D210" s="484"/>
      <c r="E210" s="483">
        <f>COUNTIFS(VODANET!$AB$5:$AB$4966,"&gt;="&amp;Mensal!E208,VODANET!$AB$5:$AB$4966,"&lt;="&amp;Mensal!F208)</f>
        <v>0</v>
      </c>
      <c r="F210" s="484"/>
      <c r="G210" s="483">
        <f>COUNTIFS(VODANET!$AB$5:$AB$4966,"&gt;="&amp;Mensal!G208,VODANET!$AB$5:$AB$4966,"&lt;="&amp;Mensal!H208)</f>
        <v>0</v>
      </c>
      <c r="H210" s="484"/>
      <c r="I210" s="483">
        <f>COUNTIFS(VODANET!$AB$5:$AB$4966,"&gt;="&amp;Mensal!I208,VODANET!$AB$5:$AB$4966,"&lt;="&amp;Mensal!J208)</f>
        <v>2</v>
      </c>
      <c r="J210" s="484"/>
      <c r="K210" s="483">
        <f>COUNTIFS(VODANET!$AB$5:$AB$4966,"&gt;="&amp;Mensal!K208,VODANET!$AB$5:$AB$4966,"&lt;="&amp;Mensal!L208)</f>
        <v>1</v>
      </c>
      <c r="L210" s="484"/>
      <c r="M210" s="110">
        <f>SUM(C210:L210)</f>
        <v>3</v>
      </c>
    </row>
    <row r="211" spans="2:13" ht="16.5" customHeight="1" thickBot="1" x14ac:dyDescent="0.3">
      <c r="B211" s="105" t="s">
        <v>6760</v>
      </c>
      <c r="C211" s="481">
        <v>0</v>
      </c>
      <c r="D211" s="482"/>
      <c r="E211" s="481">
        <v>0</v>
      </c>
      <c r="F211" s="482"/>
      <c r="G211" s="481">
        <v>0</v>
      </c>
      <c r="H211" s="482"/>
      <c r="I211" s="481">
        <v>0</v>
      </c>
      <c r="J211" s="482"/>
      <c r="K211" s="481">
        <v>0</v>
      </c>
      <c r="L211" s="48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3">
        <v>0</v>
      </c>
      <c r="D222" s="484"/>
      <c r="E222" s="483">
        <v>0</v>
      </c>
      <c r="F222" s="484"/>
      <c r="G222" s="483">
        <v>0</v>
      </c>
      <c r="H222" s="484"/>
      <c r="I222" s="483">
        <v>0</v>
      </c>
      <c r="J222" s="484"/>
      <c r="K222" s="483">
        <v>0</v>
      </c>
      <c r="L222" s="484"/>
      <c r="M222" s="110">
        <f>SUM(C222:L222)</f>
        <v>0</v>
      </c>
    </row>
    <row r="223" spans="2:13" ht="16.5" customHeight="1" x14ac:dyDescent="0.25">
      <c r="B223" s="104" t="s">
        <v>5490</v>
      </c>
      <c r="C223" s="483">
        <f>COUNTIFS(VODANET!$AB$5:$AB$4966,"&gt;="&amp;Mensal!C221,VODANET!$AB$5:$AB$4966,"&lt;="&amp;Mensal!D221)</f>
        <v>0</v>
      </c>
      <c r="D223" s="484"/>
      <c r="E223" s="483">
        <f>COUNTIFS(VODANET!$AB$5:$AB$4966,"&gt;="&amp;Mensal!E221,VODANET!$AB$5:$AB$4966,"&lt;="&amp;Mensal!F221)</f>
        <v>0</v>
      </c>
      <c r="F223" s="484"/>
      <c r="G223" s="483">
        <f>COUNTIFS(VODANET!$AB$5:$AB$4966,"&gt;="&amp;Mensal!G221,VODANET!$AB$5:$AB$4966,"&lt;="&amp;Mensal!H221)</f>
        <v>0</v>
      </c>
      <c r="H223" s="484"/>
      <c r="I223" s="483">
        <f>COUNTIFS(VODANET!$AB$5:$AB$4966,"&gt;="&amp;Mensal!I221,VODANET!$AB$5:$AB$4966,"&lt;="&amp;Mensal!J221)</f>
        <v>0</v>
      </c>
      <c r="J223" s="484"/>
      <c r="K223" s="483">
        <f>COUNTIFS(VODANET!$AB$5:$AB$4966,"&gt;="&amp;Mensal!K221,VODANET!$AB$5:$AB$4966,"&lt;="&amp;Mensal!L221)</f>
        <v>1</v>
      </c>
      <c r="L223" s="484"/>
      <c r="M223" s="110">
        <f>SUM(C223:L223)</f>
        <v>1</v>
      </c>
    </row>
    <row r="224" spans="2:13" ht="16.5" customHeight="1" thickBot="1" x14ac:dyDescent="0.3">
      <c r="B224" s="105" t="s">
        <v>6760</v>
      </c>
      <c r="C224" s="481">
        <v>0</v>
      </c>
      <c r="D224" s="482"/>
      <c r="E224" s="481">
        <v>0</v>
      </c>
      <c r="F224" s="482"/>
      <c r="G224" s="481">
        <v>0</v>
      </c>
      <c r="H224" s="482"/>
      <c r="I224" s="481">
        <v>0</v>
      </c>
      <c r="J224" s="482"/>
      <c r="K224" s="481">
        <v>0</v>
      </c>
      <c r="L224" s="48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3">
        <v>0</v>
      </c>
      <c r="D235" s="484"/>
      <c r="E235" s="483">
        <v>0</v>
      </c>
      <c r="F235" s="484"/>
      <c r="G235" s="483">
        <v>0</v>
      </c>
      <c r="H235" s="484"/>
      <c r="I235" s="483">
        <v>0</v>
      </c>
      <c r="J235" s="484"/>
      <c r="K235" s="483">
        <v>0</v>
      </c>
      <c r="L235" s="484"/>
      <c r="M235" s="110">
        <f>SUM(C235:L235)</f>
        <v>0</v>
      </c>
    </row>
    <row r="236" spans="2:13" ht="16.5" customHeight="1" x14ac:dyDescent="0.25">
      <c r="B236" s="104" t="s">
        <v>5490</v>
      </c>
      <c r="C236" s="483">
        <f>COUNTIFS(VODANET!$AB$5:$AB$4966,"&gt;="&amp;Mensal!C234,VODANET!$AB$5:$AB$4966,"&lt;="&amp;Mensal!D234)</f>
        <v>0</v>
      </c>
      <c r="D236" s="484"/>
      <c r="E236" s="483">
        <f>COUNTIFS(VODANET!$AB$5:$AB$4966,"&gt;="&amp;Mensal!E234,VODANET!$AB$5:$AB$4966,"&lt;="&amp;Mensal!F234)</f>
        <v>0</v>
      </c>
      <c r="F236" s="484"/>
      <c r="G236" s="483">
        <f>COUNTIFS(VODANET!$AB$5:$AB$4966,"&gt;="&amp;Mensal!G234,VODANET!$AB$5:$AB$4966,"&lt;="&amp;Mensal!H234)</f>
        <v>0</v>
      </c>
      <c r="H236" s="484"/>
      <c r="I236" s="483">
        <f>COUNTIFS(VODANET!$AB$5:$AB$4966,"&gt;="&amp;Mensal!I234,VODANET!$AB$5:$AB$4966,"&lt;="&amp;Mensal!J234)</f>
        <v>0</v>
      </c>
      <c r="J236" s="484"/>
      <c r="K236" s="483">
        <f>COUNTIFS(VODANET!$AB$5:$AB$4966,"&gt;="&amp;Mensal!K234,VODANET!$AB$5:$AB$4966,"&lt;="&amp;Mensal!L234)</f>
        <v>0</v>
      </c>
      <c r="L236" s="484"/>
      <c r="M236" s="110">
        <f>SUM(C236:L236)</f>
        <v>0</v>
      </c>
    </row>
    <row r="237" spans="2:13" ht="16.5" customHeight="1" thickBot="1" x14ac:dyDescent="0.3">
      <c r="B237" s="105" t="s">
        <v>6760</v>
      </c>
      <c r="C237" s="481">
        <v>0</v>
      </c>
      <c r="D237" s="482"/>
      <c r="E237" s="481">
        <v>0</v>
      </c>
      <c r="F237" s="482"/>
      <c r="G237" s="481">
        <v>0</v>
      </c>
      <c r="H237" s="482"/>
      <c r="I237" s="481">
        <v>0</v>
      </c>
      <c r="J237" s="482"/>
      <c r="K237" s="481">
        <v>0</v>
      </c>
      <c r="L237" s="48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3">
        <v>0</v>
      </c>
      <c r="D248" s="484"/>
      <c r="E248" s="483">
        <v>0</v>
      </c>
      <c r="F248" s="484"/>
      <c r="G248" s="483">
        <v>0</v>
      </c>
      <c r="H248" s="484"/>
      <c r="I248" s="483">
        <v>0</v>
      </c>
      <c r="J248" s="484"/>
      <c r="K248" s="483">
        <v>0</v>
      </c>
      <c r="L248" s="484"/>
      <c r="M248" s="110">
        <f>SUM(C248:L248)</f>
        <v>0</v>
      </c>
    </row>
    <row r="249" spans="2:13" ht="16.5" customHeight="1" x14ac:dyDescent="0.25">
      <c r="B249" s="104" t="s">
        <v>5490</v>
      </c>
      <c r="C249" s="483">
        <f>COUNTIFS(VODANET!$AB$5:$AB$4966,"&gt;="&amp;Mensal!C247,VODANET!$AB$5:$AB$4966,"&lt;="&amp;Mensal!D247)</f>
        <v>0</v>
      </c>
      <c r="D249" s="484"/>
      <c r="E249" s="483">
        <f>COUNTIFS(VODANET!$AB$5:$AB$4966,"&gt;="&amp;Mensal!E247,VODANET!$AB$5:$AB$4966,"&lt;="&amp;Mensal!F247)</f>
        <v>0</v>
      </c>
      <c r="F249" s="484"/>
      <c r="G249" s="483">
        <f>COUNTIFS(VODANET!$AB$5:$AB$4966,"&gt;="&amp;Mensal!G247,VODANET!$AB$5:$AB$4966,"&lt;="&amp;Mensal!H247)</f>
        <v>1</v>
      </c>
      <c r="H249" s="484"/>
      <c r="I249" s="483">
        <f>COUNTIFS(VODANET!$AB$5:$AB$4966,"&gt;="&amp;Mensal!I247,VODANET!$AB$5:$AB$4966,"&lt;="&amp;Mensal!J247)</f>
        <v>1</v>
      </c>
      <c r="J249" s="484"/>
      <c r="K249" s="483">
        <f>COUNTIFS(VODANET!$AB$5:$AB$4966,"&gt;="&amp;Mensal!K247,VODANET!$AB$5:$AB$4966,"&lt;="&amp;Mensal!L247)</f>
        <v>2</v>
      </c>
      <c r="L249" s="484"/>
      <c r="M249" s="110">
        <f>SUM(C249:L249)</f>
        <v>4</v>
      </c>
    </row>
    <row r="250" spans="2:13" ht="16.5" customHeight="1" thickBot="1" x14ac:dyDescent="0.3">
      <c r="B250" s="105" t="s">
        <v>6760</v>
      </c>
      <c r="C250" s="481">
        <v>0</v>
      </c>
      <c r="D250" s="482"/>
      <c r="E250" s="481">
        <v>0</v>
      </c>
      <c r="F250" s="482"/>
      <c r="G250" s="481">
        <v>0</v>
      </c>
      <c r="H250" s="482"/>
      <c r="I250" s="481">
        <v>0</v>
      </c>
      <c r="J250" s="482"/>
      <c r="K250" s="481">
        <v>0</v>
      </c>
      <c r="L250" s="48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3">
        <v>0</v>
      </c>
      <c r="D261" s="484"/>
      <c r="E261" s="483">
        <v>0</v>
      </c>
      <c r="F261" s="484"/>
      <c r="G261" s="483">
        <v>0</v>
      </c>
      <c r="H261" s="484"/>
      <c r="I261" s="483">
        <v>0</v>
      </c>
      <c r="J261" s="484"/>
      <c r="K261" s="110">
        <f>SUM(C261:J261)</f>
        <v>0</v>
      </c>
      <c r="L261"/>
    </row>
    <row r="262" spans="2:12" ht="16.5" customHeight="1" x14ac:dyDescent="0.25">
      <c r="B262" s="104" t="s">
        <v>5490</v>
      </c>
      <c r="C262" s="483">
        <f>COUNTIFS(VODANET!$AB$5:$AB$4966,"&gt;="&amp;Mensal!C260,VODANET!$AB$5:$AB$4966,"&lt;="&amp;Mensal!D260)</f>
        <v>7</v>
      </c>
      <c r="D262" s="484"/>
      <c r="E262" s="483">
        <f>COUNTIFS(VODANET!$AB$5:$AB$4966,"&gt;="&amp;Mensal!E260,VODANET!$AB$5:$AB$4966,"&lt;="&amp;Mensal!F260)</f>
        <v>0</v>
      </c>
      <c r="F262" s="484"/>
      <c r="G262" s="483">
        <f>COUNTIFS(VODANET!$AB$5:$AB$4966,"&gt;="&amp;Mensal!G260,VODANET!$AB$5:$AB$4966,"&lt;="&amp;Mensal!H260)</f>
        <v>2</v>
      </c>
      <c r="H262" s="484"/>
      <c r="I262" s="483">
        <f>COUNTIFS(VODANET!$AB$5:$AB$4966,"&gt;="&amp;Mensal!I260,VODANET!$AB$5:$AB$4966,"&lt;="&amp;Mensal!J260)</f>
        <v>4</v>
      </c>
      <c r="J262" s="484"/>
      <c r="K262" s="110">
        <f>SUM(C262:J262)</f>
        <v>13</v>
      </c>
      <c r="L262"/>
    </row>
    <row r="263" spans="2:12" ht="16.5" customHeight="1" thickBot="1" x14ac:dyDescent="0.3">
      <c r="B263" s="105" t="s">
        <v>6760</v>
      </c>
      <c r="C263" s="481">
        <v>0</v>
      </c>
      <c r="D263" s="482"/>
      <c r="E263" s="481">
        <v>0</v>
      </c>
      <c r="F263" s="482"/>
      <c r="G263" s="481">
        <v>0</v>
      </c>
      <c r="H263" s="482"/>
      <c r="I263" s="481">
        <v>0</v>
      </c>
      <c r="J263" s="48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3">
        <v>0</v>
      </c>
      <c r="D274" s="484"/>
      <c r="E274" s="483">
        <v>0</v>
      </c>
      <c r="F274" s="484"/>
      <c r="G274" s="483">
        <v>0</v>
      </c>
      <c r="H274" s="484"/>
      <c r="I274" s="483">
        <v>0</v>
      </c>
      <c r="J274" s="484"/>
      <c r="K274" s="483">
        <v>0</v>
      </c>
      <c r="L274" s="484"/>
      <c r="M274" s="110">
        <f>SUM(C274:L274)</f>
        <v>0</v>
      </c>
    </row>
    <row r="275" spans="2:13" ht="16.5" customHeight="1" x14ac:dyDescent="0.25">
      <c r="B275" s="104" t="s">
        <v>5490</v>
      </c>
      <c r="C275" s="483">
        <f>COUNTIFS(VODANET!$AB$5:$AB$4966,"&gt;="&amp;Mensal!C273,VODANET!$AB$5:$AB$4966,"&lt;="&amp;Mensal!D273)</f>
        <v>0</v>
      </c>
      <c r="D275" s="484"/>
      <c r="E275" s="483">
        <f>COUNTIFS(VODANET!$AB$5:$AB$4966,"&gt;="&amp;Mensal!E273,VODANET!$AB$5:$AB$4966,"&lt;="&amp;Mensal!F273)</f>
        <v>4</v>
      </c>
      <c r="F275" s="484"/>
      <c r="G275" s="483">
        <f>COUNTIFS(VODANET!$AB$5:$AB$4966,"&gt;="&amp;Mensal!G273,VODANET!$AB$5:$AB$4966,"&lt;="&amp;Mensal!H273)</f>
        <v>3</v>
      </c>
      <c r="H275" s="484"/>
      <c r="I275" s="483">
        <f>COUNTIFS(VODANET!$AB$5:$AB$4966,"&gt;="&amp;Mensal!I273,VODANET!$AB$5:$AB$4966,"&lt;="&amp;Mensal!J273)</f>
        <v>2</v>
      </c>
      <c r="J275" s="484"/>
      <c r="K275" s="483">
        <f>COUNTIFS(VODANET!$AB$5:$AB$4966,"&gt;="&amp;Mensal!K273,VODANET!$AB$5:$AB$4966,"&lt;="&amp;Mensal!L273)</f>
        <v>0</v>
      </c>
      <c r="L275" s="484"/>
      <c r="M275" s="110">
        <f>SUM(C275:L275)</f>
        <v>9</v>
      </c>
    </row>
    <row r="276" spans="2:13" ht="16.5" customHeight="1" thickBot="1" x14ac:dyDescent="0.3">
      <c r="B276" s="105" t="s">
        <v>6760</v>
      </c>
      <c r="C276" s="481">
        <v>0</v>
      </c>
      <c r="D276" s="482"/>
      <c r="E276" s="481">
        <v>0</v>
      </c>
      <c r="F276" s="482"/>
      <c r="G276" s="481">
        <v>0</v>
      </c>
      <c r="H276" s="482"/>
      <c r="I276" s="481">
        <v>0</v>
      </c>
      <c r="J276" s="482"/>
      <c r="K276" s="481">
        <v>0</v>
      </c>
      <c r="L276" s="48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3">
        <v>0</v>
      </c>
      <c r="D287" s="484"/>
      <c r="E287" s="483">
        <v>0</v>
      </c>
      <c r="F287" s="484"/>
      <c r="G287" s="483">
        <v>0</v>
      </c>
      <c r="H287" s="484"/>
      <c r="I287" s="483">
        <v>0</v>
      </c>
      <c r="J287" s="484"/>
      <c r="K287" s="483">
        <v>0</v>
      </c>
      <c r="L287" s="484"/>
      <c r="M287" s="110">
        <f>SUM(C287:L287)</f>
        <v>0</v>
      </c>
    </row>
    <row r="288" spans="2:13" ht="16.5" customHeight="1" x14ac:dyDescent="0.25">
      <c r="B288" s="104" t="s">
        <v>5490</v>
      </c>
      <c r="C288" s="483">
        <f>COUNTIFS(VODANET!$AB$5:$AB$4966,"&gt;="&amp;Mensal!C286,VODANET!$AB$5:$AB$4966,"&lt;="&amp;Mensal!D286)</f>
        <v>0</v>
      </c>
      <c r="D288" s="484"/>
      <c r="E288" s="483">
        <f>COUNTIFS(VODANET!$AB$5:$AB$4966,"&gt;="&amp;Mensal!E286,VODANET!$AB$5:$AB$4966,"&lt;="&amp;Mensal!F286)</f>
        <v>0</v>
      </c>
      <c r="F288" s="484"/>
      <c r="G288" s="483">
        <f>COUNTIFS(VODANET!$AB$5:$AB$4966,"&gt;="&amp;Mensal!G286,VODANET!$AB$5:$AB$4966,"&lt;="&amp;Mensal!H286)</f>
        <v>0</v>
      </c>
      <c r="H288" s="484"/>
      <c r="I288" s="483">
        <f>COUNTIFS(VODANET!$AB$5:$AB$4966,"&gt;="&amp;Mensal!I286,VODANET!$AB$5:$AB$4966,"&lt;="&amp;Mensal!J286)</f>
        <v>0</v>
      </c>
      <c r="J288" s="484"/>
      <c r="K288" s="483">
        <f>COUNTIFS(VODANET!$AB$5:$AB$4966,"&gt;="&amp;Mensal!K286,VODANET!$AB$5:$AB$4966,"&lt;="&amp;Mensal!L286)</f>
        <v>0</v>
      </c>
      <c r="L288" s="484"/>
      <c r="M288" s="110">
        <f>SUM(C288:L288)</f>
        <v>0</v>
      </c>
    </row>
    <row r="289" spans="2:13" ht="16.5" customHeight="1" thickBot="1" x14ac:dyDescent="0.3">
      <c r="B289" s="105" t="s">
        <v>6760</v>
      </c>
      <c r="C289" s="481">
        <v>0</v>
      </c>
      <c r="D289" s="482"/>
      <c r="E289" s="481">
        <v>0</v>
      </c>
      <c r="F289" s="482"/>
      <c r="G289" s="481">
        <v>0</v>
      </c>
      <c r="H289" s="482"/>
      <c r="I289" s="481">
        <v>0</v>
      </c>
      <c r="J289" s="482"/>
      <c r="K289" s="481">
        <v>0</v>
      </c>
      <c r="L289" s="48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3">
        <v>0</v>
      </c>
      <c r="D300" s="484"/>
      <c r="E300" s="483">
        <v>0</v>
      </c>
      <c r="F300" s="484"/>
      <c r="G300" s="483">
        <v>0</v>
      </c>
      <c r="H300" s="484"/>
      <c r="I300" s="483">
        <v>0</v>
      </c>
      <c r="J300" s="484"/>
      <c r="K300" s="483">
        <v>0</v>
      </c>
      <c r="L300" s="484"/>
      <c r="M300" s="110">
        <f>SUM(C300:L300)</f>
        <v>0</v>
      </c>
    </row>
    <row r="301" spans="2:13" ht="16.5" customHeight="1" x14ac:dyDescent="0.25">
      <c r="B301" s="104" t="s">
        <v>5490</v>
      </c>
      <c r="C301" s="483">
        <f>COUNTIFS(VODANET!$AB$5:$AB$4966,"&gt;="&amp;Mensal!C299,VODANET!$AB$5:$AB$4966,"&lt;="&amp;Mensal!D299)</f>
        <v>1</v>
      </c>
      <c r="D301" s="484"/>
      <c r="E301" s="483">
        <f>COUNTIFS(VODANET!$AB$5:$AB$4966,"&gt;="&amp;Mensal!E299,VODANET!$AB$5:$AB$4966,"&lt;="&amp;Mensal!F299)</f>
        <v>0</v>
      </c>
      <c r="F301" s="484"/>
      <c r="G301" s="483">
        <f>COUNTIFS(VODANET!$AB$5:$AB$4966,"&gt;="&amp;Mensal!G299,VODANET!$AB$5:$AB$4966,"&lt;="&amp;Mensal!H299)</f>
        <v>0</v>
      </c>
      <c r="H301" s="484"/>
      <c r="I301" s="483">
        <f>COUNTIFS(VODANET!$AB$5:$AB$4966,"&gt;="&amp;Mensal!I299,VODANET!$AB$5:$AB$4966,"&lt;="&amp;Mensal!J299)</f>
        <v>0</v>
      </c>
      <c r="J301" s="484"/>
      <c r="K301" s="483">
        <f>COUNTIFS(VODANET!$AB$5:$AB$4966,"&gt;="&amp;Mensal!K299,VODANET!$AB$5:$AB$4966,"&lt;="&amp;Mensal!L299)</f>
        <v>0</v>
      </c>
      <c r="L301" s="484"/>
      <c r="M301" s="110">
        <f>SUM(C301:L301)</f>
        <v>1</v>
      </c>
    </row>
    <row r="302" spans="2:13" ht="16.5" customHeight="1" thickBot="1" x14ac:dyDescent="0.3">
      <c r="B302" s="105" t="s">
        <v>6760</v>
      </c>
      <c r="C302" s="481">
        <v>0</v>
      </c>
      <c r="D302" s="482"/>
      <c r="E302" s="481">
        <v>0</v>
      </c>
      <c r="F302" s="482"/>
      <c r="G302" s="481">
        <v>0</v>
      </c>
      <c r="H302" s="482"/>
      <c r="I302" s="481">
        <v>0</v>
      </c>
      <c r="J302" s="482"/>
      <c r="K302" s="481">
        <v>0</v>
      </c>
      <c r="L302" s="48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3">
        <v>0</v>
      </c>
      <c r="D313" s="484"/>
      <c r="E313" s="483">
        <v>0</v>
      </c>
      <c r="F313" s="484"/>
      <c r="G313" s="483">
        <v>0</v>
      </c>
      <c r="H313" s="484"/>
      <c r="I313" s="483">
        <v>0</v>
      </c>
      <c r="J313" s="484"/>
      <c r="K313" s="483">
        <v>0</v>
      </c>
      <c r="L313" s="484"/>
      <c r="M313" s="110">
        <f>SUM(C313:L313)</f>
        <v>0</v>
      </c>
    </row>
    <row r="314" spans="2:13" ht="16.5" customHeight="1" x14ac:dyDescent="0.25">
      <c r="B314" s="104" t="s">
        <v>5490</v>
      </c>
      <c r="C314" s="483">
        <f>COUNTIFS(VODANET!$AB$5:$AB$4966,"&gt;="&amp;Mensal!C312,VODANET!$AB$5:$AB$4966,"&lt;="&amp;Mensal!D312)</f>
        <v>0</v>
      </c>
      <c r="D314" s="484"/>
      <c r="E314" s="483">
        <f>COUNTIFS(VODANET!$AB$5:$AB$4966,"&gt;="&amp;Mensal!E312,VODANET!$AB$5:$AB$4966,"&lt;="&amp;Mensal!F312)</f>
        <v>0</v>
      </c>
      <c r="F314" s="484"/>
      <c r="G314" s="483">
        <f>COUNTIFS(VODANET!$AB$5:$AB$4966,"&gt;="&amp;Mensal!G312,VODANET!$AB$5:$AB$4966,"&lt;="&amp;Mensal!H312)</f>
        <v>2</v>
      </c>
      <c r="H314" s="484"/>
      <c r="I314" s="483">
        <f>COUNTIFS(VODANET!$AB$5:$AB$4966,"&gt;="&amp;Mensal!I312,VODANET!$AB$5:$AB$4966,"&lt;="&amp;Mensal!J312)</f>
        <v>1</v>
      </c>
      <c r="J314" s="484"/>
      <c r="K314" s="483">
        <f>COUNTIFS(VODANET!$AB$5:$AB$4966,"&gt;="&amp;Mensal!K312,VODANET!$AB$5:$AB$4966,"&lt;="&amp;Mensal!L312)</f>
        <v>0</v>
      </c>
      <c r="L314" s="484"/>
      <c r="M314" s="110">
        <f>SUM(C314:L314)</f>
        <v>3</v>
      </c>
    </row>
    <row r="315" spans="2:13" ht="16.5" customHeight="1" thickBot="1" x14ac:dyDescent="0.3">
      <c r="B315" s="105" t="s">
        <v>6760</v>
      </c>
      <c r="C315" s="481">
        <v>0</v>
      </c>
      <c r="D315" s="482"/>
      <c r="E315" s="481">
        <v>0</v>
      </c>
      <c r="F315" s="482"/>
      <c r="G315" s="481">
        <v>0</v>
      </c>
      <c r="H315" s="482"/>
      <c r="I315" s="481">
        <v>0</v>
      </c>
      <c r="J315" s="482"/>
      <c r="K315" s="481">
        <v>0</v>
      </c>
      <c r="L315" s="48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3">
        <v>0</v>
      </c>
      <c r="D326" s="484"/>
      <c r="E326" s="483">
        <v>0</v>
      </c>
      <c r="F326" s="484"/>
      <c r="G326" s="483">
        <v>0</v>
      </c>
      <c r="H326" s="484"/>
      <c r="I326" s="483">
        <v>0</v>
      </c>
      <c r="J326" s="484"/>
      <c r="K326" s="483">
        <v>0</v>
      </c>
      <c r="L326" s="484"/>
      <c r="M326" s="110">
        <f>SUM(C326:L326)</f>
        <v>0</v>
      </c>
    </row>
    <row r="327" spans="2:13" ht="16.5" customHeight="1" x14ac:dyDescent="0.25">
      <c r="B327" s="104" t="s">
        <v>5490</v>
      </c>
      <c r="C327" s="483">
        <f>COUNTIFS(VODANET!$AB$5:$AB$4966,"&gt;="&amp;Mensal!C325,VODANET!$AB$5:$AB$4966,"&lt;="&amp;Mensal!D325)</f>
        <v>0</v>
      </c>
      <c r="D327" s="484"/>
      <c r="E327" s="483">
        <f>COUNTIFS(VODANET!$AB$5:$AB$4966,"&gt;="&amp;Mensal!E325,VODANET!$AB$5:$AB$4966,"&lt;="&amp;Mensal!F325)</f>
        <v>0</v>
      </c>
      <c r="F327" s="484"/>
      <c r="G327" s="483">
        <f>COUNTIFS(VODANET!$AB$5:$AB$4966,"&gt;="&amp;Mensal!G325,VODANET!$AB$5:$AB$4966,"&lt;="&amp;Mensal!H325)</f>
        <v>0</v>
      </c>
      <c r="H327" s="484"/>
      <c r="I327" s="483">
        <f>COUNTIFS(VODANET!$AB$5:$AB$4966,"&gt;="&amp;Mensal!I325,VODANET!$AB$5:$AB$4966,"&lt;="&amp;Mensal!J325)</f>
        <v>0</v>
      </c>
      <c r="J327" s="484"/>
      <c r="K327" s="483">
        <f>COUNTIFS(VODANET!$AB$5:$AB$4966,"&gt;="&amp;Mensal!K325,VODANET!$AB$5:$AB$4966,"&lt;="&amp;Mensal!L325)</f>
        <v>0</v>
      </c>
      <c r="L327" s="484"/>
      <c r="M327" s="110">
        <f>SUM(C327:L327)</f>
        <v>0</v>
      </c>
    </row>
    <row r="328" spans="2:13" ht="16.5" customHeight="1" thickBot="1" x14ac:dyDescent="0.3">
      <c r="B328" s="105" t="s">
        <v>6760</v>
      </c>
      <c r="C328" s="481">
        <v>0</v>
      </c>
      <c r="D328" s="482"/>
      <c r="E328" s="481">
        <v>0</v>
      </c>
      <c r="F328" s="482"/>
      <c r="G328" s="481">
        <v>0</v>
      </c>
      <c r="H328" s="482"/>
      <c r="I328" s="481">
        <v>0</v>
      </c>
      <c r="J328" s="482"/>
      <c r="K328" s="481">
        <v>0</v>
      </c>
      <c r="L328" s="482"/>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3">
        <v>0</v>
      </c>
      <c r="D339" s="484"/>
      <c r="E339" s="483">
        <v>0</v>
      </c>
      <c r="F339" s="484"/>
      <c r="G339" s="483">
        <v>0</v>
      </c>
      <c r="H339" s="484"/>
      <c r="I339" s="483">
        <v>0</v>
      </c>
      <c r="J339" s="484"/>
      <c r="K339" s="483">
        <v>0</v>
      </c>
      <c r="L339" s="484"/>
      <c r="M339" s="110">
        <f>SUM(C339:L339)</f>
        <v>0</v>
      </c>
    </row>
    <row r="340" spans="2:13" ht="16.5" customHeight="1" x14ac:dyDescent="0.25">
      <c r="B340" s="104" t="s">
        <v>5490</v>
      </c>
      <c r="C340" s="483">
        <f>COUNTIFS(VODANET!$AB$5:$AB$4966,"&gt;="&amp;Mensal!C338,VODANET!$AB$5:$AB$4966,"&lt;="&amp;Mensal!D338)</f>
        <v>0</v>
      </c>
      <c r="D340" s="484"/>
      <c r="E340" s="483">
        <f>COUNTIFS(VODANET!$AB$5:$AB$4966,"&gt;="&amp;Mensal!E338,VODANET!$AB$5:$AB$4966,"&lt;="&amp;Mensal!F338)</f>
        <v>0</v>
      </c>
      <c r="F340" s="484"/>
      <c r="G340" s="483">
        <f>COUNTIFS(VODANET!$AB$5:$AB$4966,"&gt;="&amp;Mensal!G338,VODANET!$AB$5:$AB$4966,"&lt;="&amp;Mensal!H338)</f>
        <v>0</v>
      </c>
      <c r="H340" s="484"/>
      <c r="I340" s="483">
        <f>COUNTIFS(VODANET!$AB$5:$AB$4966,"&gt;="&amp;Mensal!I338,VODANET!$AB$5:$AB$4966,"&lt;="&amp;Mensal!J338)</f>
        <v>0</v>
      </c>
      <c r="J340" s="484"/>
      <c r="K340" s="483">
        <f>COUNTIFS(VODANET!$AB$5:$AB$4966,"&gt;="&amp;Mensal!K338,VODANET!$AB$5:$AB$4966,"&lt;="&amp;Mensal!L338)</f>
        <v>22</v>
      </c>
      <c r="L340" s="484"/>
      <c r="M340" s="110">
        <f>SUM(C340:L340)</f>
        <v>22</v>
      </c>
    </row>
    <row r="341" spans="2:13" ht="16.5" customHeight="1" thickBot="1" x14ac:dyDescent="0.3">
      <c r="B341" s="105" t="s">
        <v>6760</v>
      </c>
      <c r="C341" s="481">
        <v>0</v>
      </c>
      <c r="D341" s="482"/>
      <c r="E341" s="481">
        <v>0</v>
      </c>
      <c r="F341" s="482"/>
      <c r="G341" s="481">
        <v>0</v>
      </c>
      <c r="H341" s="482"/>
      <c r="I341" s="481">
        <v>0</v>
      </c>
      <c r="J341" s="482"/>
      <c r="K341" s="481">
        <v>0</v>
      </c>
      <c r="L341" s="482"/>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3">
        <v>0</v>
      </c>
      <c r="D352" s="484"/>
      <c r="E352" s="483">
        <v>0</v>
      </c>
      <c r="F352" s="484"/>
      <c r="G352" s="483">
        <v>0</v>
      </c>
      <c r="H352" s="484"/>
      <c r="I352" s="483">
        <v>0</v>
      </c>
      <c r="J352" s="484"/>
      <c r="K352" s="483">
        <v>0</v>
      </c>
      <c r="L352" s="484"/>
      <c r="M352" s="110">
        <f>SUM(C352:L352)</f>
        <v>0</v>
      </c>
    </row>
    <row r="353" spans="2:13" ht="16.5" customHeight="1" x14ac:dyDescent="0.25">
      <c r="B353" s="104" t="s">
        <v>5490</v>
      </c>
      <c r="C353" s="483">
        <f>COUNTIFS(VODANET!$AB$5:$AB$4966,"&gt;="&amp;Mensal!C351,VODANET!$AB$5:$AB$4966,"&lt;="&amp;Mensal!D351)</f>
        <v>9</v>
      </c>
      <c r="D353" s="484"/>
      <c r="E353" s="483">
        <f>COUNTIFS(VODANET!$AB$5:$AB$4966,"&gt;="&amp;Mensal!E351,VODANET!$AB$5:$AB$4966,"&lt;="&amp;Mensal!F351)</f>
        <v>0</v>
      </c>
      <c r="F353" s="484"/>
      <c r="G353" s="483">
        <f>COUNTIFS(VODANET!$AB$5:$AB$4966,"&gt;="&amp;Mensal!G351,VODANET!$AB$5:$AB$4966,"&lt;="&amp;Mensal!H351)</f>
        <v>0</v>
      </c>
      <c r="H353" s="484"/>
      <c r="I353" s="483">
        <f>COUNTIFS(VODANET!$AB$5:$AB$4966,"&gt;="&amp;Mensal!I351,VODANET!$AB$5:$AB$4966,"&lt;="&amp;Mensal!J351)</f>
        <v>0</v>
      </c>
      <c r="J353" s="484"/>
      <c r="K353" s="483">
        <f>COUNTIFS(VODANET!$AB$5:$AB$4966,"&gt;="&amp;Mensal!K351,VODANET!$AB$5:$AB$4966,"&lt;="&amp;Mensal!L351)</f>
        <v>0</v>
      </c>
      <c r="L353" s="484"/>
      <c r="M353" s="110">
        <f>SUM(C353:L353)</f>
        <v>9</v>
      </c>
    </row>
    <row r="354" spans="2:13" ht="16.5" customHeight="1" thickBot="1" x14ac:dyDescent="0.3">
      <c r="B354" s="105" t="s">
        <v>6760</v>
      </c>
      <c r="C354" s="481">
        <v>0</v>
      </c>
      <c r="D354" s="482"/>
      <c r="E354" s="481">
        <v>0</v>
      </c>
      <c r="F354" s="482"/>
      <c r="G354" s="481">
        <v>0</v>
      </c>
      <c r="H354" s="482"/>
      <c r="I354" s="481">
        <v>0</v>
      </c>
      <c r="J354" s="482"/>
      <c r="K354" s="481">
        <v>0</v>
      </c>
      <c r="L354" s="482"/>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7" t="s">
        <v>6751</v>
      </c>
      <c r="E4" s="48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5" t="s">
        <v>6756</v>
      </c>
      <c r="E9" s="48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23678</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23654</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23679</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23680</v>
      </c>
      <c r="R2136" s="14" t="s">
        <v>453</v>
      </c>
      <c r="S2136" t="s">
        <v>23324</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14028</v>
      </c>
      <c r="G2137" t="s">
        <v>13756</v>
      </c>
      <c r="H2137" s="14" t="s">
        <v>23681</v>
      </c>
      <c r="I2137" s="14">
        <v>41883</v>
      </c>
      <c r="J2137" t="s">
        <v>23325</v>
      </c>
      <c r="K2137" t="s">
        <v>23326</v>
      </c>
      <c r="L2137" t="s">
        <v>23327</v>
      </c>
      <c r="M2137" t="s">
        <v>23328</v>
      </c>
      <c r="N2137" s="14" t="s">
        <v>23682</v>
      </c>
      <c r="O2137" s="14" t="s">
        <v>23683</v>
      </c>
      <c r="P2137" s="14">
        <v>41884</v>
      </c>
      <c r="Q2137" t="s">
        <v>23329</v>
      </c>
      <c r="R2137" s="14" t="s">
        <v>23684</v>
      </c>
      <c r="S2137" t="s">
        <v>23330</v>
      </c>
      <c r="T2137" t="s">
        <v>3977</v>
      </c>
      <c r="U2137" s="14" t="s">
        <v>23685</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14028</v>
      </c>
      <c r="G2138" t="s">
        <v>1662</v>
      </c>
      <c r="H2138" s="14" t="s">
        <v>23584</v>
      </c>
      <c r="I2138" s="14">
        <v>41880</v>
      </c>
      <c r="J2138" t="s">
        <v>23331</v>
      </c>
      <c r="K2138" t="s">
        <v>23332</v>
      </c>
      <c r="L2138" t="s">
        <v>23333</v>
      </c>
      <c r="M2138" t="s">
        <v>23334</v>
      </c>
      <c r="N2138" s="14" t="s">
        <v>23655</v>
      </c>
      <c r="O2138" s="14" t="s">
        <v>23571</v>
      </c>
      <c r="P2138" s="14">
        <v>41883</v>
      </c>
      <c r="Q2138" t="s">
        <v>23335</v>
      </c>
      <c r="R2138" s="14" t="s">
        <v>23585</v>
      </c>
      <c r="S2138" t="s">
        <v>23336</v>
      </c>
      <c r="T2138" t="s">
        <v>3977</v>
      </c>
      <c r="U2138" s="14" t="s">
        <v>23656</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14028</v>
      </c>
      <c r="G2139" t="s">
        <v>13756</v>
      </c>
      <c r="H2139" s="14" t="s">
        <v>23586</v>
      </c>
      <c r="I2139" s="14">
        <v>41873</v>
      </c>
      <c r="J2139" t="s">
        <v>23325</v>
      </c>
      <c r="K2139" t="s">
        <v>23337</v>
      </c>
      <c r="L2139" t="s">
        <v>23327</v>
      </c>
      <c r="M2139" t="s">
        <v>23328</v>
      </c>
      <c r="N2139" s="14" t="s">
        <v>23686</v>
      </c>
      <c r="O2139" s="14" t="s">
        <v>23571</v>
      </c>
      <c r="P2139" s="14">
        <v>41884</v>
      </c>
      <c r="Q2139" t="s">
        <v>23338</v>
      </c>
      <c r="R2139" s="14" t="s">
        <v>10790</v>
      </c>
      <c r="S2139" t="s">
        <v>23339</v>
      </c>
      <c r="T2139" t="s">
        <v>3977</v>
      </c>
      <c r="U2139" s="14" t="s">
        <v>23687</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14028</v>
      </c>
      <c r="G2140" t="s">
        <v>13756</v>
      </c>
      <c r="H2140" s="14" t="s">
        <v>23587</v>
      </c>
      <c r="I2140" s="14">
        <v>41876</v>
      </c>
      <c r="J2140" t="s">
        <v>23325</v>
      </c>
      <c r="K2140" t="s">
        <v>23340</v>
      </c>
      <c r="L2140" t="s">
        <v>23327</v>
      </c>
      <c r="M2140" t="s">
        <v>23328</v>
      </c>
      <c r="N2140" s="14" t="s">
        <v>23588</v>
      </c>
      <c r="O2140" s="14" t="s">
        <v>15416</v>
      </c>
      <c r="P2140" s="14">
        <v>41877</v>
      </c>
      <c r="Q2140" t="s">
        <v>23341</v>
      </c>
      <c r="R2140" s="14" t="s">
        <v>10697</v>
      </c>
      <c r="S2140" t="s">
        <v>23342</v>
      </c>
      <c r="T2140" t="s">
        <v>3977</v>
      </c>
      <c r="U2140" s="14" t="s">
        <v>23589</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23343</v>
      </c>
      <c r="K2141" t="s">
        <v>23344</v>
      </c>
      <c r="L2141" t="s">
        <v>4295</v>
      </c>
      <c r="M2141" t="s">
        <v>23345</v>
      </c>
      <c r="N2141" s="14" t="s">
        <v>453</v>
      </c>
      <c r="O2141" s="14" t="s">
        <v>453</v>
      </c>
      <c r="P2141" s="14" t="s">
        <v>453</v>
      </c>
      <c r="Q2141" t="s">
        <v>23346</v>
      </c>
      <c r="R2141" s="14" t="s">
        <v>453</v>
      </c>
      <c r="S2141" t="s">
        <v>23347</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23590</v>
      </c>
      <c r="I2142" s="14">
        <v>41878</v>
      </c>
      <c r="J2142" t="s">
        <v>23325</v>
      </c>
      <c r="K2142" t="s">
        <v>23348</v>
      </c>
      <c r="L2142" t="s">
        <v>23327</v>
      </c>
      <c r="M2142" t="s">
        <v>23328</v>
      </c>
      <c r="N2142" s="14" t="s">
        <v>23591</v>
      </c>
      <c r="O2142" s="14" t="s">
        <v>15416</v>
      </c>
      <c r="P2142" s="14">
        <v>41880</v>
      </c>
      <c r="Q2142" t="s">
        <v>23349</v>
      </c>
      <c r="R2142" s="14" t="s">
        <v>17640</v>
      </c>
      <c r="S2142" t="s">
        <v>23350</v>
      </c>
      <c r="T2142" t="s">
        <v>3977</v>
      </c>
      <c r="U2142" s="14" t="s">
        <v>23592</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23688</v>
      </c>
      <c r="B2143">
        <v>9843</v>
      </c>
      <c r="C2143" s="3">
        <v>41862</v>
      </c>
      <c r="D2143">
        <v>41907</v>
      </c>
      <c r="E2143" t="s">
        <v>1449</v>
      </c>
      <c r="F2143" t="s">
        <v>14028</v>
      </c>
      <c r="G2143" t="s">
        <v>13269</v>
      </c>
      <c r="H2143" s="14" t="s">
        <v>453</v>
      </c>
      <c r="I2143" s="14" t="s">
        <v>453</v>
      </c>
      <c r="J2143" t="s">
        <v>23351</v>
      </c>
      <c r="K2143" t="s">
        <v>23352</v>
      </c>
      <c r="L2143" t="s">
        <v>23353</v>
      </c>
      <c r="M2143" t="s">
        <v>23354</v>
      </c>
      <c r="N2143" s="14" t="s">
        <v>453</v>
      </c>
      <c r="O2143" s="14" t="s">
        <v>453</v>
      </c>
      <c r="P2143" s="14" t="s">
        <v>453</v>
      </c>
      <c r="Q2143" t="s">
        <v>23689</v>
      </c>
      <c r="R2143" s="14" t="s">
        <v>453</v>
      </c>
      <c r="S2143" t="s">
        <v>23355</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23690</v>
      </c>
      <c r="B2144">
        <v>9862</v>
      </c>
      <c r="C2144" s="3">
        <v>41862</v>
      </c>
      <c r="D2144">
        <v>41907</v>
      </c>
      <c r="E2144" t="s">
        <v>1449</v>
      </c>
      <c r="F2144" t="s">
        <v>14028</v>
      </c>
      <c r="G2144" s="15" t="s">
        <v>13681</v>
      </c>
      <c r="H2144" s="14" t="s">
        <v>453</v>
      </c>
      <c r="I2144" s="14" t="s">
        <v>453</v>
      </c>
      <c r="J2144" t="s">
        <v>23356</v>
      </c>
      <c r="K2144" t="s">
        <v>23357</v>
      </c>
      <c r="L2144" t="s">
        <v>23358</v>
      </c>
      <c r="M2144" t="s">
        <v>23359</v>
      </c>
      <c r="N2144" s="14" t="s">
        <v>453</v>
      </c>
      <c r="O2144" s="14" t="s">
        <v>453</v>
      </c>
      <c r="P2144" s="14" t="s">
        <v>453</v>
      </c>
      <c r="Q2144" t="s">
        <v>23691</v>
      </c>
      <c r="R2144" s="14" t="s">
        <v>453</v>
      </c>
      <c r="S2144" t="s">
        <v>23360</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14028</v>
      </c>
      <c r="G2145" t="s">
        <v>13756</v>
      </c>
      <c r="H2145" s="14" t="s">
        <v>23692</v>
      </c>
      <c r="I2145" s="14">
        <v>41883</v>
      </c>
      <c r="J2145" t="s">
        <v>23325</v>
      </c>
      <c r="K2145" t="s">
        <v>23361</v>
      </c>
      <c r="L2145" t="s">
        <v>23327</v>
      </c>
      <c r="M2145" t="s">
        <v>23362</v>
      </c>
      <c r="N2145" s="14" t="s">
        <v>23693</v>
      </c>
      <c r="O2145" s="14" t="s">
        <v>14523</v>
      </c>
      <c r="P2145" s="14">
        <v>41884</v>
      </c>
      <c r="Q2145" s="14" t="s">
        <v>453</v>
      </c>
      <c r="R2145" s="14" t="s">
        <v>23694</v>
      </c>
      <c r="S2145" t="s">
        <v>23363</v>
      </c>
      <c r="T2145" t="s">
        <v>14774</v>
      </c>
      <c r="U2145" s="14" t="s">
        <v>14793</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1449</v>
      </c>
      <c r="F2146" t="s">
        <v>14028</v>
      </c>
      <c r="G2146" t="s">
        <v>958</v>
      </c>
      <c r="H2146" s="14" t="s">
        <v>453</v>
      </c>
      <c r="I2146" s="14" t="s">
        <v>453</v>
      </c>
      <c r="J2146" t="s">
        <v>23343</v>
      </c>
      <c r="K2146" t="s">
        <v>23364</v>
      </c>
      <c r="L2146" t="s">
        <v>4295</v>
      </c>
      <c r="M2146" t="s">
        <v>23365</v>
      </c>
      <c r="N2146" s="14" t="s">
        <v>453</v>
      </c>
      <c r="O2146" s="14" t="s">
        <v>453</v>
      </c>
      <c r="P2146" s="14" t="s">
        <v>453</v>
      </c>
      <c r="Q2146" t="s">
        <v>23366</v>
      </c>
      <c r="R2146" s="14" t="s">
        <v>453</v>
      </c>
      <c r="S2146" t="s">
        <v>23367</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14028</v>
      </c>
      <c r="G2147" t="s">
        <v>13756</v>
      </c>
      <c r="H2147" s="14" t="s">
        <v>23695</v>
      </c>
      <c r="I2147" s="14">
        <v>41883</v>
      </c>
      <c r="J2147" t="s">
        <v>23325</v>
      </c>
      <c r="K2147" t="s">
        <v>23368</v>
      </c>
      <c r="L2147" t="s">
        <v>23327</v>
      </c>
      <c r="M2147" t="s">
        <v>23362</v>
      </c>
      <c r="N2147" s="14" t="s">
        <v>23696</v>
      </c>
      <c r="O2147" s="14" t="s">
        <v>23571</v>
      </c>
      <c r="P2147" s="14">
        <v>41884</v>
      </c>
      <c r="Q2147" t="s">
        <v>23369</v>
      </c>
      <c r="R2147" s="14" t="s">
        <v>23697</v>
      </c>
      <c r="S2147" t="s">
        <v>23370</v>
      </c>
      <c r="T2147" t="s">
        <v>3977</v>
      </c>
      <c r="U2147" s="14" t="s">
        <v>23698</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14028</v>
      </c>
      <c r="G2148" t="s">
        <v>13756</v>
      </c>
      <c r="H2148" s="14" t="s">
        <v>23593</v>
      </c>
      <c r="I2148" s="14">
        <v>41877</v>
      </c>
      <c r="J2148" t="s">
        <v>23325</v>
      </c>
      <c r="K2148" t="s">
        <v>23371</v>
      </c>
      <c r="L2148" t="s">
        <v>23327</v>
      </c>
      <c r="M2148">
        <v>35579718</v>
      </c>
      <c r="N2148" s="14" t="s">
        <v>23594</v>
      </c>
      <c r="O2148" s="14" t="s">
        <v>23571</v>
      </c>
      <c r="P2148" s="14">
        <v>41878</v>
      </c>
      <c r="Q2148" t="s">
        <v>23372</v>
      </c>
      <c r="R2148" s="14" t="s">
        <v>13116</v>
      </c>
      <c r="S2148" t="s">
        <v>23373</v>
      </c>
      <c r="T2148" t="s">
        <v>3977</v>
      </c>
      <c r="U2148" s="14" t="s">
        <v>23595</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14028</v>
      </c>
      <c r="G2149" t="s">
        <v>13756</v>
      </c>
      <c r="H2149" s="14" t="s">
        <v>23699</v>
      </c>
      <c r="I2149" s="14">
        <v>41884</v>
      </c>
      <c r="J2149" t="s">
        <v>23325</v>
      </c>
      <c r="K2149" t="s">
        <v>23596</v>
      </c>
      <c r="L2149" t="s">
        <v>23327</v>
      </c>
      <c r="M2149" t="s">
        <v>23328</v>
      </c>
      <c r="N2149" s="14" t="s">
        <v>23700</v>
      </c>
      <c r="O2149" s="14" t="s">
        <v>15294</v>
      </c>
      <c r="P2149" s="14" t="s">
        <v>453</v>
      </c>
      <c r="Q2149" t="s">
        <v>23657</v>
      </c>
      <c r="R2149" s="14" t="s">
        <v>23701</v>
      </c>
      <c r="S2149" t="s">
        <v>23374</v>
      </c>
      <c r="T2149" t="s">
        <v>14774</v>
      </c>
      <c r="U2149" s="14" t="s">
        <v>23702</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14028</v>
      </c>
      <c r="G2150" t="s">
        <v>13756</v>
      </c>
      <c r="H2150" s="14" t="s">
        <v>23597</v>
      </c>
      <c r="I2150" s="14">
        <v>41878</v>
      </c>
      <c r="J2150" t="s">
        <v>23325</v>
      </c>
      <c r="K2150" t="s">
        <v>23375</v>
      </c>
      <c r="L2150" t="s">
        <v>23327</v>
      </c>
      <c r="M2150" t="s">
        <v>23362</v>
      </c>
      <c r="N2150" s="14" t="s">
        <v>23598</v>
      </c>
      <c r="O2150" s="14" t="s">
        <v>14523</v>
      </c>
      <c r="P2150" s="14">
        <v>41878</v>
      </c>
      <c r="Q2150" t="s">
        <v>23369</v>
      </c>
      <c r="R2150" s="14" t="s">
        <v>17629</v>
      </c>
      <c r="S2150" t="s">
        <v>23376</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23599</v>
      </c>
      <c r="I2151" s="14">
        <v>41877</v>
      </c>
      <c r="J2151" t="s">
        <v>23325</v>
      </c>
      <c r="K2151" t="s">
        <v>23377</v>
      </c>
      <c r="L2151" t="s">
        <v>23327</v>
      </c>
      <c r="M2151">
        <v>35579718</v>
      </c>
      <c r="N2151" s="14" t="s">
        <v>23600</v>
      </c>
      <c r="O2151" s="14" t="s">
        <v>15416</v>
      </c>
      <c r="P2151" s="14">
        <v>41878</v>
      </c>
      <c r="Q2151" t="s">
        <v>23372</v>
      </c>
      <c r="R2151" s="14" t="s">
        <v>12689</v>
      </c>
      <c r="S2151" t="s">
        <v>23378</v>
      </c>
      <c r="T2151" t="s">
        <v>3977</v>
      </c>
      <c r="U2151" s="14" t="s">
        <v>23601</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23343</v>
      </c>
      <c r="K2152" t="s">
        <v>23379</v>
      </c>
      <c r="L2152" t="s">
        <v>4295</v>
      </c>
      <c r="M2152" t="s">
        <v>23380</v>
      </c>
      <c r="N2152" s="14" t="s">
        <v>453</v>
      </c>
      <c r="O2152" s="14" t="s">
        <v>453</v>
      </c>
      <c r="P2152" s="14" t="s">
        <v>453</v>
      </c>
      <c r="Q2152" t="s">
        <v>23381</v>
      </c>
      <c r="R2152" s="14" t="s">
        <v>453</v>
      </c>
      <c r="S2152" t="s">
        <v>23382</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23602</v>
      </c>
      <c r="I2153" s="14">
        <v>41877</v>
      </c>
      <c r="J2153" t="s">
        <v>23325</v>
      </c>
      <c r="K2153" t="s">
        <v>23383</v>
      </c>
      <c r="L2153" t="s">
        <v>23327</v>
      </c>
      <c r="M2153">
        <v>35579718</v>
      </c>
      <c r="N2153" s="14" t="s">
        <v>23603</v>
      </c>
      <c r="O2153" s="14" t="s">
        <v>11940</v>
      </c>
      <c r="P2153" s="14">
        <v>41878</v>
      </c>
      <c r="Q2153" t="s">
        <v>23372</v>
      </c>
      <c r="R2153" s="14" t="s">
        <v>23231</v>
      </c>
      <c r="S2153" t="s">
        <v>23384</v>
      </c>
      <c r="T2153" t="s">
        <v>3977</v>
      </c>
      <c r="U2153" s="14" t="s">
        <v>23604</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23343</v>
      </c>
      <c r="K2154" t="s">
        <v>23385</v>
      </c>
      <c r="L2154" t="s">
        <v>4295</v>
      </c>
      <c r="M2154" t="s">
        <v>23345</v>
      </c>
      <c r="N2154" s="14" t="s">
        <v>453</v>
      </c>
      <c r="O2154" s="14" t="s">
        <v>453</v>
      </c>
      <c r="P2154" s="14" t="s">
        <v>453</v>
      </c>
      <c r="Q2154" t="s">
        <v>23386</v>
      </c>
      <c r="R2154" s="14" t="s">
        <v>453</v>
      </c>
      <c r="S2154" t="s">
        <v>23387</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23605</v>
      </c>
      <c r="I2155" s="14">
        <v>41880</v>
      </c>
      <c r="J2155" t="s">
        <v>23325</v>
      </c>
      <c r="K2155" t="s">
        <v>23388</v>
      </c>
      <c r="L2155" t="s">
        <v>23327</v>
      </c>
      <c r="M2155">
        <v>35579718</v>
      </c>
      <c r="N2155" s="14" t="s">
        <v>23606</v>
      </c>
      <c r="O2155" s="14" t="s">
        <v>14523</v>
      </c>
      <c r="P2155" s="14">
        <v>41880</v>
      </c>
      <c r="Q2155" t="s">
        <v>23372</v>
      </c>
      <c r="R2155" s="14" t="s">
        <v>4064</v>
      </c>
      <c r="S2155" t="s">
        <v>23389</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23343</v>
      </c>
      <c r="K2156" t="s">
        <v>23390</v>
      </c>
      <c r="L2156" t="s">
        <v>4295</v>
      </c>
      <c r="M2156" t="s">
        <v>23345</v>
      </c>
      <c r="N2156" s="14" t="s">
        <v>453</v>
      </c>
      <c r="O2156" s="14" t="s">
        <v>453</v>
      </c>
      <c r="P2156" s="14" t="s">
        <v>453</v>
      </c>
      <c r="Q2156" t="s">
        <v>23391</v>
      </c>
      <c r="R2156" s="14" t="s">
        <v>453</v>
      </c>
      <c r="S2156" t="s">
        <v>23392</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23325</v>
      </c>
      <c r="K2157" t="s">
        <v>23393</v>
      </c>
      <c r="L2157" t="s">
        <v>23327</v>
      </c>
      <c r="M2157">
        <v>35579718</v>
      </c>
      <c r="N2157" s="14" t="s">
        <v>453</v>
      </c>
      <c r="O2157" s="14" t="s">
        <v>453</v>
      </c>
      <c r="P2157" s="14" t="s">
        <v>453</v>
      </c>
      <c r="Q2157" t="s">
        <v>23372</v>
      </c>
      <c r="R2157" s="14" t="s">
        <v>453</v>
      </c>
      <c r="S2157" t="s">
        <v>23394</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23607</v>
      </c>
      <c r="I2158" s="14">
        <v>41879</v>
      </c>
      <c r="J2158" t="s">
        <v>23325</v>
      </c>
      <c r="K2158" t="s">
        <v>23395</v>
      </c>
      <c r="L2158" t="s">
        <v>23327</v>
      </c>
      <c r="M2158" t="s">
        <v>23362</v>
      </c>
      <c r="N2158" s="14" t="s">
        <v>23608</v>
      </c>
      <c r="O2158" s="14" t="s">
        <v>14523</v>
      </c>
      <c r="P2158" s="14">
        <v>41880</v>
      </c>
      <c r="Q2158" t="s">
        <v>23369</v>
      </c>
      <c r="R2158" s="14" t="s">
        <v>19308</v>
      </c>
      <c r="S2158" t="s">
        <v>23396</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23343</v>
      </c>
      <c r="K2159" t="s">
        <v>23397</v>
      </c>
      <c r="L2159" t="s">
        <v>4295</v>
      </c>
      <c r="M2159" t="s">
        <v>23345</v>
      </c>
      <c r="N2159" s="14" t="s">
        <v>453</v>
      </c>
      <c r="O2159" s="14" t="s">
        <v>453</v>
      </c>
      <c r="P2159" s="14" t="s">
        <v>453</v>
      </c>
      <c r="Q2159" t="s">
        <v>23398</v>
      </c>
      <c r="R2159" s="14" t="s">
        <v>453</v>
      </c>
      <c r="S2159" t="s">
        <v>23399</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23609</v>
      </c>
      <c r="I2160" s="14">
        <v>41877</v>
      </c>
      <c r="J2160" t="s">
        <v>23325</v>
      </c>
      <c r="K2160" t="s">
        <v>23400</v>
      </c>
      <c r="L2160" t="s">
        <v>23327</v>
      </c>
      <c r="M2160">
        <v>35579718</v>
      </c>
      <c r="N2160" s="14" t="s">
        <v>23610</v>
      </c>
      <c r="O2160" s="14" t="s">
        <v>15416</v>
      </c>
      <c r="P2160" s="14">
        <v>41878</v>
      </c>
      <c r="Q2160" t="s">
        <v>23372</v>
      </c>
      <c r="R2160" s="14" t="s">
        <v>10386</v>
      </c>
      <c r="S2160" t="s">
        <v>23401</v>
      </c>
      <c r="T2160" t="s">
        <v>3977</v>
      </c>
      <c r="U2160" s="14" t="s">
        <v>23611</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23612</v>
      </c>
      <c r="I2161" s="14">
        <v>41879</v>
      </c>
      <c r="J2161" t="s">
        <v>23325</v>
      </c>
      <c r="K2161" t="s">
        <v>23402</v>
      </c>
      <c r="L2161" t="s">
        <v>23327</v>
      </c>
      <c r="M2161" t="s">
        <v>23362</v>
      </c>
      <c r="N2161" s="14" t="s">
        <v>23613</v>
      </c>
      <c r="O2161" s="14" t="s">
        <v>11974</v>
      </c>
      <c r="P2161" s="14">
        <v>41880</v>
      </c>
      <c r="Q2161" t="s">
        <v>23369</v>
      </c>
      <c r="R2161" s="14" t="s">
        <v>19486</v>
      </c>
      <c r="S2161" t="s">
        <v>23403</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14028</v>
      </c>
      <c r="G2162" t="s">
        <v>13756</v>
      </c>
      <c r="H2162" s="14" t="s">
        <v>23703</v>
      </c>
      <c r="I2162" s="14">
        <v>41883</v>
      </c>
      <c r="J2162" t="s">
        <v>23325</v>
      </c>
      <c r="K2162" t="s">
        <v>23404</v>
      </c>
      <c r="L2162" t="s">
        <v>23327</v>
      </c>
      <c r="M2162" t="s">
        <v>23405</v>
      </c>
      <c r="N2162" s="14" t="s">
        <v>23704</v>
      </c>
      <c r="O2162" s="14" t="s">
        <v>14523</v>
      </c>
      <c r="P2162" s="14">
        <v>41884</v>
      </c>
      <c r="Q2162" t="s">
        <v>23406</v>
      </c>
      <c r="R2162" s="14" t="s">
        <v>23705</v>
      </c>
      <c r="S2162" t="s">
        <v>23407</v>
      </c>
      <c r="T2162" t="s">
        <v>3977</v>
      </c>
      <c r="U2162" s="14" t="s">
        <v>23706</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14028</v>
      </c>
      <c r="G2163" t="s">
        <v>13756</v>
      </c>
      <c r="H2163" s="14" t="s">
        <v>23707</v>
      </c>
      <c r="I2163" s="14">
        <v>41883</v>
      </c>
      <c r="J2163" t="s">
        <v>23325</v>
      </c>
      <c r="K2163" t="s">
        <v>23408</v>
      </c>
      <c r="L2163" t="s">
        <v>23327</v>
      </c>
      <c r="M2163" t="s">
        <v>23409</v>
      </c>
      <c r="N2163" s="14" t="s">
        <v>23708</v>
      </c>
      <c r="O2163" s="14" t="s">
        <v>23571</v>
      </c>
      <c r="P2163" s="14">
        <v>41884</v>
      </c>
      <c r="Q2163" s="14" t="s">
        <v>453</v>
      </c>
      <c r="R2163" s="14" t="s">
        <v>23709</v>
      </c>
      <c r="S2163" t="s">
        <v>23410</v>
      </c>
      <c r="T2163" t="s">
        <v>3977</v>
      </c>
      <c r="U2163" s="14" t="s">
        <v>23710</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14028</v>
      </c>
      <c r="G2164" t="s">
        <v>13756</v>
      </c>
      <c r="H2164" s="14" t="s">
        <v>23614</v>
      </c>
      <c r="I2164" s="14">
        <v>41878</v>
      </c>
      <c r="J2164" t="s">
        <v>23325</v>
      </c>
      <c r="K2164" t="s">
        <v>23411</v>
      </c>
      <c r="L2164" t="s">
        <v>23327</v>
      </c>
      <c r="M2164" t="s">
        <v>23362</v>
      </c>
      <c r="N2164" s="14" t="s">
        <v>23615</v>
      </c>
      <c r="O2164" s="14" t="s">
        <v>12669</v>
      </c>
      <c r="P2164" s="14">
        <v>41878</v>
      </c>
      <c r="Q2164" s="14" t="s">
        <v>453</v>
      </c>
      <c r="R2164" s="14" t="s">
        <v>15272</v>
      </c>
      <c r="S2164" t="s">
        <v>23412</v>
      </c>
      <c r="T2164" t="s">
        <v>3977</v>
      </c>
      <c r="U2164" s="14" t="s">
        <v>23616</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23343</v>
      </c>
      <c r="K2165" t="s">
        <v>23413</v>
      </c>
      <c r="L2165" t="s">
        <v>4295</v>
      </c>
      <c r="M2165" t="s">
        <v>23414</v>
      </c>
      <c r="N2165" s="14" t="s">
        <v>453</v>
      </c>
      <c r="O2165" s="14" t="s">
        <v>453</v>
      </c>
      <c r="P2165" s="14" t="s">
        <v>453</v>
      </c>
      <c r="Q2165" t="s">
        <v>23415</v>
      </c>
      <c r="R2165" s="14" t="s">
        <v>453</v>
      </c>
      <c r="S2165" t="s">
        <v>23416</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14028</v>
      </c>
      <c r="G2166" t="s">
        <v>13756</v>
      </c>
      <c r="H2166" s="14" t="s">
        <v>23711</v>
      </c>
      <c r="I2166" s="14">
        <v>41883</v>
      </c>
      <c r="J2166" t="s">
        <v>23325</v>
      </c>
      <c r="K2166" t="s">
        <v>23417</v>
      </c>
      <c r="L2166" t="s">
        <v>23327</v>
      </c>
      <c r="M2166">
        <v>35579718</v>
      </c>
      <c r="N2166" s="14" t="s">
        <v>23712</v>
      </c>
      <c r="O2166" s="14" t="s">
        <v>23660</v>
      </c>
      <c r="P2166" s="14">
        <v>41883</v>
      </c>
      <c r="Q2166" s="14" t="s">
        <v>453</v>
      </c>
      <c r="R2166" s="14" t="s">
        <v>23713</v>
      </c>
      <c r="S2166" t="s">
        <v>23418</v>
      </c>
      <c r="T2166" t="s">
        <v>14774</v>
      </c>
      <c r="U2166" s="14" t="s">
        <v>15340</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14028</v>
      </c>
      <c r="G2167" t="s">
        <v>13756</v>
      </c>
      <c r="H2167" s="14" t="s">
        <v>23617</v>
      </c>
      <c r="I2167" s="14">
        <v>41878</v>
      </c>
      <c r="J2167" t="s">
        <v>23325</v>
      </c>
      <c r="K2167" t="s">
        <v>23419</v>
      </c>
      <c r="L2167" t="s">
        <v>23327</v>
      </c>
      <c r="M2167" t="s">
        <v>23420</v>
      </c>
      <c r="N2167" s="14" t="s">
        <v>23618</v>
      </c>
      <c r="O2167" s="14" t="s">
        <v>12669</v>
      </c>
      <c r="P2167" s="14">
        <v>41878</v>
      </c>
      <c r="Q2167" s="14" t="s">
        <v>453</v>
      </c>
      <c r="R2167" s="14" t="s">
        <v>15667</v>
      </c>
      <c r="S2167" t="s">
        <v>23421</v>
      </c>
      <c r="T2167" t="s">
        <v>3977</v>
      </c>
      <c r="U2167" s="14" t="s">
        <v>23619</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23343</v>
      </c>
      <c r="K2168" t="s">
        <v>23422</v>
      </c>
      <c r="L2168" t="s">
        <v>4295</v>
      </c>
      <c r="M2168" t="s">
        <v>23345</v>
      </c>
      <c r="N2168" s="14" t="s">
        <v>453</v>
      </c>
      <c r="O2168" s="14" t="s">
        <v>453</v>
      </c>
      <c r="P2168" s="14" t="s">
        <v>453</v>
      </c>
      <c r="Q2168" t="s">
        <v>23423</v>
      </c>
      <c r="R2168" s="14" t="s">
        <v>453</v>
      </c>
      <c r="S2168" t="s">
        <v>23424</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23620</v>
      </c>
      <c r="I2169" s="14">
        <v>41876</v>
      </c>
      <c r="J2169" t="s">
        <v>23325</v>
      </c>
      <c r="K2169" t="s">
        <v>23425</v>
      </c>
      <c r="L2169" t="s">
        <v>23327</v>
      </c>
      <c r="M2169">
        <v>35579718</v>
      </c>
      <c r="N2169" s="14" t="s">
        <v>23621</v>
      </c>
      <c r="O2169" s="14" t="s">
        <v>12669</v>
      </c>
      <c r="P2169" s="14">
        <v>41878</v>
      </c>
      <c r="Q2169" s="14" t="s">
        <v>453</v>
      </c>
      <c r="R2169" s="14" t="s">
        <v>23622</v>
      </c>
      <c r="S2169" t="s">
        <v>23426</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23623</v>
      </c>
      <c r="I2170" s="14">
        <v>41879</v>
      </c>
      <c r="J2170" t="s">
        <v>23325</v>
      </c>
      <c r="K2170" t="s">
        <v>23427</v>
      </c>
      <c r="L2170" t="s">
        <v>23327</v>
      </c>
      <c r="M2170" t="s">
        <v>23428</v>
      </c>
      <c r="N2170" s="14" t="s">
        <v>23624</v>
      </c>
      <c r="O2170" s="14" t="s">
        <v>11974</v>
      </c>
      <c r="P2170" s="14">
        <v>41880</v>
      </c>
      <c r="Q2170" s="14" t="s">
        <v>453</v>
      </c>
      <c r="R2170" s="14" t="s">
        <v>23625</v>
      </c>
      <c r="S2170" t="s">
        <v>23429</v>
      </c>
      <c r="T2170" t="s">
        <v>3977</v>
      </c>
      <c r="U2170" s="14" t="s">
        <v>23626</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23627</v>
      </c>
      <c r="I2171" s="14">
        <v>41879</v>
      </c>
      <c r="J2171" t="s">
        <v>23325</v>
      </c>
      <c r="K2171" t="s">
        <v>23430</v>
      </c>
      <c r="L2171" t="s">
        <v>23327</v>
      </c>
      <c r="M2171" t="s">
        <v>23431</v>
      </c>
      <c r="N2171" s="14" t="s">
        <v>23628</v>
      </c>
      <c r="O2171" s="14" t="s">
        <v>12669</v>
      </c>
      <c r="P2171" s="14">
        <v>41880</v>
      </c>
      <c r="Q2171" t="s">
        <v>23432</v>
      </c>
      <c r="R2171" s="14" t="s">
        <v>23629</v>
      </c>
      <c r="S2171" t="s">
        <v>23433</v>
      </c>
      <c r="T2171" t="s">
        <v>3977</v>
      </c>
      <c r="U2171" s="14" t="s">
        <v>23630</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23631</v>
      </c>
      <c r="I2172" s="14">
        <v>41877</v>
      </c>
      <c r="J2172" t="s">
        <v>23325</v>
      </c>
      <c r="K2172" t="s">
        <v>23434</v>
      </c>
      <c r="L2172">
        <v>35420000</v>
      </c>
      <c r="M2172">
        <v>35579718</v>
      </c>
      <c r="N2172" s="14" t="s">
        <v>23632</v>
      </c>
      <c r="O2172" s="14" t="s">
        <v>12669</v>
      </c>
      <c r="P2172" s="14">
        <v>41878</v>
      </c>
      <c r="Q2172" s="14" t="s">
        <v>453</v>
      </c>
      <c r="R2172" s="14" t="s">
        <v>11526</v>
      </c>
      <c r="S2172" t="s">
        <v>23435</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23633</v>
      </c>
      <c r="I2173" s="14">
        <v>41878</v>
      </c>
      <c r="J2173" t="s">
        <v>23325</v>
      </c>
      <c r="K2173" t="s">
        <v>23436</v>
      </c>
      <c r="L2173">
        <v>35420000</v>
      </c>
      <c r="M2173">
        <v>35579718</v>
      </c>
      <c r="N2173" s="14" t="s">
        <v>23634</v>
      </c>
      <c r="O2173" s="14" t="s">
        <v>11974</v>
      </c>
      <c r="P2173" s="14">
        <v>41878</v>
      </c>
      <c r="Q2173" s="14" t="s">
        <v>453</v>
      </c>
      <c r="R2173" s="14" t="s">
        <v>15944</v>
      </c>
      <c r="S2173" t="s">
        <v>23437</v>
      </c>
      <c r="T2173" t="s">
        <v>3977</v>
      </c>
      <c r="U2173" s="14" t="s">
        <v>23635</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23343</v>
      </c>
      <c r="K2174" t="s">
        <v>23438</v>
      </c>
      <c r="L2174" t="s">
        <v>4295</v>
      </c>
      <c r="M2174" t="s">
        <v>23439</v>
      </c>
      <c r="N2174" s="14" t="s">
        <v>453</v>
      </c>
      <c r="O2174" s="14" t="s">
        <v>453</v>
      </c>
      <c r="P2174" s="14" t="s">
        <v>453</v>
      </c>
      <c r="Q2174" t="s">
        <v>23440</v>
      </c>
      <c r="R2174" s="14" t="s">
        <v>453</v>
      </c>
      <c r="S2174" t="s">
        <v>23441</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23636</v>
      </c>
      <c r="I2175" s="14">
        <v>41879</v>
      </c>
      <c r="J2175" t="s">
        <v>23325</v>
      </c>
      <c r="K2175" t="s">
        <v>23442</v>
      </c>
      <c r="L2175">
        <v>35420000</v>
      </c>
      <c r="M2175">
        <v>35579718</v>
      </c>
      <c r="N2175" s="14" t="s">
        <v>23637</v>
      </c>
      <c r="O2175" s="14" t="s">
        <v>11974</v>
      </c>
      <c r="P2175" s="14">
        <v>41880</v>
      </c>
      <c r="Q2175" s="14" t="s">
        <v>453</v>
      </c>
      <c r="R2175" s="14" t="s">
        <v>17679</v>
      </c>
      <c r="S2175" t="s">
        <v>23443</v>
      </c>
      <c r="T2175" t="s">
        <v>3977</v>
      </c>
      <c r="U2175" s="14" t="s">
        <v>23638</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23639</v>
      </c>
      <c r="I2176" s="14">
        <v>41879</v>
      </c>
      <c r="J2176" t="s">
        <v>23325</v>
      </c>
      <c r="K2176" t="s">
        <v>23444</v>
      </c>
      <c r="L2176">
        <v>35420000</v>
      </c>
      <c r="M2176" t="s">
        <v>23362</v>
      </c>
      <c r="N2176" s="14" t="s">
        <v>23640</v>
      </c>
      <c r="O2176" s="14" t="s">
        <v>15416</v>
      </c>
      <c r="P2176" s="14">
        <v>41880</v>
      </c>
      <c r="Q2176" s="14" t="s">
        <v>453</v>
      </c>
      <c r="R2176" s="14" t="s">
        <v>23641</v>
      </c>
      <c r="S2176" t="s">
        <v>23445</v>
      </c>
      <c r="T2176" t="s">
        <v>3977</v>
      </c>
      <c r="U2176" s="14" t="s">
        <v>23642</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23643</v>
      </c>
      <c r="I2177" s="14">
        <v>41876</v>
      </c>
      <c r="J2177" t="s">
        <v>23325</v>
      </c>
      <c r="K2177" t="s">
        <v>23446</v>
      </c>
      <c r="L2177">
        <v>35420000</v>
      </c>
      <c r="M2177">
        <v>35579718</v>
      </c>
      <c r="N2177" s="14" t="s">
        <v>23644</v>
      </c>
      <c r="O2177" s="14" t="s">
        <v>11974</v>
      </c>
      <c r="P2177" s="14">
        <v>41878</v>
      </c>
      <c r="Q2177" s="14" t="s">
        <v>453</v>
      </c>
      <c r="R2177" s="14" t="s">
        <v>10774</v>
      </c>
      <c r="S2177" t="s">
        <v>23447</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23343</v>
      </c>
      <c r="K2178" t="s">
        <v>23448</v>
      </c>
      <c r="L2178" t="s">
        <v>4295</v>
      </c>
      <c r="M2178" t="s">
        <v>23345</v>
      </c>
      <c r="N2178" s="14" t="s">
        <v>453</v>
      </c>
      <c r="O2178" s="14" t="s">
        <v>453</v>
      </c>
      <c r="P2178" s="14" t="s">
        <v>453</v>
      </c>
      <c r="Q2178" t="s">
        <v>23449</v>
      </c>
      <c r="R2178" s="14" t="s">
        <v>453</v>
      </c>
      <c r="S2178" t="s">
        <v>23450</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23645</v>
      </c>
      <c r="I2179" s="14" t="s">
        <v>453</v>
      </c>
      <c r="J2179" t="s">
        <v>23325</v>
      </c>
      <c r="K2179" t="s">
        <v>23451</v>
      </c>
      <c r="L2179">
        <v>35420000</v>
      </c>
      <c r="M2179">
        <v>35579718</v>
      </c>
      <c r="N2179" s="14" t="s">
        <v>23646</v>
      </c>
      <c r="O2179" s="14" t="s">
        <v>23559</v>
      </c>
      <c r="P2179" s="14">
        <v>41877</v>
      </c>
      <c r="Q2179" s="14" t="s">
        <v>453</v>
      </c>
      <c r="R2179" s="14" t="s">
        <v>10517</v>
      </c>
      <c r="S2179" t="s">
        <v>23452</v>
      </c>
      <c r="T2179" t="s">
        <v>3977</v>
      </c>
      <c r="U2179" s="14" t="s">
        <v>23647</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14028</v>
      </c>
      <c r="G2180" t="s">
        <v>13756</v>
      </c>
      <c r="H2180" s="14" t="s">
        <v>23648</v>
      </c>
      <c r="I2180" s="14">
        <v>41879</v>
      </c>
      <c r="J2180" t="s">
        <v>23325</v>
      </c>
      <c r="K2180" t="s">
        <v>23453</v>
      </c>
      <c r="L2180">
        <v>35420000</v>
      </c>
      <c r="M2180" t="s">
        <v>23362</v>
      </c>
      <c r="N2180" s="14" t="s">
        <v>23714</v>
      </c>
      <c r="O2180" s="14" t="s">
        <v>12669</v>
      </c>
      <c r="P2180" s="14">
        <v>41884</v>
      </c>
      <c r="Q2180" s="14" t="s">
        <v>453</v>
      </c>
      <c r="R2180" s="14" t="s">
        <v>19316</v>
      </c>
      <c r="S2180" t="s">
        <v>23454</v>
      </c>
      <c r="T2180" t="s">
        <v>3977</v>
      </c>
      <c r="U2180" s="14" t="s">
        <v>23715</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14028</v>
      </c>
      <c r="G2181" t="s">
        <v>13756</v>
      </c>
      <c r="H2181" s="14" t="s">
        <v>23649</v>
      </c>
      <c r="I2181" s="14">
        <v>41876</v>
      </c>
      <c r="J2181" t="s">
        <v>23325</v>
      </c>
      <c r="K2181" t="s">
        <v>23455</v>
      </c>
      <c r="L2181">
        <v>35420000</v>
      </c>
      <c r="M2181">
        <v>35579718</v>
      </c>
      <c r="N2181" s="14" t="s">
        <v>23650</v>
      </c>
      <c r="O2181" s="14" t="s">
        <v>19200</v>
      </c>
      <c r="P2181" s="14">
        <v>41877</v>
      </c>
      <c r="Q2181" s="14" t="s">
        <v>453</v>
      </c>
      <c r="R2181" s="14" t="s">
        <v>10608</v>
      </c>
      <c r="S2181" t="s">
        <v>23456</v>
      </c>
      <c r="T2181" t="s">
        <v>3977</v>
      </c>
      <c r="U2181" s="14" t="s">
        <v>23651</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23343</v>
      </c>
      <c r="K2182" t="s">
        <v>23457</v>
      </c>
      <c r="L2182" t="s">
        <v>4295</v>
      </c>
      <c r="M2182" t="s">
        <v>23345</v>
      </c>
      <c r="N2182" s="14" t="s">
        <v>453</v>
      </c>
      <c r="O2182" s="14" t="s">
        <v>453</v>
      </c>
      <c r="P2182" s="14" t="s">
        <v>453</v>
      </c>
      <c r="Q2182" t="s">
        <v>23458</v>
      </c>
      <c r="R2182" s="14" t="s">
        <v>453</v>
      </c>
      <c r="S2182" t="s">
        <v>23459</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23343</v>
      </c>
      <c r="K2183" t="s">
        <v>23460</v>
      </c>
      <c r="L2183" t="s">
        <v>4295</v>
      </c>
      <c r="M2183" t="s">
        <v>23461</v>
      </c>
      <c r="N2183" s="14" t="s">
        <v>453</v>
      </c>
      <c r="O2183" s="14" t="s">
        <v>453</v>
      </c>
      <c r="P2183" s="14" t="s">
        <v>453</v>
      </c>
      <c r="Q2183" t="s">
        <v>23462</v>
      </c>
      <c r="R2183" s="14" t="s">
        <v>453</v>
      </c>
      <c r="S2183" t="s">
        <v>23463</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23343</v>
      </c>
      <c r="K2184" t="s">
        <v>23464</v>
      </c>
      <c r="L2184" t="s">
        <v>4295</v>
      </c>
      <c r="M2184" t="s">
        <v>23345</v>
      </c>
      <c r="N2184" s="14" t="s">
        <v>453</v>
      </c>
      <c r="O2184" s="14" t="s">
        <v>453</v>
      </c>
      <c r="P2184" s="14" t="s">
        <v>453</v>
      </c>
      <c r="Q2184" t="s">
        <v>23465</v>
      </c>
      <c r="R2184" s="14" t="s">
        <v>453</v>
      </c>
      <c r="S2184" t="s">
        <v>23466</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23343</v>
      </c>
      <c r="K2185" t="s">
        <v>23467</v>
      </c>
      <c r="L2185" t="s">
        <v>4295</v>
      </c>
      <c r="M2185" t="s">
        <v>23345</v>
      </c>
      <c r="N2185" s="14" t="s">
        <v>453</v>
      </c>
      <c r="O2185" s="14" t="s">
        <v>453</v>
      </c>
      <c r="P2185" s="14" t="s">
        <v>453</v>
      </c>
      <c r="Q2185" t="s">
        <v>23468</v>
      </c>
      <c r="R2185" s="14" t="s">
        <v>453</v>
      </c>
      <c r="S2185" t="s">
        <v>23469</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23343</v>
      </c>
      <c r="K2186" t="s">
        <v>23470</v>
      </c>
      <c r="L2186" t="s">
        <v>4295</v>
      </c>
      <c r="M2186" t="s">
        <v>23345</v>
      </c>
      <c r="N2186" s="14" t="s">
        <v>453</v>
      </c>
      <c r="O2186" s="14" t="s">
        <v>453</v>
      </c>
      <c r="P2186" s="14" t="s">
        <v>453</v>
      </c>
      <c r="Q2186" t="s">
        <v>23471</v>
      </c>
      <c r="R2186" s="14" t="s">
        <v>453</v>
      </c>
      <c r="S2186" t="s">
        <v>23472</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23343</v>
      </c>
      <c r="K2187" t="s">
        <v>23473</v>
      </c>
      <c r="L2187" t="s">
        <v>4295</v>
      </c>
      <c r="M2187" t="s">
        <v>23345</v>
      </c>
      <c r="N2187" s="14" t="s">
        <v>453</v>
      </c>
      <c r="O2187" s="14" t="s">
        <v>453</v>
      </c>
      <c r="P2187" s="14" t="s">
        <v>453</v>
      </c>
      <c r="Q2187" t="s">
        <v>23474</v>
      </c>
      <c r="R2187" s="14" t="s">
        <v>453</v>
      </c>
      <c r="S2187" t="s">
        <v>23475</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23343</v>
      </c>
      <c r="K2188" t="s">
        <v>23476</v>
      </c>
      <c r="L2188" t="s">
        <v>4295</v>
      </c>
      <c r="M2188" t="s">
        <v>23345</v>
      </c>
      <c r="N2188" s="14" t="s">
        <v>453</v>
      </c>
      <c r="O2188" s="14" t="s">
        <v>453</v>
      </c>
      <c r="P2188" s="14" t="s">
        <v>453</v>
      </c>
      <c r="Q2188" t="s">
        <v>23477</v>
      </c>
      <c r="R2188" s="14" t="s">
        <v>453</v>
      </c>
      <c r="S2188" t="s">
        <v>23478</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23343</v>
      </c>
      <c r="K2189" t="s">
        <v>23479</v>
      </c>
      <c r="L2189" t="s">
        <v>4295</v>
      </c>
      <c r="M2189" t="s">
        <v>23345</v>
      </c>
      <c r="N2189" s="14" t="s">
        <v>453</v>
      </c>
      <c r="O2189" s="14" t="s">
        <v>453</v>
      </c>
      <c r="P2189" s="14" t="s">
        <v>453</v>
      </c>
      <c r="Q2189" t="s">
        <v>23480</v>
      </c>
      <c r="R2189" s="14" t="s">
        <v>453</v>
      </c>
      <c r="S2189" t="s">
        <v>23481</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23343</v>
      </c>
      <c r="K2190" t="s">
        <v>23482</v>
      </c>
      <c r="L2190" t="s">
        <v>4295</v>
      </c>
      <c r="M2190" t="s">
        <v>23380</v>
      </c>
      <c r="N2190" s="14" t="s">
        <v>453</v>
      </c>
      <c r="O2190" s="14" t="s">
        <v>453</v>
      </c>
      <c r="P2190" s="14" t="s">
        <v>453</v>
      </c>
      <c r="Q2190" t="s">
        <v>23483</v>
      </c>
      <c r="R2190" s="14" t="s">
        <v>453</v>
      </c>
      <c r="S2190" t="s">
        <v>23484</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23343</v>
      </c>
      <c r="K2191" t="s">
        <v>23485</v>
      </c>
      <c r="L2191" t="s">
        <v>4295</v>
      </c>
      <c r="M2191" t="s">
        <v>23345</v>
      </c>
      <c r="N2191" s="14" t="s">
        <v>453</v>
      </c>
      <c r="O2191" s="14" t="s">
        <v>453</v>
      </c>
      <c r="P2191" s="14" t="s">
        <v>453</v>
      </c>
      <c r="Q2191" t="s">
        <v>23486</v>
      </c>
      <c r="R2191" s="14" t="s">
        <v>453</v>
      </c>
      <c r="S2191" t="s">
        <v>23487</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23343</v>
      </c>
      <c r="K2192" t="s">
        <v>23488</v>
      </c>
      <c r="L2192" t="s">
        <v>4295</v>
      </c>
      <c r="M2192" t="s">
        <v>23345</v>
      </c>
      <c r="N2192" s="14" t="s">
        <v>453</v>
      </c>
      <c r="O2192" s="14" t="s">
        <v>453</v>
      </c>
      <c r="P2192" s="14" t="s">
        <v>453</v>
      </c>
      <c r="Q2192" t="s">
        <v>23489</v>
      </c>
      <c r="R2192" s="14" t="s">
        <v>453</v>
      </c>
      <c r="S2192" t="s">
        <v>23490</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23343</v>
      </c>
      <c r="K2193" t="s">
        <v>23491</v>
      </c>
      <c r="L2193" t="s">
        <v>4295</v>
      </c>
      <c r="M2193" t="s">
        <v>23345</v>
      </c>
      <c r="N2193" s="14" t="s">
        <v>453</v>
      </c>
      <c r="O2193" s="14" t="s">
        <v>453</v>
      </c>
      <c r="P2193" s="14" t="s">
        <v>453</v>
      </c>
      <c r="Q2193" t="s">
        <v>23492</v>
      </c>
      <c r="R2193" s="14" t="s">
        <v>453</v>
      </c>
      <c r="S2193" t="s">
        <v>23490</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23560</v>
      </c>
      <c r="K2194" t="s">
        <v>6980</v>
      </c>
      <c r="L2194" t="s">
        <v>6981</v>
      </c>
      <c r="M2194" t="s">
        <v>23561</v>
      </c>
      <c r="N2194" s="14" t="s">
        <v>453</v>
      </c>
      <c r="O2194" s="14" t="s">
        <v>453</v>
      </c>
      <c r="P2194" s="14" t="s">
        <v>453</v>
      </c>
      <c r="Q2194" t="s">
        <v>23562</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23560</v>
      </c>
      <c r="K2195" t="s">
        <v>23563</v>
      </c>
      <c r="L2195" t="s">
        <v>6981</v>
      </c>
      <c r="M2195" t="s">
        <v>23564</v>
      </c>
      <c r="N2195" s="14" t="s">
        <v>453</v>
      </c>
      <c r="O2195" s="14" t="s">
        <v>453</v>
      </c>
      <c r="P2195" s="14" t="s">
        <v>453</v>
      </c>
      <c r="Q2195" t="s">
        <v>23565</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89">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89"/>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89"/>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89"/>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89">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89"/>
      <c r="H10" s="57">
        <f>F10-G9</f>
        <v>217</v>
      </c>
      <c r="I10" s="57">
        <f>(H10-C10)-J10-M8</f>
        <v>-17</v>
      </c>
      <c r="J10" s="57">
        <v>7</v>
      </c>
    </row>
    <row r="11" spans="2:28" x14ac:dyDescent="0.25">
      <c r="B11" s="57" t="s">
        <v>20145</v>
      </c>
      <c r="C11" s="57">
        <v>307</v>
      </c>
      <c r="D11" s="57">
        <f>O14</f>
        <v>2516</v>
      </c>
      <c r="E11" s="57">
        <f>D14</f>
        <v>646</v>
      </c>
      <c r="F11" s="57">
        <f>D11-E11</f>
        <v>1870</v>
      </c>
      <c r="G11" s="489"/>
      <c r="H11" s="57">
        <f>F11-G9</f>
        <v>442</v>
      </c>
      <c r="I11" s="57">
        <f>(H11-C11)-J11-M7</f>
        <v>85</v>
      </c>
      <c r="J11" s="57">
        <v>20</v>
      </c>
    </row>
    <row r="12" spans="2:28" x14ac:dyDescent="0.25">
      <c r="B12" s="57" t="s">
        <v>20142</v>
      </c>
      <c r="C12" s="57">
        <v>428</v>
      </c>
      <c r="D12" s="57">
        <f>S14</f>
        <v>2270</v>
      </c>
      <c r="E12" s="57">
        <f>F14</f>
        <v>560</v>
      </c>
      <c r="F12" s="57">
        <f>D12-E12</f>
        <v>1710</v>
      </c>
      <c r="G12" s="489"/>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23529</v>
      </c>
      <c r="J60" s="15" t="s">
        <v>4064</v>
      </c>
    </row>
    <row r="61" spans="2:10" s="15" customFormat="1" x14ac:dyDescent="0.25">
      <c r="B61" s="257">
        <v>41873</v>
      </c>
      <c r="C61" s="57">
        <v>17</v>
      </c>
      <c r="D61" s="57">
        <v>30</v>
      </c>
      <c r="E61" s="57">
        <v>40</v>
      </c>
      <c r="F61" s="57">
        <v>24</v>
      </c>
      <c r="G61" s="57" t="s">
        <v>13994</v>
      </c>
      <c r="H61" s="57" t="s">
        <v>23567</v>
      </c>
      <c r="I61" s="57" t="s">
        <v>23568</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2"/>
  <sheetViews>
    <sheetView workbookViewId="0">
      <selection activeCell="A2" sqref="A2:E542"/>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4913</v>
      </c>
      <c r="B307" s="173" t="s">
        <v>10282</v>
      </c>
      <c r="C307" s="10" t="s">
        <v>3423</v>
      </c>
      <c r="D307" s="173" t="s">
        <v>3425</v>
      </c>
      <c r="E307" s="257">
        <v>41558</v>
      </c>
    </row>
    <row r="308" spans="1:5" x14ac:dyDescent="0.25">
      <c r="A308" s="57" t="s">
        <v>12014</v>
      </c>
      <c r="B308" s="173" t="s">
        <v>11166</v>
      </c>
      <c r="C308" s="10" t="s">
        <v>6663</v>
      </c>
      <c r="D308" s="173" t="s">
        <v>6665</v>
      </c>
      <c r="E308" s="257">
        <v>41558</v>
      </c>
    </row>
    <row r="309" spans="1:5" x14ac:dyDescent="0.25">
      <c r="A309" s="57" t="s">
        <v>17756</v>
      </c>
      <c r="B309" s="173" t="s">
        <v>17152</v>
      </c>
      <c r="C309" s="10" t="s">
        <v>13729</v>
      </c>
      <c r="D309" s="173" t="s">
        <v>17149</v>
      </c>
      <c r="E309" s="257">
        <v>41565</v>
      </c>
    </row>
    <row r="310" spans="1:5" x14ac:dyDescent="0.25">
      <c r="A310" s="57" t="s">
        <v>17665</v>
      </c>
      <c r="B310" s="173" t="s">
        <v>16199</v>
      </c>
      <c r="C310" s="10" t="s">
        <v>13611</v>
      </c>
      <c r="D310" s="173" t="s">
        <v>16198</v>
      </c>
      <c r="E310" s="257">
        <v>41565</v>
      </c>
    </row>
    <row r="311" spans="1:5" x14ac:dyDescent="0.25">
      <c r="A311" s="57" t="s">
        <v>17751</v>
      </c>
      <c r="B311" s="173" t="s">
        <v>17134</v>
      </c>
      <c r="C311" s="10" t="s">
        <v>13729</v>
      </c>
      <c r="D311" s="173" t="s">
        <v>17131</v>
      </c>
      <c r="E311" s="257">
        <v>41565</v>
      </c>
    </row>
    <row r="312" spans="1:5" x14ac:dyDescent="0.25">
      <c r="A312" s="57" t="s">
        <v>17562</v>
      </c>
      <c r="B312" s="173" t="s">
        <v>16041</v>
      </c>
      <c r="C312" s="10" t="s">
        <v>13613</v>
      </c>
      <c r="D312" s="173" t="s">
        <v>16040</v>
      </c>
      <c r="E312" s="257">
        <v>41565</v>
      </c>
    </row>
    <row r="313" spans="1:5" x14ac:dyDescent="0.25">
      <c r="A313" s="57" t="s">
        <v>9269</v>
      </c>
      <c r="B313" s="173" t="s">
        <v>11070</v>
      </c>
      <c r="C313" s="10" t="s">
        <v>6326</v>
      </c>
      <c r="D313" s="173" t="s">
        <v>6328</v>
      </c>
      <c r="E313" s="257">
        <v>41565</v>
      </c>
    </row>
    <row r="314" spans="1:5" x14ac:dyDescent="0.25">
      <c r="A314" s="57" t="s">
        <v>17634</v>
      </c>
      <c r="B314" s="173" t="s">
        <v>17406</v>
      </c>
      <c r="C314" s="10" t="s">
        <v>167</v>
      </c>
      <c r="D314" s="173" t="s">
        <v>17404</v>
      </c>
      <c r="E314" s="257">
        <v>41565</v>
      </c>
    </row>
    <row r="315" spans="1:5" x14ac:dyDescent="0.25">
      <c r="A315" s="57" t="s">
        <v>5732</v>
      </c>
      <c r="B315" s="173" t="s">
        <v>10682</v>
      </c>
      <c r="C315" s="10" t="s">
        <v>3056</v>
      </c>
      <c r="D315" s="173" t="s">
        <v>5260</v>
      </c>
      <c r="E315" s="257">
        <v>41565</v>
      </c>
    </row>
    <row r="316" spans="1:5" x14ac:dyDescent="0.25">
      <c r="A316" s="57" t="s">
        <v>15273</v>
      </c>
      <c r="B316" s="173" t="s">
        <v>12363</v>
      </c>
      <c r="C316" s="10" t="s">
        <v>12354</v>
      </c>
      <c r="D316" s="173" t="s">
        <v>12361</v>
      </c>
      <c r="E316" s="257">
        <v>41565</v>
      </c>
    </row>
    <row r="317" spans="1:5" x14ac:dyDescent="0.25">
      <c r="A317" s="57" t="s">
        <v>8381</v>
      </c>
      <c r="B317" s="173" t="s">
        <v>11379</v>
      </c>
      <c r="C317" s="10" t="s">
        <v>1910</v>
      </c>
      <c r="D317" s="173" t="s">
        <v>7313</v>
      </c>
      <c r="E317" s="257">
        <v>41565</v>
      </c>
    </row>
    <row r="318" spans="1:5" x14ac:dyDescent="0.25">
      <c r="A318" s="57" t="s">
        <v>20495</v>
      </c>
      <c r="B318" s="173" t="s">
        <v>20476</v>
      </c>
      <c r="C318" s="10" t="s">
        <v>1526</v>
      </c>
      <c r="D318" s="173" t="s">
        <v>20473</v>
      </c>
      <c r="E318" s="257">
        <v>41572</v>
      </c>
    </row>
    <row r="319" spans="1:5" x14ac:dyDescent="0.25">
      <c r="A319" s="57" t="s">
        <v>9260</v>
      </c>
      <c r="B319" s="173" t="s">
        <v>10974</v>
      </c>
      <c r="C319" s="10" t="s">
        <v>4729</v>
      </c>
      <c r="D319" s="173" t="s">
        <v>6043</v>
      </c>
      <c r="E319" s="257">
        <v>41572</v>
      </c>
    </row>
    <row r="320" spans="1:5" x14ac:dyDescent="0.25">
      <c r="A320" s="57" t="s">
        <v>19780</v>
      </c>
      <c r="B320" s="173" t="s">
        <v>18985</v>
      </c>
      <c r="C320" s="10" t="s">
        <v>13626</v>
      </c>
      <c r="D320" s="173" t="s">
        <v>18983</v>
      </c>
      <c r="E320" s="257">
        <v>41572</v>
      </c>
    </row>
    <row r="321" spans="1:5" x14ac:dyDescent="0.25">
      <c r="A321" s="57" t="s">
        <v>17557</v>
      </c>
      <c r="B321" s="173" t="s">
        <v>16036</v>
      </c>
      <c r="C321" s="10" t="s">
        <v>13613</v>
      </c>
      <c r="D321" s="173" t="s">
        <v>20356</v>
      </c>
      <c r="E321" s="257">
        <v>41572</v>
      </c>
    </row>
    <row r="322" spans="1:5" x14ac:dyDescent="0.25">
      <c r="A322" s="57" t="s">
        <v>15359</v>
      </c>
      <c r="B322" s="173" t="s">
        <v>12932</v>
      </c>
      <c r="C322" s="10" t="s">
        <v>168</v>
      </c>
      <c r="D322" s="173" t="s">
        <v>12930</v>
      </c>
      <c r="E322" s="257">
        <v>41572</v>
      </c>
    </row>
    <row r="323" spans="1:5" x14ac:dyDescent="0.25">
      <c r="A323" s="57" t="s">
        <v>5061</v>
      </c>
      <c r="B323" s="173" t="s">
        <v>10225</v>
      </c>
      <c r="C323" s="10" t="s">
        <v>3185</v>
      </c>
      <c r="D323" s="173" t="s">
        <v>3913</v>
      </c>
      <c r="E323" s="257">
        <v>41572</v>
      </c>
    </row>
    <row r="324" spans="1:5" x14ac:dyDescent="0.25">
      <c r="A324" s="57" t="s">
        <v>5966</v>
      </c>
      <c r="B324" s="173" t="s">
        <v>10548</v>
      </c>
      <c r="C324" s="10" t="s">
        <v>2091</v>
      </c>
      <c r="D324" s="173" t="s">
        <v>4763</v>
      </c>
      <c r="E324" s="257">
        <v>41572</v>
      </c>
    </row>
    <row r="325" spans="1:5" x14ac:dyDescent="0.25">
      <c r="A325" s="57" t="s">
        <v>3915</v>
      </c>
      <c r="B325" s="173" t="s">
        <v>10263</v>
      </c>
      <c r="C325" s="10" t="s">
        <v>3273</v>
      </c>
      <c r="D325" s="173" t="s">
        <v>14665</v>
      </c>
      <c r="E325" s="257">
        <v>41572</v>
      </c>
    </row>
    <row r="326" spans="1:5" x14ac:dyDescent="0.25">
      <c r="A326" s="57" t="s">
        <v>20305</v>
      </c>
      <c r="B326" s="173" t="s">
        <v>16196</v>
      </c>
      <c r="C326" s="10" t="s">
        <v>13611</v>
      </c>
      <c r="D326" s="173" t="s">
        <v>20306</v>
      </c>
      <c r="E326" s="257">
        <v>41572</v>
      </c>
    </row>
    <row r="327" spans="1:5" x14ac:dyDescent="0.25">
      <c r="A327" s="57" t="s">
        <v>17554</v>
      </c>
      <c r="B327" s="173" t="s">
        <v>16035</v>
      </c>
      <c r="C327" s="10" t="s">
        <v>13613</v>
      </c>
      <c r="D327" s="173" t="s">
        <v>16032</v>
      </c>
      <c r="E327" s="257">
        <v>41572</v>
      </c>
    </row>
    <row r="328" spans="1:5" x14ac:dyDescent="0.25">
      <c r="A328" s="57" t="s">
        <v>2459</v>
      </c>
      <c r="B328" s="173" t="s">
        <v>9848</v>
      </c>
      <c r="C328" s="10" t="s">
        <v>116</v>
      </c>
      <c r="D328" s="173" t="s">
        <v>2240</v>
      </c>
      <c r="E328" s="257">
        <v>41579</v>
      </c>
    </row>
    <row r="329" spans="1:5" x14ac:dyDescent="0.25">
      <c r="A329" s="57" t="s">
        <v>18226</v>
      </c>
      <c r="B329" s="173" t="s">
        <v>17124</v>
      </c>
      <c r="C329" s="10" t="s">
        <v>1653</v>
      </c>
      <c r="D329" s="173" t="s">
        <v>17121</v>
      </c>
      <c r="E329" s="257">
        <v>41579</v>
      </c>
    </row>
    <row r="330" spans="1:5" x14ac:dyDescent="0.25">
      <c r="A330" s="57" t="s">
        <v>20515</v>
      </c>
      <c r="B330" s="173" t="s">
        <v>17273</v>
      </c>
      <c r="C330" s="10" t="s">
        <v>167</v>
      </c>
      <c r="D330" s="173" t="s">
        <v>17271</v>
      </c>
      <c r="E330" s="257">
        <v>41586</v>
      </c>
    </row>
    <row r="331" spans="1:5" x14ac:dyDescent="0.25">
      <c r="A331" s="57" t="s">
        <v>17733</v>
      </c>
      <c r="B331" s="173" t="s">
        <v>16194</v>
      </c>
      <c r="C331" s="10" t="s">
        <v>13611</v>
      </c>
      <c r="D331" s="173" t="s">
        <v>16191</v>
      </c>
      <c r="E331" s="257">
        <v>41586</v>
      </c>
    </row>
    <row r="332" spans="1:5" x14ac:dyDescent="0.25">
      <c r="A332" s="57" t="s">
        <v>2003</v>
      </c>
      <c r="B332" s="173" t="s">
        <v>9559</v>
      </c>
      <c r="C332" s="10" t="s">
        <v>1580</v>
      </c>
      <c r="D332" s="173" t="s">
        <v>1582</v>
      </c>
      <c r="E332" s="257">
        <v>41586</v>
      </c>
    </row>
    <row r="333" spans="1:5" x14ac:dyDescent="0.25">
      <c r="A333" s="57" t="s">
        <v>13181</v>
      </c>
      <c r="B333" s="173" t="s">
        <v>11772</v>
      </c>
      <c r="C333" s="10" t="s">
        <v>9344</v>
      </c>
      <c r="D333" s="173" t="s">
        <v>9359</v>
      </c>
      <c r="E333" s="257">
        <v>41592</v>
      </c>
    </row>
    <row r="334" spans="1:5" x14ac:dyDescent="0.25">
      <c r="A334" s="57" t="s">
        <v>8893</v>
      </c>
      <c r="B334" s="173" t="s">
        <v>11224</v>
      </c>
      <c r="C334" s="10" t="s">
        <v>6861</v>
      </c>
      <c r="D334" s="173" t="s">
        <v>6864</v>
      </c>
      <c r="E334" s="257">
        <v>41592</v>
      </c>
    </row>
    <row r="335" spans="1:5" x14ac:dyDescent="0.25">
      <c r="A335" s="57" t="s">
        <v>18416</v>
      </c>
      <c r="B335" s="173" t="s">
        <v>17242</v>
      </c>
      <c r="C335" s="10" t="s">
        <v>13662</v>
      </c>
      <c r="D335" s="173" t="s">
        <v>17949</v>
      </c>
      <c r="E335" s="257">
        <v>41592</v>
      </c>
    </row>
    <row r="336" spans="1:5" x14ac:dyDescent="0.25">
      <c r="A336" s="57" t="s">
        <v>3034</v>
      </c>
      <c r="B336" s="173" t="s">
        <v>10000</v>
      </c>
      <c r="C336" s="10" t="s">
        <v>1855</v>
      </c>
      <c r="D336" s="173" t="s">
        <v>2710</v>
      </c>
      <c r="E336" s="257">
        <v>41592</v>
      </c>
    </row>
    <row r="337" spans="1:5" x14ac:dyDescent="0.25">
      <c r="A337" s="57" t="s">
        <v>15668</v>
      </c>
      <c r="B337" s="173" t="s">
        <v>12390</v>
      </c>
      <c r="C337" s="10" t="s">
        <v>12379</v>
      </c>
      <c r="D337" s="173" t="s">
        <v>15669</v>
      </c>
      <c r="E337" s="257">
        <v>41592</v>
      </c>
    </row>
    <row r="338" spans="1:5" x14ac:dyDescent="0.25">
      <c r="A338" s="57" t="s">
        <v>18229</v>
      </c>
      <c r="B338" s="173" t="s">
        <v>17138</v>
      </c>
      <c r="C338" s="10" t="s">
        <v>13729</v>
      </c>
      <c r="D338" s="173" t="s">
        <v>17136</v>
      </c>
      <c r="E338" s="257">
        <v>41592</v>
      </c>
    </row>
    <row r="339" spans="1:5" x14ac:dyDescent="0.25">
      <c r="A339" s="57" t="s">
        <v>5277</v>
      </c>
      <c r="B339" s="173" t="s">
        <v>10323</v>
      </c>
      <c r="C339" s="10" t="s">
        <v>3491</v>
      </c>
      <c r="D339" s="173" t="s">
        <v>3493</v>
      </c>
      <c r="E339" s="257">
        <v>41592</v>
      </c>
    </row>
    <row r="340" spans="1:5" x14ac:dyDescent="0.25">
      <c r="A340" s="57" t="s">
        <v>384</v>
      </c>
      <c r="B340" s="173" t="s">
        <v>9462</v>
      </c>
      <c r="C340" s="10" t="s">
        <v>166</v>
      </c>
      <c r="D340" s="173" t="s">
        <v>21</v>
      </c>
      <c r="E340" s="257">
        <v>41592</v>
      </c>
    </row>
    <row r="341" spans="1:5" x14ac:dyDescent="0.25">
      <c r="A341" s="57" t="s">
        <v>2560</v>
      </c>
      <c r="B341" s="173" t="s">
        <v>9906</v>
      </c>
      <c r="C341" s="10" t="s">
        <v>2440</v>
      </c>
      <c r="D341" s="173" t="s">
        <v>2442</v>
      </c>
      <c r="E341" s="257">
        <v>41592</v>
      </c>
    </row>
    <row r="342" spans="1:5" x14ac:dyDescent="0.25">
      <c r="A342" s="57" t="s">
        <v>17632</v>
      </c>
      <c r="B342" s="173" t="s">
        <v>17398</v>
      </c>
      <c r="C342" s="10" t="s">
        <v>167</v>
      </c>
      <c r="D342" s="173" t="s">
        <v>17396</v>
      </c>
      <c r="E342" s="257">
        <v>41607</v>
      </c>
    </row>
    <row r="343" spans="1:5" x14ac:dyDescent="0.25">
      <c r="A343" s="57" t="s">
        <v>8842</v>
      </c>
      <c r="B343" s="173" t="s">
        <v>11230</v>
      </c>
      <c r="C343" s="10" t="s">
        <v>6861</v>
      </c>
      <c r="D343" s="173" t="s">
        <v>6873</v>
      </c>
      <c r="E343" s="257">
        <v>41607</v>
      </c>
    </row>
    <row r="344" spans="1:5" x14ac:dyDescent="0.25">
      <c r="A344" s="57" t="s">
        <v>19336</v>
      </c>
      <c r="B344" s="173" t="s">
        <v>18720</v>
      </c>
      <c r="C344" s="10" t="s">
        <v>13766</v>
      </c>
      <c r="D344" s="173" t="s">
        <v>18717</v>
      </c>
      <c r="E344" s="257">
        <v>41607</v>
      </c>
    </row>
    <row r="345" spans="1:5" x14ac:dyDescent="0.25">
      <c r="A345" s="57" t="s">
        <v>3045</v>
      </c>
      <c r="B345" s="173" t="s">
        <v>9896</v>
      </c>
      <c r="C345" s="10" t="s">
        <v>2398</v>
      </c>
      <c r="D345" s="173" t="s">
        <v>2677</v>
      </c>
      <c r="E345" s="257">
        <v>41607</v>
      </c>
    </row>
    <row r="346" spans="1:5" x14ac:dyDescent="0.25">
      <c r="A346" s="57" t="s">
        <v>3039</v>
      </c>
      <c r="B346" s="173" t="s">
        <v>10011</v>
      </c>
      <c r="C346" s="10" t="s">
        <v>2688</v>
      </c>
      <c r="D346" s="173" t="s">
        <v>2726</v>
      </c>
      <c r="E346" s="257">
        <v>41614</v>
      </c>
    </row>
    <row r="347" spans="1:5" x14ac:dyDescent="0.25">
      <c r="A347" s="57" t="s">
        <v>10389</v>
      </c>
      <c r="B347" s="173" t="s">
        <v>10392</v>
      </c>
      <c r="C347" s="10" t="s">
        <v>3446</v>
      </c>
      <c r="D347" s="173" t="s">
        <v>6481</v>
      </c>
      <c r="E347" s="257">
        <v>41614</v>
      </c>
    </row>
    <row r="348" spans="1:5" x14ac:dyDescent="0.25">
      <c r="A348" s="57" t="s">
        <v>4893</v>
      </c>
      <c r="B348" s="173" t="s">
        <v>9910</v>
      </c>
      <c r="C348" s="10" t="s">
        <v>2468</v>
      </c>
      <c r="D348" s="173" t="s">
        <v>3885</v>
      </c>
      <c r="E348" s="257">
        <v>41614</v>
      </c>
    </row>
    <row r="349" spans="1:5" x14ac:dyDescent="0.25">
      <c r="A349" s="57" t="s">
        <v>15731</v>
      </c>
      <c r="B349" s="173" t="s">
        <v>11640</v>
      </c>
      <c r="C349" s="10" t="s">
        <v>8276</v>
      </c>
      <c r="D349" s="173" t="s">
        <v>8278</v>
      </c>
      <c r="E349" s="257">
        <v>41614</v>
      </c>
    </row>
    <row r="350" spans="1:5" x14ac:dyDescent="0.25">
      <c r="A350" s="57" t="s">
        <v>17522</v>
      </c>
      <c r="B350" s="173" t="s">
        <v>17306</v>
      </c>
      <c r="C350" s="10" t="s">
        <v>167</v>
      </c>
      <c r="D350" s="173" t="s">
        <v>17303</v>
      </c>
      <c r="E350" s="257">
        <v>41614</v>
      </c>
    </row>
    <row r="351" spans="1:5" x14ac:dyDescent="0.25">
      <c r="A351" s="57" t="s">
        <v>388</v>
      </c>
      <c r="B351" s="173" t="s">
        <v>9468</v>
      </c>
      <c r="C351" s="10" t="s">
        <v>172</v>
      </c>
      <c r="D351" s="173" t="s">
        <v>30</v>
      </c>
      <c r="E351" s="257">
        <v>41614</v>
      </c>
    </row>
    <row r="352" spans="1:5" x14ac:dyDescent="0.25">
      <c r="A352" s="57" t="s">
        <v>2919</v>
      </c>
      <c r="B352" s="173" t="s">
        <v>9983</v>
      </c>
      <c r="C352" s="10" t="s">
        <v>2628</v>
      </c>
      <c r="D352" s="173" t="s">
        <v>2633</v>
      </c>
      <c r="E352" s="257">
        <v>41621</v>
      </c>
    </row>
    <row r="353" spans="1:5" x14ac:dyDescent="0.25">
      <c r="A353" s="57" t="s">
        <v>7157</v>
      </c>
      <c r="B353" s="173" t="s">
        <v>10797</v>
      </c>
      <c r="C353" s="10" t="s">
        <v>5390</v>
      </c>
      <c r="D353" s="173" t="s">
        <v>5435</v>
      </c>
      <c r="E353" s="257">
        <v>41621</v>
      </c>
    </row>
    <row r="354" spans="1:5" x14ac:dyDescent="0.25">
      <c r="A354" s="57" t="s">
        <v>6818</v>
      </c>
      <c r="B354" s="173" t="s">
        <v>10801</v>
      </c>
      <c r="C354" s="10" t="s">
        <v>5390</v>
      </c>
      <c r="D354" s="173" t="s">
        <v>5440</v>
      </c>
      <c r="E354" s="257">
        <v>41621</v>
      </c>
    </row>
    <row r="355" spans="1:5" x14ac:dyDescent="0.25">
      <c r="A355" s="57" t="s">
        <v>2684</v>
      </c>
      <c r="B355" s="173" t="s">
        <v>9841</v>
      </c>
      <c r="C355" s="10" t="s">
        <v>116</v>
      </c>
      <c r="D355" s="173" t="s">
        <v>2231</v>
      </c>
      <c r="E355" s="257">
        <v>41649</v>
      </c>
    </row>
    <row r="356" spans="1:5" x14ac:dyDescent="0.25">
      <c r="A356" s="57" t="s">
        <v>17494</v>
      </c>
      <c r="B356" s="173" t="s">
        <v>16073</v>
      </c>
      <c r="C356" s="10" t="s">
        <v>13604</v>
      </c>
      <c r="D356" s="173" t="s">
        <v>16072</v>
      </c>
      <c r="E356" s="257">
        <v>41649</v>
      </c>
    </row>
    <row r="357" spans="1:5" x14ac:dyDescent="0.25">
      <c r="A357" s="57" t="s">
        <v>17491</v>
      </c>
      <c r="B357" s="173" t="s">
        <v>16071</v>
      </c>
      <c r="C357" s="10" t="s">
        <v>13604</v>
      </c>
      <c r="D357" s="173" t="s">
        <v>16068</v>
      </c>
      <c r="E357" s="257">
        <v>41649</v>
      </c>
    </row>
    <row r="358" spans="1:5" x14ac:dyDescent="0.25">
      <c r="A358" s="57" t="s">
        <v>17730</v>
      </c>
      <c r="B358" s="173" t="s">
        <v>16190</v>
      </c>
      <c r="C358" s="10" t="s">
        <v>13611</v>
      </c>
      <c r="D358" s="173" t="s">
        <v>16188</v>
      </c>
      <c r="E358" s="257">
        <v>41649</v>
      </c>
    </row>
    <row r="359" spans="1:5" x14ac:dyDescent="0.25">
      <c r="A359" s="57" t="s">
        <v>9295</v>
      </c>
      <c r="B359" s="173" t="s">
        <v>11631</v>
      </c>
      <c r="C359" s="10" t="s">
        <v>8244</v>
      </c>
      <c r="D359" s="173" t="s">
        <v>8246</v>
      </c>
      <c r="E359" s="257">
        <v>41649</v>
      </c>
    </row>
    <row r="360" spans="1:5" x14ac:dyDescent="0.25">
      <c r="A360" s="57" t="s">
        <v>2751</v>
      </c>
      <c r="B360" s="173" t="s">
        <v>9965</v>
      </c>
      <c r="C360" s="10" t="s">
        <v>2598</v>
      </c>
      <c r="D360" s="173" t="s">
        <v>2601</v>
      </c>
      <c r="E360" s="257">
        <v>41649</v>
      </c>
    </row>
    <row r="361" spans="1:5" x14ac:dyDescent="0.25">
      <c r="A361" s="57" t="s">
        <v>7801</v>
      </c>
      <c r="B361" s="173" t="s">
        <v>11010</v>
      </c>
      <c r="C361" s="10" t="s">
        <v>4726</v>
      </c>
      <c r="D361" s="173" t="s">
        <v>6094</v>
      </c>
      <c r="E361" s="257">
        <v>41656</v>
      </c>
    </row>
    <row r="362" spans="1:5" x14ac:dyDescent="0.25">
      <c r="A362" s="257" t="s">
        <v>15055</v>
      </c>
      <c r="B362" s="257" t="s">
        <v>11501</v>
      </c>
      <c r="C362" s="257" t="s">
        <v>7681</v>
      </c>
      <c r="D362" s="257" t="s">
        <v>7683</v>
      </c>
      <c r="E362" s="257">
        <v>41656</v>
      </c>
    </row>
    <row r="363" spans="1:5" x14ac:dyDescent="0.25">
      <c r="A363" s="257" t="s">
        <v>19619</v>
      </c>
      <c r="B363" s="257" t="s">
        <v>17903</v>
      </c>
      <c r="C363" s="257" t="s">
        <v>13781</v>
      </c>
      <c r="D363" s="257" t="s">
        <v>18342</v>
      </c>
      <c r="E363" s="257">
        <v>41663</v>
      </c>
    </row>
    <row r="364" spans="1:5" x14ac:dyDescent="0.25">
      <c r="A364" s="57" t="s">
        <v>9293</v>
      </c>
      <c r="B364" s="358" t="s">
        <v>11542</v>
      </c>
      <c r="C364" s="10" t="s">
        <v>7828</v>
      </c>
      <c r="D364" s="57" t="s">
        <v>7830</v>
      </c>
      <c r="E364" s="257">
        <v>41670</v>
      </c>
    </row>
    <row r="365" spans="1:5" x14ac:dyDescent="0.25">
      <c r="A365" s="57" t="s">
        <v>13165</v>
      </c>
      <c r="B365" s="358" t="s">
        <v>11695</v>
      </c>
      <c r="C365" s="10" t="s">
        <v>8696</v>
      </c>
      <c r="D365" s="57" t="s">
        <v>8698</v>
      </c>
      <c r="E365" s="257">
        <v>41670</v>
      </c>
    </row>
    <row r="366" spans="1:5" x14ac:dyDescent="0.25">
      <c r="A366" s="57" t="s">
        <v>12608</v>
      </c>
      <c r="B366" s="358" t="s">
        <v>11632</v>
      </c>
      <c r="C366" s="10" t="s">
        <v>1601</v>
      </c>
      <c r="D366" s="57" t="s">
        <v>8250</v>
      </c>
      <c r="E366" s="257">
        <v>41670</v>
      </c>
    </row>
    <row r="367" spans="1:5" x14ac:dyDescent="0.25">
      <c r="A367" s="57" t="s">
        <v>4902</v>
      </c>
      <c r="B367" s="358" t="s">
        <v>10227</v>
      </c>
      <c r="C367" s="10" t="s">
        <v>3185</v>
      </c>
      <c r="D367" s="57" t="s">
        <v>3222</v>
      </c>
      <c r="E367" s="257">
        <v>41670</v>
      </c>
    </row>
    <row r="368" spans="1:5" x14ac:dyDescent="0.25">
      <c r="A368" s="57" t="s">
        <v>13162</v>
      </c>
      <c r="B368" s="358" t="s">
        <v>11665</v>
      </c>
      <c r="C368" s="10" t="s">
        <v>8605</v>
      </c>
      <c r="D368" s="57" t="s">
        <v>12755</v>
      </c>
      <c r="E368" s="257">
        <v>41684</v>
      </c>
    </row>
    <row r="369" spans="1:5" x14ac:dyDescent="0.25">
      <c r="A369" s="57" t="s">
        <v>7475</v>
      </c>
      <c r="B369" s="358" t="s">
        <v>10214</v>
      </c>
      <c r="C369" s="10" t="s">
        <v>3185</v>
      </c>
      <c r="D369" s="57" t="s">
        <v>14880</v>
      </c>
      <c r="E369" s="257">
        <v>41684</v>
      </c>
    </row>
    <row r="370" spans="1:5" x14ac:dyDescent="0.25">
      <c r="A370" s="57" t="s">
        <v>20071</v>
      </c>
      <c r="B370" s="358" t="s">
        <v>18690</v>
      </c>
      <c r="C370" s="10" t="s">
        <v>2359</v>
      </c>
      <c r="D370" s="57" t="s">
        <v>18689</v>
      </c>
      <c r="E370" s="257">
        <v>41684</v>
      </c>
    </row>
    <row r="371" spans="1:5" x14ac:dyDescent="0.25">
      <c r="A371" s="57" t="s">
        <v>9168</v>
      </c>
      <c r="B371" s="358" t="s">
        <v>10593</v>
      </c>
      <c r="C371" s="10" t="s">
        <v>4729</v>
      </c>
      <c r="D371" s="57" t="s">
        <v>4820</v>
      </c>
      <c r="E371" s="257">
        <v>41684</v>
      </c>
    </row>
    <row r="372" spans="1:5" x14ac:dyDescent="0.25">
      <c r="A372" s="57" t="s">
        <v>11675</v>
      </c>
      <c r="B372" s="358" t="s">
        <v>11678</v>
      </c>
      <c r="C372" s="10" t="s">
        <v>8638</v>
      </c>
      <c r="D372" s="57" t="s">
        <v>8640</v>
      </c>
      <c r="E372" s="257">
        <v>41684</v>
      </c>
    </row>
    <row r="373" spans="1:5" x14ac:dyDescent="0.25">
      <c r="A373" s="57" t="s">
        <v>19381</v>
      </c>
      <c r="B373" s="358" t="s">
        <v>17310</v>
      </c>
      <c r="C373" s="10" t="s">
        <v>167</v>
      </c>
      <c r="D373" s="57" t="s">
        <v>17308</v>
      </c>
      <c r="E373" s="257">
        <v>41684</v>
      </c>
    </row>
    <row r="374" spans="1:5" x14ac:dyDescent="0.25">
      <c r="A374" s="57" t="s">
        <v>6276</v>
      </c>
      <c r="B374" s="358" t="s">
        <v>10890</v>
      </c>
      <c r="C374" s="10" t="s">
        <v>1708</v>
      </c>
      <c r="D374" s="57" t="s">
        <v>5843</v>
      </c>
      <c r="E374" s="257">
        <v>41684</v>
      </c>
    </row>
    <row r="375" spans="1:5" x14ac:dyDescent="0.25">
      <c r="A375" s="57" t="s">
        <v>4134</v>
      </c>
      <c r="B375" s="358" t="s">
        <v>10255</v>
      </c>
      <c r="C375" s="10" t="s">
        <v>3260</v>
      </c>
      <c r="D375" s="57" t="s">
        <v>3262</v>
      </c>
      <c r="E375" s="257">
        <v>41684</v>
      </c>
    </row>
    <row r="376" spans="1:5" x14ac:dyDescent="0.25">
      <c r="A376" s="57" t="s">
        <v>6455</v>
      </c>
      <c r="B376" s="358" t="s">
        <v>9683</v>
      </c>
      <c r="C376" s="10" t="s">
        <v>1806</v>
      </c>
      <c r="D376" s="57" t="s">
        <v>4349</v>
      </c>
      <c r="E376" s="257">
        <v>41691</v>
      </c>
    </row>
    <row r="377" spans="1:5" x14ac:dyDescent="0.25">
      <c r="A377" s="57" t="s">
        <v>6161</v>
      </c>
      <c r="B377" s="358" t="s">
        <v>10882</v>
      </c>
      <c r="C377" s="10" t="s">
        <v>1708</v>
      </c>
      <c r="D377" s="57" t="s">
        <v>5834</v>
      </c>
      <c r="E377" s="257">
        <v>41691</v>
      </c>
    </row>
    <row r="378" spans="1:5" x14ac:dyDescent="0.25">
      <c r="A378" s="57" t="s">
        <v>5062</v>
      </c>
      <c r="B378" s="358" t="s">
        <v>10259</v>
      </c>
      <c r="C378" s="10" t="s">
        <v>3267</v>
      </c>
      <c r="D378" s="57" t="s">
        <v>3269</v>
      </c>
      <c r="E378" s="257">
        <v>41691</v>
      </c>
    </row>
    <row r="379" spans="1:5" x14ac:dyDescent="0.25">
      <c r="A379" s="57" t="s">
        <v>19812</v>
      </c>
      <c r="B379" s="358" t="s">
        <v>10678</v>
      </c>
      <c r="C379" s="10" t="s">
        <v>2561</v>
      </c>
      <c r="D379" s="57" t="s">
        <v>5252</v>
      </c>
      <c r="E379" s="257">
        <v>41691</v>
      </c>
    </row>
    <row r="380" spans="1:5" x14ac:dyDescent="0.25">
      <c r="A380" s="57" t="s">
        <v>7947</v>
      </c>
      <c r="B380" s="358" t="s">
        <v>11190</v>
      </c>
      <c r="C380" s="10" t="s">
        <v>2436</v>
      </c>
      <c r="D380" s="57" t="s">
        <v>6709</v>
      </c>
      <c r="E380" s="257">
        <v>41698</v>
      </c>
    </row>
    <row r="381" spans="1:5" x14ac:dyDescent="0.25">
      <c r="A381" s="57" t="s">
        <v>19869</v>
      </c>
      <c r="B381" s="358" t="s">
        <v>17391</v>
      </c>
      <c r="C381" s="10" t="s">
        <v>167</v>
      </c>
      <c r="D381" s="57" t="s">
        <v>17388</v>
      </c>
      <c r="E381" s="257">
        <v>41698</v>
      </c>
    </row>
    <row r="382" spans="1:5" x14ac:dyDescent="0.25">
      <c r="A382" s="57" t="s">
        <v>5200</v>
      </c>
      <c r="B382" s="358" t="s">
        <v>9749</v>
      </c>
      <c r="C382" s="10" t="s">
        <v>1899</v>
      </c>
      <c r="D382" s="57" t="s">
        <v>3861</v>
      </c>
      <c r="E382" s="257">
        <v>41698</v>
      </c>
    </row>
    <row r="383" spans="1:5" x14ac:dyDescent="0.25">
      <c r="A383" s="57" t="s">
        <v>20014</v>
      </c>
      <c r="B383" s="358" t="s">
        <v>17409</v>
      </c>
      <c r="C383" s="10" t="s">
        <v>167</v>
      </c>
      <c r="D383" s="57" t="s">
        <v>17407</v>
      </c>
      <c r="E383" s="257">
        <v>41698</v>
      </c>
    </row>
    <row r="384" spans="1:5" x14ac:dyDescent="0.25">
      <c r="A384" s="57" t="s">
        <v>7186</v>
      </c>
      <c r="B384" s="358" t="s">
        <v>11160</v>
      </c>
      <c r="C384" s="10" t="s">
        <v>4730</v>
      </c>
      <c r="D384" s="57" t="s">
        <v>6572</v>
      </c>
      <c r="E384" s="257">
        <v>41698</v>
      </c>
    </row>
    <row r="385" spans="1:5" x14ac:dyDescent="0.25">
      <c r="A385" s="57" t="s">
        <v>7185</v>
      </c>
      <c r="B385" s="358" t="s">
        <v>11148</v>
      </c>
      <c r="C385" s="10" t="s">
        <v>4730</v>
      </c>
      <c r="D385" s="57" t="s">
        <v>6559</v>
      </c>
      <c r="E385" s="257">
        <v>41698</v>
      </c>
    </row>
    <row r="386" spans="1:5" x14ac:dyDescent="0.25">
      <c r="A386" s="57" t="s">
        <v>5920</v>
      </c>
      <c r="B386" s="358" t="s">
        <v>9579</v>
      </c>
      <c r="C386" s="10" t="s">
        <v>1631</v>
      </c>
      <c r="D386" s="57" t="s">
        <v>4275</v>
      </c>
      <c r="E386" s="257">
        <v>41698</v>
      </c>
    </row>
    <row r="387" spans="1:5" x14ac:dyDescent="0.25">
      <c r="A387" s="57" t="s">
        <v>13092</v>
      </c>
      <c r="B387" s="358" t="s">
        <v>11138</v>
      </c>
      <c r="C387" s="10" t="s">
        <v>4730</v>
      </c>
      <c r="D387" s="57" t="s">
        <v>6547</v>
      </c>
      <c r="E387" s="257">
        <v>41698</v>
      </c>
    </row>
    <row r="388" spans="1:5" x14ac:dyDescent="0.25">
      <c r="A388" s="57" t="s">
        <v>7183</v>
      </c>
      <c r="B388" s="358" t="s">
        <v>11130</v>
      </c>
      <c r="C388" s="10" t="s">
        <v>4730</v>
      </c>
      <c r="D388" s="57" t="s">
        <v>6536</v>
      </c>
      <c r="E388" s="257">
        <v>41698</v>
      </c>
    </row>
    <row r="389" spans="1:5" x14ac:dyDescent="0.25">
      <c r="A389" s="57" t="s">
        <v>6157</v>
      </c>
      <c r="B389" s="358" t="s">
        <v>10819</v>
      </c>
      <c r="C389" s="10" t="s">
        <v>5390</v>
      </c>
      <c r="D389" s="57" t="s">
        <v>5466</v>
      </c>
      <c r="E389" s="257">
        <v>41698</v>
      </c>
    </row>
    <row r="390" spans="1:5" x14ac:dyDescent="0.25">
      <c r="A390" s="57" t="s">
        <v>19874</v>
      </c>
      <c r="B390" s="358" t="s">
        <v>17413</v>
      </c>
      <c r="C390" s="10" t="s">
        <v>167</v>
      </c>
      <c r="D390" s="57" t="s">
        <v>17410</v>
      </c>
      <c r="E390" s="257">
        <v>41698</v>
      </c>
    </row>
    <row r="391" spans="1:5" x14ac:dyDescent="0.25">
      <c r="A391" s="57" t="s">
        <v>7181</v>
      </c>
      <c r="B391" s="358" t="s">
        <v>11121</v>
      </c>
      <c r="C391" s="10" t="s">
        <v>4730</v>
      </c>
      <c r="D391" s="57" t="s">
        <v>6523</v>
      </c>
      <c r="E391" s="257">
        <v>41698</v>
      </c>
    </row>
    <row r="392" spans="1:5" x14ac:dyDescent="0.25">
      <c r="A392" s="57" t="s">
        <v>17610</v>
      </c>
      <c r="B392" s="358" t="s">
        <v>16132</v>
      </c>
      <c r="C392" s="10" t="s">
        <v>163</v>
      </c>
      <c r="D392" s="57" t="s">
        <v>16130</v>
      </c>
      <c r="E392" s="257">
        <v>41698</v>
      </c>
    </row>
    <row r="393" spans="1:5" x14ac:dyDescent="0.25">
      <c r="A393" s="57" t="s">
        <v>19865</v>
      </c>
      <c r="B393" s="358" t="s">
        <v>17372</v>
      </c>
      <c r="C393" s="10" t="s">
        <v>167</v>
      </c>
      <c r="D393" s="57" t="s">
        <v>17369</v>
      </c>
      <c r="E393" s="257">
        <v>41698</v>
      </c>
    </row>
    <row r="394" spans="1:5" x14ac:dyDescent="0.25">
      <c r="A394" s="57" t="s">
        <v>2142</v>
      </c>
      <c r="B394" s="358" t="s">
        <v>9764</v>
      </c>
      <c r="C394" s="10" t="s">
        <v>1098</v>
      </c>
      <c r="D394" s="57" t="s">
        <v>1926</v>
      </c>
      <c r="E394" s="257">
        <v>41698</v>
      </c>
    </row>
    <row r="395" spans="1:5" x14ac:dyDescent="0.25">
      <c r="A395" s="57" t="s">
        <v>19422</v>
      </c>
      <c r="B395" s="358" t="s">
        <v>18882</v>
      </c>
      <c r="C395" s="10" t="s">
        <v>1896</v>
      </c>
      <c r="D395" s="57" t="s">
        <v>18880</v>
      </c>
      <c r="E395" s="257">
        <v>41698</v>
      </c>
    </row>
    <row r="396" spans="1:5" x14ac:dyDescent="0.25">
      <c r="A396" s="57" t="s">
        <v>1199</v>
      </c>
      <c r="B396" s="358" t="s">
        <v>9577</v>
      </c>
      <c r="C396" s="10" t="s">
        <v>1629</v>
      </c>
      <c r="D396" s="57" t="s">
        <v>1210</v>
      </c>
      <c r="E396" s="257">
        <v>41698</v>
      </c>
    </row>
    <row r="397" spans="1:5" x14ac:dyDescent="0.25">
      <c r="A397" s="57" t="s">
        <v>19543</v>
      </c>
      <c r="B397" s="358" t="s">
        <v>17364</v>
      </c>
      <c r="C397" s="10" t="s">
        <v>167</v>
      </c>
      <c r="D397" s="57" t="s">
        <v>17362</v>
      </c>
      <c r="E397" s="257">
        <v>41698</v>
      </c>
    </row>
    <row r="398" spans="1:5" x14ac:dyDescent="0.25">
      <c r="A398" s="57" t="s">
        <v>2340</v>
      </c>
      <c r="B398" s="358" t="s">
        <v>9820</v>
      </c>
      <c r="C398" s="10" t="s">
        <v>116</v>
      </c>
      <c r="D398" s="57" t="s">
        <v>2199</v>
      </c>
      <c r="E398" s="257">
        <v>41698</v>
      </c>
    </row>
    <row r="399" spans="1:5" x14ac:dyDescent="0.25">
      <c r="A399" s="57" t="s">
        <v>2341</v>
      </c>
      <c r="B399" s="358" t="s">
        <v>9822</v>
      </c>
      <c r="C399" s="10" t="s">
        <v>116</v>
      </c>
      <c r="D399" s="57" t="s">
        <v>14648</v>
      </c>
      <c r="E399" s="257">
        <v>41698</v>
      </c>
    </row>
    <row r="400" spans="1:5" x14ac:dyDescent="0.25">
      <c r="A400" s="57" t="s">
        <v>20314</v>
      </c>
      <c r="B400" s="358" t="s">
        <v>18672</v>
      </c>
      <c r="C400" s="10" t="s">
        <v>13692</v>
      </c>
      <c r="D400" s="57" t="s">
        <v>20315</v>
      </c>
      <c r="E400" s="257">
        <v>41726</v>
      </c>
    </row>
    <row r="401" spans="1:5" x14ac:dyDescent="0.25">
      <c r="A401" s="57" t="s">
        <v>1702</v>
      </c>
      <c r="B401" s="358" t="s">
        <v>9612</v>
      </c>
      <c r="C401" s="10" t="s">
        <v>1701</v>
      </c>
      <c r="D401" s="57" t="s">
        <v>1219</v>
      </c>
      <c r="E401" s="257">
        <v>41726</v>
      </c>
    </row>
    <row r="402" spans="1:5" x14ac:dyDescent="0.25">
      <c r="A402" s="57" t="s">
        <v>7778</v>
      </c>
      <c r="B402" s="358" t="s">
        <v>10201</v>
      </c>
      <c r="C402" s="10" t="s">
        <v>3185</v>
      </c>
      <c r="D402" s="57" t="s">
        <v>3198</v>
      </c>
      <c r="E402" s="257">
        <v>41726</v>
      </c>
    </row>
    <row r="403" spans="1:5" x14ac:dyDescent="0.25">
      <c r="A403" s="57" t="s">
        <v>5331</v>
      </c>
      <c r="B403" s="358" t="s">
        <v>10325</v>
      </c>
      <c r="C403" s="10" t="s">
        <v>3491</v>
      </c>
      <c r="D403" s="57" t="s">
        <v>3497</v>
      </c>
      <c r="E403" s="257">
        <v>41726</v>
      </c>
    </row>
    <row r="404" spans="1:5" x14ac:dyDescent="0.25">
      <c r="A404" s="57" t="s">
        <v>22792</v>
      </c>
      <c r="B404" s="358" t="s">
        <v>22673</v>
      </c>
      <c r="C404" s="10" t="s">
        <v>13669</v>
      </c>
      <c r="D404" s="57" t="s">
        <v>22687</v>
      </c>
      <c r="E404" s="257">
        <v>41726</v>
      </c>
    </row>
    <row r="405" spans="1:5" x14ac:dyDescent="0.25">
      <c r="A405" s="57" t="s">
        <v>1342</v>
      </c>
      <c r="B405" s="358" t="s">
        <v>9466</v>
      </c>
      <c r="C405" s="10" t="s">
        <v>170</v>
      </c>
      <c r="D405" s="57" t="s">
        <v>1344</v>
      </c>
      <c r="E405" s="257">
        <v>41726</v>
      </c>
    </row>
    <row r="406" spans="1:5" x14ac:dyDescent="0.25">
      <c r="A406" s="57" t="s">
        <v>432</v>
      </c>
      <c r="B406" s="358" t="s">
        <v>9534</v>
      </c>
      <c r="C406" s="10" t="s">
        <v>116</v>
      </c>
      <c r="D406" s="57" t="s">
        <v>277</v>
      </c>
      <c r="E406" s="257">
        <v>41726</v>
      </c>
    </row>
    <row r="407" spans="1:5" x14ac:dyDescent="0.25">
      <c r="A407" s="57" t="s">
        <v>386</v>
      </c>
      <c r="B407" s="358" t="s">
        <v>9465</v>
      </c>
      <c r="C407" s="10" t="s">
        <v>169</v>
      </c>
      <c r="D407" s="57" t="s">
        <v>1338</v>
      </c>
      <c r="E407" s="257">
        <v>41726</v>
      </c>
    </row>
    <row r="408" spans="1:5" x14ac:dyDescent="0.25">
      <c r="A408" s="57" t="s">
        <v>7161</v>
      </c>
      <c r="B408" s="358" t="s">
        <v>10865</v>
      </c>
      <c r="C408" s="10" t="s">
        <v>166</v>
      </c>
      <c r="D408" s="57" t="s">
        <v>5579</v>
      </c>
      <c r="E408" s="257">
        <v>41726</v>
      </c>
    </row>
    <row r="409" spans="1:5" x14ac:dyDescent="0.25">
      <c r="A409" s="57" t="s">
        <v>15433</v>
      </c>
      <c r="B409" s="358" t="s">
        <v>12924</v>
      </c>
      <c r="C409" s="10" t="s">
        <v>168</v>
      </c>
      <c r="D409" s="57" t="s">
        <v>12922</v>
      </c>
      <c r="E409" s="257">
        <v>41726</v>
      </c>
    </row>
    <row r="410" spans="1:5" x14ac:dyDescent="0.25">
      <c r="A410" s="57" t="s">
        <v>382</v>
      </c>
      <c r="B410" s="358" t="s">
        <v>9460</v>
      </c>
      <c r="C410" s="10" t="s">
        <v>1322</v>
      </c>
      <c r="D410" s="57" t="s">
        <v>335</v>
      </c>
      <c r="E410" s="257">
        <v>41726</v>
      </c>
    </row>
    <row r="411" spans="1:5" x14ac:dyDescent="0.25">
      <c r="A411" s="57" t="s">
        <v>377</v>
      </c>
      <c r="B411" s="358" t="s">
        <v>9455</v>
      </c>
      <c r="C411" s="10" t="s">
        <v>160</v>
      </c>
      <c r="D411" s="57" t="s">
        <v>1306</v>
      </c>
      <c r="E411" s="257">
        <v>41726</v>
      </c>
    </row>
    <row r="412" spans="1:5" x14ac:dyDescent="0.25">
      <c r="A412" s="57" t="s">
        <v>20046</v>
      </c>
      <c r="B412" s="358" t="s">
        <v>17836</v>
      </c>
      <c r="C412" s="10" t="s">
        <v>2390</v>
      </c>
      <c r="D412" s="57" t="s">
        <v>18296</v>
      </c>
      <c r="E412" s="257">
        <v>41726</v>
      </c>
    </row>
    <row r="413" spans="1:5" x14ac:dyDescent="0.25">
      <c r="A413" s="57" t="s">
        <v>381</v>
      </c>
      <c r="B413" s="358" t="s">
        <v>9459</v>
      </c>
      <c r="C413" s="10" t="s">
        <v>164</v>
      </c>
      <c r="D413" s="57" t="s">
        <v>17</v>
      </c>
      <c r="E413" s="257">
        <v>41726</v>
      </c>
    </row>
    <row r="414" spans="1:5" x14ac:dyDescent="0.25">
      <c r="A414" s="57" t="s">
        <v>378</v>
      </c>
      <c r="B414" s="358" t="s">
        <v>9456</v>
      </c>
      <c r="C414" s="10" t="s">
        <v>161</v>
      </c>
      <c r="D414" s="57" t="s">
        <v>12</v>
      </c>
      <c r="E414" s="257">
        <v>41726</v>
      </c>
    </row>
    <row r="415" spans="1:5" x14ac:dyDescent="0.25">
      <c r="A415" s="57" t="s">
        <v>4747</v>
      </c>
      <c r="B415" s="358" t="s">
        <v>10407</v>
      </c>
      <c r="C415" s="10" t="s">
        <v>2103</v>
      </c>
      <c r="D415" s="57" t="s">
        <v>20426</v>
      </c>
      <c r="E415" s="257">
        <v>41733</v>
      </c>
    </row>
    <row r="416" spans="1:5" x14ac:dyDescent="0.25">
      <c r="A416" s="57" t="s">
        <v>5798</v>
      </c>
      <c r="B416" s="358" t="s">
        <v>10550</v>
      </c>
      <c r="C416" s="10" t="s">
        <v>2091</v>
      </c>
      <c r="D416" s="57" t="s">
        <v>4765</v>
      </c>
      <c r="E416" s="257">
        <v>41733</v>
      </c>
    </row>
    <row r="417" spans="1:5" x14ac:dyDescent="0.25">
      <c r="A417" s="57" t="s">
        <v>15186</v>
      </c>
      <c r="B417" s="358" t="s">
        <v>12246</v>
      </c>
      <c r="C417" s="10" t="s">
        <v>12241</v>
      </c>
      <c r="D417" s="57" t="s">
        <v>12243</v>
      </c>
      <c r="E417" s="257">
        <v>41733</v>
      </c>
    </row>
    <row r="418" spans="1:5" x14ac:dyDescent="0.25">
      <c r="A418" s="57" t="s">
        <v>19968</v>
      </c>
      <c r="B418" s="358" t="s">
        <v>19798</v>
      </c>
      <c r="C418" s="10" t="s">
        <v>13755</v>
      </c>
      <c r="D418" s="57" t="s">
        <v>19796</v>
      </c>
      <c r="E418" s="257">
        <v>41733</v>
      </c>
    </row>
    <row r="419" spans="1:5" x14ac:dyDescent="0.25">
      <c r="A419" s="57" t="s">
        <v>5933</v>
      </c>
      <c r="B419" s="358" t="s">
        <v>9990</v>
      </c>
      <c r="C419" s="10" t="s">
        <v>2904</v>
      </c>
      <c r="D419" s="57" t="s">
        <v>2698</v>
      </c>
      <c r="E419" s="257">
        <v>41740</v>
      </c>
    </row>
    <row r="420" spans="1:5" x14ac:dyDescent="0.25">
      <c r="A420" s="57" t="s">
        <v>6264</v>
      </c>
      <c r="B420" s="358" t="s">
        <v>10876</v>
      </c>
      <c r="C420" s="10" t="s">
        <v>1708</v>
      </c>
      <c r="D420" s="57" t="s">
        <v>5827</v>
      </c>
      <c r="E420" s="257">
        <v>41740</v>
      </c>
    </row>
    <row r="421" spans="1:5" x14ac:dyDescent="0.25">
      <c r="A421" s="57" t="s">
        <v>12000</v>
      </c>
      <c r="B421" s="358" t="s">
        <v>10185</v>
      </c>
      <c r="C421" s="10" t="s">
        <v>5399</v>
      </c>
      <c r="D421" s="57" t="s">
        <v>3134</v>
      </c>
      <c r="E421" s="257">
        <v>41740</v>
      </c>
    </row>
    <row r="422" spans="1:5" x14ac:dyDescent="0.25">
      <c r="A422" s="57" t="s">
        <v>15182</v>
      </c>
      <c r="B422" s="358" t="s">
        <v>11685</v>
      </c>
      <c r="C422" s="10" t="s">
        <v>8666</v>
      </c>
      <c r="D422" s="57" t="s">
        <v>8668</v>
      </c>
      <c r="E422" s="257">
        <v>41740</v>
      </c>
    </row>
    <row r="423" spans="1:5" x14ac:dyDescent="0.25">
      <c r="A423" s="57" t="s">
        <v>1187</v>
      </c>
      <c r="B423" s="358" t="s">
        <v>9592</v>
      </c>
      <c r="C423" s="10" t="s">
        <v>1658</v>
      </c>
      <c r="D423" s="57" t="s">
        <v>1222</v>
      </c>
      <c r="E423" s="257">
        <v>41740</v>
      </c>
    </row>
    <row r="424" spans="1:5" x14ac:dyDescent="0.25">
      <c r="A424" s="57" t="s">
        <v>1267</v>
      </c>
      <c r="B424" s="358" t="s">
        <v>9611</v>
      </c>
      <c r="C424" s="10" t="s">
        <v>1696</v>
      </c>
      <c r="D424" s="57" t="s">
        <v>1211</v>
      </c>
      <c r="E424" s="257">
        <v>41740</v>
      </c>
    </row>
    <row r="425" spans="1:5" x14ac:dyDescent="0.25">
      <c r="A425" s="57" t="s">
        <v>1202</v>
      </c>
      <c r="B425" s="358" t="s">
        <v>9590</v>
      </c>
      <c r="C425" s="10" t="s">
        <v>1650</v>
      </c>
      <c r="D425" s="57" t="s">
        <v>1223</v>
      </c>
      <c r="E425" s="257">
        <v>41740</v>
      </c>
    </row>
    <row r="426" spans="1:5" x14ac:dyDescent="0.25">
      <c r="A426" s="57" t="s">
        <v>1262</v>
      </c>
      <c r="B426" s="358" t="s">
        <v>9645</v>
      </c>
      <c r="C426" s="10" t="s">
        <v>162</v>
      </c>
      <c r="D426" s="57" t="s">
        <v>962</v>
      </c>
      <c r="E426" s="257">
        <v>41740</v>
      </c>
    </row>
    <row r="427" spans="1:5" x14ac:dyDescent="0.25">
      <c r="A427" s="57" t="s">
        <v>1654</v>
      </c>
      <c r="B427" s="358" t="s">
        <v>9591</v>
      </c>
      <c r="C427" s="10" t="s">
        <v>1653</v>
      </c>
      <c r="D427" s="57" t="s">
        <v>875</v>
      </c>
      <c r="E427" s="257">
        <v>41740</v>
      </c>
    </row>
    <row r="428" spans="1:5" x14ac:dyDescent="0.25">
      <c r="A428" s="57" t="s">
        <v>5266</v>
      </c>
      <c r="B428" s="358" t="s">
        <v>9596</v>
      </c>
      <c r="C428" s="10" t="s">
        <v>1662</v>
      </c>
      <c r="D428" s="57" t="s">
        <v>1240</v>
      </c>
      <c r="E428" s="257">
        <v>41740</v>
      </c>
    </row>
    <row r="429" spans="1:5" x14ac:dyDescent="0.25">
      <c r="A429" s="57" t="s">
        <v>387</v>
      </c>
      <c r="B429" s="358" t="s">
        <v>9467</v>
      </c>
      <c r="C429" s="10" t="s">
        <v>171</v>
      </c>
      <c r="D429" s="57" t="s">
        <v>28</v>
      </c>
      <c r="E429" s="257">
        <v>41740</v>
      </c>
    </row>
    <row r="430" spans="1:5" x14ac:dyDescent="0.25">
      <c r="A430" s="57" t="s">
        <v>2613</v>
      </c>
      <c r="B430" s="358" t="s">
        <v>9792</v>
      </c>
      <c r="C430" s="10" t="s">
        <v>2034</v>
      </c>
      <c r="D430" s="57" t="s">
        <v>2056</v>
      </c>
      <c r="E430" s="257">
        <v>41740</v>
      </c>
    </row>
    <row r="431" spans="1:5" x14ac:dyDescent="0.25">
      <c r="A431" s="57" t="s">
        <v>380</v>
      </c>
      <c r="B431" s="358" t="s">
        <v>9458</v>
      </c>
      <c r="C431" s="10" t="s">
        <v>163</v>
      </c>
      <c r="D431" s="57" t="s">
        <v>15</v>
      </c>
      <c r="E431" s="257">
        <v>41740</v>
      </c>
    </row>
    <row r="432" spans="1:5" x14ac:dyDescent="0.25">
      <c r="A432" s="57" t="s">
        <v>2654</v>
      </c>
      <c r="B432" s="358" t="s">
        <v>9930</v>
      </c>
      <c r="C432" s="10" t="s">
        <v>2525</v>
      </c>
      <c r="D432" s="57" t="s">
        <v>2527</v>
      </c>
      <c r="E432" s="257">
        <v>41740</v>
      </c>
    </row>
    <row r="433" spans="1:5" x14ac:dyDescent="0.25">
      <c r="A433" s="57" t="s">
        <v>4567</v>
      </c>
      <c r="B433" s="358" t="s">
        <v>10191</v>
      </c>
      <c r="C433" s="10" t="s">
        <v>3185</v>
      </c>
      <c r="D433" s="57" t="s">
        <v>3187</v>
      </c>
      <c r="E433" s="257">
        <v>41740</v>
      </c>
    </row>
    <row r="434" spans="1:5" x14ac:dyDescent="0.25">
      <c r="A434" s="57" t="s">
        <v>7364</v>
      </c>
      <c r="B434" s="358" t="s">
        <v>10861</v>
      </c>
      <c r="C434" s="10" t="s">
        <v>166</v>
      </c>
      <c r="D434" s="57" t="s">
        <v>5573</v>
      </c>
      <c r="E434" s="257">
        <v>41740</v>
      </c>
    </row>
    <row r="435" spans="1:5" x14ac:dyDescent="0.25">
      <c r="A435" s="57" t="s">
        <v>6814</v>
      </c>
      <c r="B435" s="358" t="s">
        <v>10695</v>
      </c>
      <c r="C435" s="10" t="s">
        <v>169</v>
      </c>
      <c r="D435" s="57" t="s">
        <v>5303</v>
      </c>
      <c r="E435" s="257">
        <v>41740</v>
      </c>
    </row>
    <row r="436" spans="1:5" x14ac:dyDescent="0.25">
      <c r="A436" s="57" t="s">
        <v>2362</v>
      </c>
      <c r="B436" s="358" t="s">
        <v>9858</v>
      </c>
      <c r="C436" s="10" t="s">
        <v>116</v>
      </c>
      <c r="D436" s="57" t="s">
        <v>15126</v>
      </c>
      <c r="E436" s="257">
        <v>41740</v>
      </c>
    </row>
    <row r="437" spans="1:5" x14ac:dyDescent="0.25">
      <c r="A437" s="57" t="s">
        <v>7468</v>
      </c>
      <c r="B437" s="358" t="s">
        <v>9615</v>
      </c>
      <c r="C437" s="10" t="s">
        <v>1710</v>
      </c>
      <c r="D437" s="57" t="s">
        <v>1234</v>
      </c>
      <c r="E437" s="257">
        <v>41740</v>
      </c>
    </row>
    <row r="438" spans="1:5" x14ac:dyDescent="0.25">
      <c r="A438" s="57" t="s">
        <v>9246</v>
      </c>
      <c r="B438" s="358" t="s">
        <v>10896</v>
      </c>
      <c r="C438" s="10" t="s">
        <v>2300</v>
      </c>
      <c r="D438" s="57" t="s">
        <v>8510</v>
      </c>
      <c r="E438" s="257">
        <v>41746</v>
      </c>
    </row>
    <row r="439" spans="1:5" x14ac:dyDescent="0.25">
      <c r="A439" s="57" t="s">
        <v>19621</v>
      </c>
      <c r="B439" s="358" t="s">
        <v>18683</v>
      </c>
      <c r="C439" s="10" t="s">
        <v>13692</v>
      </c>
      <c r="D439" s="57" t="s">
        <v>18681</v>
      </c>
      <c r="E439" s="257">
        <v>41746</v>
      </c>
    </row>
    <row r="440" spans="1:5" x14ac:dyDescent="0.25">
      <c r="A440" s="57" t="s">
        <v>19747</v>
      </c>
      <c r="B440" s="358" t="s">
        <v>18354</v>
      </c>
      <c r="C440" s="10" t="s">
        <v>13781</v>
      </c>
      <c r="D440" s="57" t="s">
        <v>18353</v>
      </c>
      <c r="E440" s="257">
        <v>41746</v>
      </c>
    </row>
    <row r="441" spans="1:5" x14ac:dyDescent="0.25">
      <c r="A441" s="57" t="s">
        <v>19565</v>
      </c>
      <c r="B441" s="358" t="s">
        <v>18260</v>
      </c>
      <c r="C441" s="10" t="s">
        <v>13834</v>
      </c>
      <c r="D441" s="57" t="s">
        <v>18257</v>
      </c>
      <c r="E441" s="257">
        <v>41746</v>
      </c>
    </row>
    <row r="442" spans="1:5" x14ac:dyDescent="0.25">
      <c r="A442" s="57" t="s">
        <v>15692</v>
      </c>
      <c r="B442" s="358" t="s">
        <v>13266</v>
      </c>
      <c r="C442" s="10" t="s">
        <v>3104</v>
      </c>
      <c r="D442" s="57" t="s">
        <v>13265</v>
      </c>
      <c r="E442" s="257">
        <v>41746</v>
      </c>
    </row>
    <row r="443" spans="1:5" x14ac:dyDescent="0.25">
      <c r="A443" s="57" t="s">
        <v>15678</v>
      </c>
      <c r="B443" s="358" t="s">
        <v>13258</v>
      </c>
      <c r="C443" s="10" t="s">
        <v>3104</v>
      </c>
      <c r="D443" s="57" t="s">
        <v>13256</v>
      </c>
      <c r="E443" s="257">
        <v>41746</v>
      </c>
    </row>
    <row r="444" spans="1:5" x14ac:dyDescent="0.25">
      <c r="A444" s="57" t="s">
        <v>18406</v>
      </c>
      <c r="B444" s="358" t="s">
        <v>16066</v>
      </c>
      <c r="C444" s="10" t="s">
        <v>13636</v>
      </c>
      <c r="D444" s="57" t="s">
        <v>16064</v>
      </c>
      <c r="E444" s="257">
        <v>41746</v>
      </c>
    </row>
    <row r="445" spans="1:5" x14ac:dyDescent="0.25">
      <c r="A445" s="57" t="s">
        <v>6272</v>
      </c>
      <c r="B445" s="358" t="s">
        <v>10886</v>
      </c>
      <c r="C445" s="10" t="s">
        <v>1708</v>
      </c>
      <c r="D445" s="57" t="s">
        <v>5839</v>
      </c>
      <c r="E445" s="257">
        <v>41746</v>
      </c>
    </row>
    <row r="446" spans="1:5" x14ac:dyDescent="0.25">
      <c r="A446" s="57" t="s">
        <v>20068</v>
      </c>
      <c r="B446" s="358" t="s">
        <v>18687</v>
      </c>
      <c r="C446" s="10" t="s">
        <v>2359</v>
      </c>
      <c r="D446" s="57" t="s">
        <v>18685</v>
      </c>
      <c r="E446" s="257">
        <v>41746</v>
      </c>
    </row>
    <row r="447" spans="1:5" x14ac:dyDescent="0.25">
      <c r="A447" s="57" t="s">
        <v>5157</v>
      </c>
      <c r="B447" s="358" t="s">
        <v>10647</v>
      </c>
      <c r="C447" s="10" t="s">
        <v>4944</v>
      </c>
      <c r="D447" s="57" t="s">
        <v>5002</v>
      </c>
      <c r="E447" s="257">
        <v>41746</v>
      </c>
    </row>
    <row r="448" spans="1:5" x14ac:dyDescent="0.25">
      <c r="A448" s="57" t="s">
        <v>5220</v>
      </c>
      <c r="B448" s="358" t="s">
        <v>10473</v>
      </c>
      <c r="C448" s="10" t="s">
        <v>3926</v>
      </c>
      <c r="D448" s="57" t="s">
        <v>3969</v>
      </c>
      <c r="E448" s="257">
        <v>41746</v>
      </c>
    </row>
    <row r="449" spans="1:5" x14ac:dyDescent="0.25">
      <c r="A449" s="57" t="s">
        <v>19368</v>
      </c>
      <c r="B449" s="358" t="s">
        <v>13260</v>
      </c>
      <c r="C449" s="10" t="s">
        <v>3104</v>
      </c>
      <c r="D449" s="57" t="s">
        <v>18403</v>
      </c>
      <c r="E449" s="257">
        <v>41746</v>
      </c>
    </row>
    <row r="450" spans="1:5" x14ac:dyDescent="0.25">
      <c r="A450" s="57" t="s">
        <v>5965</v>
      </c>
      <c r="B450" s="358" t="s">
        <v>10545</v>
      </c>
      <c r="C450" s="10" t="s">
        <v>2091</v>
      </c>
      <c r="D450" s="57" t="s">
        <v>8931</v>
      </c>
      <c r="E450" s="257">
        <v>41746</v>
      </c>
    </row>
    <row r="451" spans="1:5" x14ac:dyDescent="0.25">
      <c r="A451" s="57" t="s">
        <v>15793</v>
      </c>
      <c r="B451" s="358" t="s">
        <v>11670</v>
      </c>
      <c r="C451" s="10" t="s">
        <v>8622</v>
      </c>
      <c r="D451" s="57" t="s">
        <v>15649</v>
      </c>
      <c r="E451" s="257">
        <v>41746</v>
      </c>
    </row>
    <row r="452" spans="1:5" x14ac:dyDescent="0.25">
      <c r="A452" s="57" t="s">
        <v>1249</v>
      </c>
      <c r="B452" s="358" t="s">
        <v>9599</v>
      </c>
      <c r="C452" s="10" t="s">
        <v>1673</v>
      </c>
      <c r="D452" s="57" t="s">
        <v>1216</v>
      </c>
      <c r="E452" s="257">
        <v>41746</v>
      </c>
    </row>
    <row r="453" spans="1:5" x14ac:dyDescent="0.25">
      <c r="A453" s="57" t="s">
        <v>5129</v>
      </c>
      <c r="B453" s="358" t="s">
        <v>10170</v>
      </c>
      <c r="C453" s="10" t="s">
        <v>3104</v>
      </c>
      <c r="D453" s="57" t="s">
        <v>4868</v>
      </c>
      <c r="E453" s="257">
        <v>41754</v>
      </c>
    </row>
    <row r="454" spans="1:5" x14ac:dyDescent="0.25">
      <c r="A454" s="57" t="s">
        <v>17586</v>
      </c>
      <c r="B454" s="358" t="s">
        <v>17324</v>
      </c>
      <c r="C454" s="10" t="s">
        <v>167</v>
      </c>
      <c r="D454" s="57" t="s">
        <v>17321</v>
      </c>
      <c r="E454" s="257">
        <v>41755</v>
      </c>
    </row>
    <row r="455" spans="1:5" x14ac:dyDescent="0.25">
      <c r="A455" s="57" t="s">
        <v>8520</v>
      </c>
      <c r="B455" s="358" t="s">
        <v>11255</v>
      </c>
      <c r="C455" s="10" t="s">
        <v>1921</v>
      </c>
      <c r="D455" s="57" t="s">
        <v>6934</v>
      </c>
      <c r="E455" s="257">
        <v>41756</v>
      </c>
    </row>
    <row r="456" spans="1:5" x14ac:dyDescent="0.25">
      <c r="A456" s="57" t="s">
        <v>13433</v>
      </c>
      <c r="B456" s="358" t="s">
        <v>11607</v>
      </c>
      <c r="C456" s="10" t="s">
        <v>8080</v>
      </c>
      <c r="D456" s="57" t="s">
        <v>8542</v>
      </c>
      <c r="E456" s="257">
        <v>41757</v>
      </c>
    </row>
    <row r="457" spans="1:5" x14ac:dyDescent="0.25">
      <c r="A457" s="57" t="s">
        <v>22921</v>
      </c>
      <c r="B457" s="358" t="s">
        <v>17829</v>
      </c>
      <c r="C457" s="10" t="s">
        <v>13700</v>
      </c>
      <c r="D457" s="57" t="s">
        <v>22908</v>
      </c>
      <c r="E457" s="257">
        <v>41758</v>
      </c>
    </row>
    <row r="458" spans="1:5" x14ac:dyDescent="0.25">
      <c r="A458" s="57" t="s">
        <v>20157</v>
      </c>
      <c r="B458" s="358" t="s">
        <v>17828</v>
      </c>
      <c r="C458" s="10" t="s">
        <v>13700</v>
      </c>
      <c r="D458" s="57" t="s">
        <v>18125</v>
      </c>
      <c r="E458" s="257">
        <v>41759</v>
      </c>
    </row>
    <row r="459" spans="1:5" x14ac:dyDescent="0.25">
      <c r="A459" s="57" t="s">
        <v>6266</v>
      </c>
      <c r="B459" s="358" t="s">
        <v>10877</v>
      </c>
      <c r="C459" s="10" t="s">
        <v>1708</v>
      </c>
      <c r="D459" s="57" t="s">
        <v>5830</v>
      </c>
      <c r="E459" s="257">
        <v>41760</v>
      </c>
    </row>
    <row r="460" spans="1:5" x14ac:dyDescent="0.25">
      <c r="A460" s="57" t="s">
        <v>5667</v>
      </c>
      <c r="B460" s="358" t="s">
        <v>10463</v>
      </c>
      <c r="C460" s="10" t="s">
        <v>3926</v>
      </c>
      <c r="D460" s="57" t="s">
        <v>3952</v>
      </c>
      <c r="E460" s="257">
        <v>41761</v>
      </c>
    </row>
    <row r="461" spans="1:5" x14ac:dyDescent="0.25">
      <c r="A461" s="57" t="s">
        <v>13108</v>
      </c>
      <c r="B461" s="358" t="s">
        <v>11444</v>
      </c>
      <c r="C461" s="10" t="s">
        <v>1601</v>
      </c>
      <c r="D461" s="57" t="s">
        <v>7569</v>
      </c>
      <c r="E461" s="257">
        <v>41762</v>
      </c>
    </row>
    <row r="462" spans="1:5" x14ac:dyDescent="0.25">
      <c r="A462" s="57" t="s">
        <v>9165</v>
      </c>
      <c r="B462" s="358" t="s">
        <v>10145</v>
      </c>
      <c r="C462" s="10" t="s">
        <v>2988</v>
      </c>
      <c r="D462" s="57" t="s">
        <v>2990</v>
      </c>
      <c r="E462" s="257">
        <v>41763</v>
      </c>
    </row>
    <row r="463" spans="1:5" x14ac:dyDescent="0.25">
      <c r="A463" s="57" t="s">
        <v>6508</v>
      </c>
      <c r="B463" s="358" t="s">
        <v>10955</v>
      </c>
      <c r="C463" s="10" t="s">
        <v>1708</v>
      </c>
      <c r="D463" s="57" t="s">
        <v>6020</v>
      </c>
      <c r="E463" s="257">
        <v>41764</v>
      </c>
    </row>
    <row r="464" spans="1:5" x14ac:dyDescent="0.25">
      <c r="A464" s="57" t="s">
        <v>20010</v>
      </c>
      <c r="B464" s="358" t="s">
        <v>17339</v>
      </c>
      <c r="C464" s="10" t="s">
        <v>167</v>
      </c>
      <c r="D464" s="57" t="s">
        <v>17337</v>
      </c>
      <c r="E464" s="257">
        <v>41761</v>
      </c>
    </row>
    <row r="465" spans="1:5" x14ac:dyDescent="0.25">
      <c r="A465" s="57" t="s">
        <v>15612</v>
      </c>
      <c r="B465" s="358" t="s">
        <v>13369</v>
      </c>
      <c r="C465" s="10" t="s">
        <v>12133</v>
      </c>
      <c r="D465" s="57" t="s">
        <v>14629</v>
      </c>
      <c r="E465" s="257">
        <v>41761</v>
      </c>
    </row>
    <row r="466" spans="1:5" x14ac:dyDescent="0.25">
      <c r="A466" s="57" t="s">
        <v>15973</v>
      </c>
      <c r="B466" s="358" t="s">
        <v>12228</v>
      </c>
      <c r="C466" s="10" t="s">
        <v>12224</v>
      </c>
      <c r="D466" s="57" t="s">
        <v>15185</v>
      </c>
      <c r="E466" s="257">
        <v>41761</v>
      </c>
    </row>
    <row r="467" spans="1:5" x14ac:dyDescent="0.25">
      <c r="A467" s="57" t="s">
        <v>19296</v>
      </c>
      <c r="B467" s="358" t="s">
        <v>17283</v>
      </c>
      <c r="C467" s="10" t="s">
        <v>167</v>
      </c>
      <c r="D467" s="57" t="s">
        <v>17281</v>
      </c>
      <c r="E467" s="257">
        <v>41761</v>
      </c>
    </row>
    <row r="468" spans="1:5" x14ac:dyDescent="0.25">
      <c r="A468" s="57" t="s">
        <v>5156</v>
      </c>
      <c r="B468" s="358" t="s">
        <v>10645</v>
      </c>
      <c r="C468" s="10" t="s">
        <v>4944</v>
      </c>
      <c r="D468" s="57" t="s">
        <v>5000</v>
      </c>
      <c r="E468" s="257">
        <v>41761</v>
      </c>
    </row>
    <row r="469" spans="1:5" x14ac:dyDescent="0.25">
      <c r="A469" s="57" t="s">
        <v>15946</v>
      </c>
      <c r="B469" s="358" t="s">
        <v>12855</v>
      </c>
      <c r="C469" s="10" t="s">
        <v>12835</v>
      </c>
      <c r="D469" s="57" t="s">
        <v>12853</v>
      </c>
      <c r="E469" s="257">
        <v>41761</v>
      </c>
    </row>
    <row r="470" spans="1:5" x14ac:dyDescent="0.25">
      <c r="A470" s="57" t="s">
        <v>19905</v>
      </c>
      <c r="B470" s="358" t="s">
        <v>18352</v>
      </c>
      <c r="C470" s="10" t="s">
        <v>13781</v>
      </c>
      <c r="D470" s="57" t="s">
        <v>18350</v>
      </c>
      <c r="E470" s="257">
        <v>41761</v>
      </c>
    </row>
    <row r="471" spans="1:5" x14ac:dyDescent="0.25">
      <c r="A471" s="57" t="s">
        <v>1260</v>
      </c>
      <c r="B471" s="358" t="s">
        <v>9753</v>
      </c>
      <c r="C471" s="10" t="s">
        <v>1906</v>
      </c>
      <c r="D471" s="57" t="s">
        <v>1261</v>
      </c>
      <c r="E471" s="257">
        <v>41761</v>
      </c>
    </row>
    <row r="472" spans="1:5" x14ac:dyDescent="0.25">
      <c r="A472" s="57" t="s">
        <v>5267</v>
      </c>
      <c r="B472" s="358" t="s">
        <v>9641</v>
      </c>
      <c r="C472" s="10" t="s">
        <v>918</v>
      </c>
      <c r="D472" s="57" t="s">
        <v>4691</v>
      </c>
      <c r="E472" s="257">
        <v>41761</v>
      </c>
    </row>
    <row r="473" spans="1:5" x14ac:dyDescent="0.25">
      <c r="A473" s="57" t="s">
        <v>9223</v>
      </c>
      <c r="B473" s="358" t="s">
        <v>10199</v>
      </c>
      <c r="C473" s="10" t="s">
        <v>3185</v>
      </c>
      <c r="D473" s="57" t="s">
        <v>3195</v>
      </c>
      <c r="E473" s="257">
        <v>41767</v>
      </c>
    </row>
    <row r="474" spans="1:5" x14ac:dyDescent="0.25">
      <c r="A474" s="57" t="s">
        <v>17601</v>
      </c>
      <c r="B474" s="358" t="s">
        <v>13405</v>
      </c>
      <c r="C474" s="10" t="s">
        <v>13400</v>
      </c>
      <c r="D474" s="57" t="s">
        <v>13402</v>
      </c>
      <c r="E474" s="257">
        <v>41767</v>
      </c>
    </row>
    <row r="475" spans="1:5" x14ac:dyDescent="0.25">
      <c r="A475" s="57" t="s">
        <v>11329</v>
      </c>
      <c r="B475" s="358" t="s">
        <v>11332</v>
      </c>
      <c r="C475" s="10" t="s">
        <v>7215</v>
      </c>
      <c r="D475" s="57" t="s">
        <v>7223</v>
      </c>
      <c r="E475" s="257">
        <v>41767</v>
      </c>
    </row>
    <row r="476" spans="1:5" x14ac:dyDescent="0.25">
      <c r="A476" s="57" t="s">
        <v>5202</v>
      </c>
      <c r="B476" s="358" t="s">
        <v>9805</v>
      </c>
      <c r="C476" s="10" t="s">
        <v>2129</v>
      </c>
      <c r="D476" s="57" t="s">
        <v>3874</v>
      </c>
      <c r="E476" s="257">
        <v>41767</v>
      </c>
    </row>
    <row r="477" spans="1:5" x14ac:dyDescent="0.25">
      <c r="A477" s="57" t="s">
        <v>7360</v>
      </c>
      <c r="B477" s="358" t="s">
        <v>10807</v>
      </c>
      <c r="C477" s="10" t="s">
        <v>5390</v>
      </c>
      <c r="D477" s="57" t="s">
        <v>5448</v>
      </c>
      <c r="E477" s="257">
        <v>41767</v>
      </c>
    </row>
    <row r="478" spans="1:5" x14ac:dyDescent="0.25">
      <c r="A478" s="57" t="s">
        <v>12050</v>
      </c>
      <c r="B478" s="358" t="s">
        <v>12052</v>
      </c>
      <c r="C478" s="10" t="s">
        <v>6983</v>
      </c>
      <c r="D478" s="57" t="s">
        <v>7013</v>
      </c>
      <c r="E478" s="257">
        <v>41767</v>
      </c>
    </row>
    <row r="479" spans="1:5" x14ac:dyDescent="0.25">
      <c r="A479" s="57" t="s">
        <v>5796</v>
      </c>
      <c r="B479" s="358" t="s">
        <v>10543</v>
      </c>
      <c r="C479" s="10" t="s">
        <v>2091</v>
      </c>
      <c r="D479" s="57" t="s">
        <v>20342</v>
      </c>
      <c r="E479" s="257">
        <v>41774</v>
      </c>
    </row>
    <row r="480" spans="1:5" x14ac:dyDescent="0.25">
      <c r="A480" s="57" t="s">
        <v>8096</v>
      </c>
      <c r="B480" s="358" t="s">
        <v>10968</v>
      </c>
      <c r="C480" s="10" t="s">
        <v>4729</v>
      </c>
      <c r="D480" s="57" t="s">
        <v>6037</v>
      </c>
      <c r="E480" s="257">
        <v>41774</v>
      </c>
    </row>
    <row r="481" spans="1:5" x14ac:dyDescent="0.25">
      <c r="A481" s="57" t="s">
        <v>19562</v>
      </c>
      <c r="B481" s="358" t="s">
        <v>17925</v>
      </c>
      <c r="C481" s="10" t="s">
        <v>13834</v>
      </c>
      <c r="D481" s="57" t="s">
        <v>18253</v>
      </c>
      <c r="E481" s="257">
        <v>41774</v>
      </c>
    </row>
    <row r="482" spans="1:5" x14ac:dyDescent="0.25">
      <c r="A482" s="57" t="s">
        <v>12789</v>
      </c>
      <c r="B482" s="358" t="s">
        <v>11771</v>
      </c>
      <c r="C482" s="10" t="s">
        <v>9344</v>
      </c>
      <c r="D482" s="57" t="s">
        <v>9356</v>
      </c>
      <c r="E482" s="257">
        <v>41774</v>
      </c>
    </row>
    <row r="483" spans="1:5" x14ac:dyDescent="0.25">
      <c r="A483" s="57" t="s">
        <v>4077</v>
      </c>
      <c r="B483" s="358" t="s">
        <v>10193</v>
      </c>
      <c r="C483" s="10" t="s">
        <v>3185</v>
      </c>
      <c r="D483" s="57" t="s">
        <v>3189</v>
      </c>
      <c r="E483" s="257">
        <v>41782</v>
      </c>
    </row>
    <row r="484" spans="1:5" x14ac:dyDescent="0.25">
      <c r="A484" s="57" t="s">
        <v>5044</v>
      </c>
      <c r="B484" s="358" t="s">
        <v>9573</v>
      </c>
      <c r="C484" s="10" t="s">
        <v>1614</v>
      </c>
      <c r="D484" s="57" t="s">
        <v>1616</v>
      </c>
      <c r="E484" s="257">
        <v>41782</v>
      </c>
    </row>
    <row r="485" spans="1:5" x14ac:dyDescent="0.25">
      <c r="A485" s="57" t="s">
        <v>15898</v>
      </c>
      <c r="B485" s="358" t="s">
        <v>11762</v>
      </c>
      <c r="C485" s="10" t="s">
        <v>6854</v>
      </c>
      <c r="D485" s="57" t="s">
        <v>15266</v>
      </c>
      <c r="E485" s="257">
        <v>41782</v>
      </c>
    </row>
    <row r="486" spans="1:5" x14ac:dyDescent="0.25">
      <c r="A486" s="57" t="s">
        <v>13422</v>
      </c>
      <c r="B486" s="358" t="s">
        <v>11395</v>
      </c>
      <c r="C486" s="10" t="s">
        <v>1601</v>
      </c>
      <c r="D486" s="57" t="s">
        <v>7394</v>
      </c>
      <c r="E486" s="257">
        <v>41782</v>
      </c>
    </row>
    <row r="487" spans="1:5" x14ac:dyDescent="0.25">
      <c r="A487" s="57" t="s">
        <v>15916</v>
      </c>
      <c r="B487" s="358" t="s">
        <v>12400</v>
      </c>
      <c r="C487" s="10" t="s">
        <v>1638</v>
      </c>
      <c r="D487" s="57" t="s">
        <v>12398</v>
      </c>
      <c r="E487" s="257">
        <v>41782</v>
      </c>
    </row>
    <row r="488" spans="1:5" x14ac:dyDescent="0.25">
      <c r="A488" s="57" t="s">
        <v>9189</v>
      </c>
      <c r="B488" s="358" t="s">
        <v>11718</v>
      </c>
      <c r="C488" s="10" t="s">
        <v>7952</v>
      </c>
      <c r="D488" s="57" t="s">
        <v>9190</v>
      </c>
      <c r="E488" s="257">
        <v>41789</v>
      </c>
    </row>
    <row r="489" spans="1:5" x14ac:dyDescent="0.25">
      <c r="A489" s="57" t="s">
        <v>7195</v>
      </c>
      <c r="B489" s="358" t="s">
        <v>11219</v>
      </c>
      <c r="C489" s="10" t="s">
        <v>6838</v>
      </c>
      <c r="D489" s="57" t="s">
        <v>6852</v>
      </c>
      <c r="E489" s="257">
        <v>41789</v>
      </c>
    </row>
    <row r="490" spans="1:5" x14ac:dyDescent="0.25">
      <c r="A490" s="57" t="s">
        <v>396</v>
      </c>
      <c r="B490" s="358" t="s">
        <v>9503</v>
      </c>
      <c r="C490" s="10" t="s">
        <v>184</v>
      </c>
      <c r="D490" s="57" t="s">
        <v>1434</v>
      </c>
      <c r="E490" s="257">
        <v>41789</v>
      </c>
    </row>
    <row r="491" spans="1:5" x14ac:dyDescent="0.25">
      <c r="A491" s="57" t="s">
        <v>22970</v>
      </c>
      <c r="B491" s="358" t="s">
        <v>11544</v>
      </c>
      <c r="C491" s="10" t="s">
        <v>7833</v>
      </c>
      <c r="D491" s="57" t="s">
        <v>22971</v>
      </c>
      <c r="E491" s="257">
        <v>41789</v>
      </c>
    </row>
    <row r="492" spans="1:5" x14ac:dyDescent="0.25">
      <c r="A492" s="57" t="s">
        <v>4905</v>
      </c>
      <c r="B492" s="358" t="s">
        <v>10229</v>
      </c>
      <c r="C492" s="10" t="s">
        <v>3185</v>
      </c>
      <c r="D492" s="57" t="s">
        <v>3224</v>
      </c>
      <c r="E492" s="257">
        <v>41789</v>
      </c>
    </row>
    <row r="493" spans="1:5" x14ac:dyDescent="0.25">
      <c r="A493" s="57" t="s">
        <v>19815</v>
      </c>
      <c r="B493" s="358" t="s">
        <v>10680</v>
      </c>
      <c r="C493" s="10" t="s">
        <v>2561</v>
      </c>
      <c r="D493" s="57" t="s">
        <v>5257</v>
      </c>
      <c r="E493" s="257">
        <v>41796</v>
      </c>
    </row>
    <row r="494" spans="1:5" x14ac:dyDescent="0.25">
      <c r="A494" s="57" t="s">
        <v>17754</v>
      </c>
      <c r="B494" s="358" t="s">
        <v>17143</v>
      </c>
      <c r="C494" s="10" t="s">
        <v>13729</v>
      </c>
      <c r="D494" s="57" t="s">
        <v>17140</v>
      </c>
      <c r="E494" s="257">
        <v>41796</v>
      </c>
    </row>
    <row r="495" spans="1:5" x14ac:dyDescent="0.25">
      <c r="A495" s="57" t="s">
        <v>19908</v>
      </c>
      <c r="B495" s="358" t="s">
        <v>18358</v>
      </c>
      <c r="C495" s="10" t="s">
        <v>13781</v>
      </c>
      <c r="D495" s="57" t="s">
        <v>18356</v>
      </c>
      <c r="E495" s="257">
        <v>41796</v>
      </c>
    </row>
    <row r="496" spans="1:5" x14ac:dyDescent="0.25">
      <c r="A496" s="57" t="s">
        <v>17930</v>
      </c>
      <c r="B496" s="358" t="s">
        <v>17346</v>
      </c>
      <c r="C496" s="10" t="s">
        <v>167</v>
      </c>
      <c r="D496" s="57" t="s">
        <v>17344</v>
      </c>
      <c r="E496" s="257">
        <v>41803</v>
      </c>
    </row>
    <row r="497" spans="1:5" x14ac:dyDescent="0.25">
      <c r="A497" s="57" t="s">
        <v>15589</v>
      </c>
      <c r="B497" s="358" t="s">
        <v>12137</v>
      </c>
      <c r="C497" s="10" t="s">
        <v>12133</v>
      </c>
      <c r="D497" s="57" t="s">
        <v>14501</v>
      </c>
      <c r="E497" s="257">
        <v>41803</v>
      </c>
    </row>
    <row r="498" spans="1:5" x14ac:dyDescent="0.25">
      <c r="A498" s="57" t="s">
        <v>403</v>
      </c>
      <c r="B498" s="358" t="s">
        <v>9511</v>
      </c>
      <c r="C498" s="10" t="s">
        <v>192</v>
      </c>
      <c r="D498" s="57" t="s">
        <v>68</v>
      </c>
      <c r="E498" s="257">
        <v>41803</v>
      </c>
    </row>
    <row r="499" spans="1:5" x14ac:dyDescent="0.25">
      <c r="A499" s="57" t="s">
        <v>15595</v>
      </c>
      <c r="B499" s="358" t="s">
        <v>12146</v>
      </c>
      <c r="C499" s="10" t="s">
        <v>12133</v>
      </c>
      <c r="D499" s="57" t="s">
        <v>14504</v>
      </c>
      <c r="E499" s="257">
        <v>41803</v>
      </c>
    </row>
    <row r="500" spans="1:5" x14ac:dyDescent="0.25">
      <c r="A500" s="57" t="s">
        <v>2004</v>
      </c>
      <c r="B500" s="358" t="s">
        <v>9676</v>
      </c>
      <c r="C500" s="10" t="s">
        <v>1803</v>
      </c>
      <c r="D500" s="57" t="s">
        <v>20400</v>
      </c>
      <c r="E500" s="257">
        <v>41817</v>
      </c>
    </row>
    <row r="501" spans="1:5" x14ac:dyDescent="0.25">
      <c r="A501" s="57" t="s">
        <v>15855</v>
      </c>
      <c r="B501" s="358" t="s">
        <v>12848</v>
      </c>
      <c r="C501" s="10" t="s">
        <v>12835</v>
      </c>
      <c r="D501" s="57" t="s">
        <v>12846</v>
      </c>
      <c r="E501" s="257">
        <v>41817</v>
      </c>
    </row>
    <row r="502" spans="1:5" x14ac:dyDescent="0.25">
      <c r="A502" s="57" t="s">
        <v>15550</v>
      </c>
      <c r="B502" s="358" t="s">
        <v>13375</v>
      </c>
      <c r="C502" s="10" t="s">
        <v>12133</v>
      </c>
      <c r="D502" s="57" t="s">
        <v>14518</v>
      </c>
      <c r="E502" s="257">
        <v>41817</v>
      </c>
    </row>
    <row r="503" spans="1:5" x14ac:dyDescent="0.25">
      <c r="A503" s="57" t="s">
        <v>16003</v>
      </c>
      <c r="B503" s="358" t="s">
        <v>11533</v>
      </c>
      <c r="C503" s="10" t="s">
        <v>7461</v>
      </c>
      <c r="D503" s="57" t="s">
        <v>8420</v>
      </c>
      <c r="E503" s="257">
        <v>41817</v>
      </c>
    </row>
    <row r="504" spans="1:5" x14ac:dyDescent="0.25">
      <c r="A504" s="57" t="s">
        <v>15609</v>
      </c>
      <c r="B504" s="358" t="s">
        <v>13366</v>
      </c>
      <c r="C504" s="10" t="s">
        <v>12133</v>
      </c>
      <c r="D504" s="57" t="s">
        <v>14627</v>
      </c>
      <c r="E504" s="257">
        <v>41817</v>
      </c>
    </row>
    <row r="505" spans="1:5" x14ac:dyDescent="0.25">
      <c r="A505" s="57" t="s">
        <v>15324</v>
      </c>
      <c r="B505" s="358" t="s">
        <v>10377</v>
      </c>
      <c r="C505" s="10" t="s">
        <v>171</v>
      </c>
      <c r="D505" s="57" t="s">
        <v>3604</v>
      </c>
      <c r="E505" s="257">
        <v>41824</v>
      </c>
    </row>
    <row r="506" spans="1:5" x14ac:dyDescent="0.25">
      <c r="A506" t="s">
        <v>23101</v>
      </c>
      <c r="B506" t="s">
        <v>10088</v>
      </c>
      <c r="C506" t="s">
        <v>1174</v>
      </c>
      <c r="D506" t="s">
        <v>2877</v>
      </c>
      <c r="E506">
        <v>41824</v>
      </c>
    </row>
    <row r="507" spans="1:5" x14ac:dyDescent="0.25">
      <c r="A507" t="s">
        <v>23236</v>
      </c>
      <c r="B507" t="s">
        <v>23170</v>
      </c>
      <c r="C507" t="s">
        <v>167</v>
      </c>
      <c r="D507" t="s">
        <v>23168</v>
      </c>
      <c r="E507">
        <v>41831</v>
      </c>
    </row>
    <row r="508" spans="1:5" x14ac:dyDescent="0.25">
      <c r="A508" t="s">
        <v>23240</v>
      </c>
      <c r="B508" t="s">
        <v>23173</v>
      </c>
      <c r="C508" t="s">
        <v>167</v>
      </c>
      <c r="D508" t="s">
        <v>23171</v>
      </c>
      <c r="E508">
        <v>41831</v>
      </c>
    </row>
    <row r="509" spans="1:5" x14ac:dyDescent="0.25">
      <c r="A509" t="s">
        <v>15310</v>
      </c>
      <c r="B509" t="s">
        <v>10154</v>
      </c>
      <c r="C509" t="s">
        <v>3060</v>
      </c>
      <c r="D509" t="s">
        <v>5941</v>
      </c>
      <c r="E509">
        <v>41831</v>
      </c>
    </row>
    <row r="510" spans="1:5" x14ac:dyDescent="0.25">
      <c r="A510" t="s">
        <v>4074</v>
      </c>
      <c r="B510" t="s">
        <v>10043</v>
      </c>
      <c r="C510" t="s">
        <v>202</v>
      </c>
      <c r="D510" t="s">
        <v>2805</v>
      </c>
      <c r="E510">
        <v>41831</v>
      </c>
    </row>
    <row r="511" spans="1:5" x14ac:dyDescent="0.25">
      <c r="A511" t="s">
        <v>19298</v>
      </c>
      <c r="B511" t="s">
        <v>17286</v>
      </c>
      <c r="C511" t="s">
        <v>167</v>
      </c>
      <c r="D511" t="s">
        <v>17284</v>
      </c>
      <c r="E511">
        <v>41838</v>
      </c>
    </row>
    <row r="512" spans="1:5" x14ac:dyDescent="0.25">
      <c r="A512" t="s">
        <v>15936</v>
      </c>
      <c r="B512" t="s">
        <v>12838</v>
      </c>
      <c r="C512" t="s">
        <v>12835</v>
      </c>
      <c r="D512" t="s">
        <v>20451</v>
      </c>
      <c r="E512">
        <v>41838</v>
      </c>
    </row>
    <row r="513" spans="1:5" x14ac:dyDescent="0.25">
      <c r="A513" t="s">
        <v>15674</v>
      </c>
      <c r="B513" t="s">
        <v>12392</v>
      </c>
      <c r="C513" t="s">
        <v>12379</v>
      </c>
      <c r="D513" t="s">
        <v>13232</v>
      </c>
      <c r="E513">
        <v>41838</v>
      </c>
    </row>
    <row r="514" spans="1:5" x14ac:dyDescent="0.25">
      <c r="A514" t="s">
        <v>19895</v>
      </c>
      <c r="B514" t="s">
        <v>17842</v>
      </c>
      <c r="C514" t="s">
        <v>13727</v>
      </c>
      <c r="D514" t="s">
        <v>18154</v>
      </c>
      <c r="E514">
        <v>41838</v>
      </c>
    </row>
    <row r="515" spans="1:5" x14ac:dyDescent="0.25">
      <c r="A515" t="s">
        <v>15747</v>
      </c>
      <c r="B515" t="s">
        <v>12149</v>
      </c>
      <c r="C515" t="s">
        <v>12133</v>
      </c>
      <c r="D515" t="s">
        <v>12147</v>
      </c>
      <c r="E515">
        <v>41838</v>
      </c>
    </row>
    <row r="516" spans="1:5" x14ac:dyDescent="0.25">
      <c r="A516" t="s">
        <v>20057</v>
      </c>
      <c r="B516" t="s">
        <v>18611</v>
      </c>
      <c r="C516" t="s">
        <v>13882</v>
      </c>
      <c r="D516" t="s">
        <v>20058</v>
      </c>
      <c r="E516">
        <v>41838</v>
      </c>
    </row>
    <row r="517" spans="1:5" x14ac:dyDescent="0.25">
      <c r="A517" t="s">
        <v>13104</v>
      </c>
      <c r="B517" t="s">
        <v>11237</v>
      </c>
      <c r="C517" t="s">
        <v>1633</v>
      </c>
      <c r="D517" t="s">
        <v>15010</v>
      </c>
      <c r="E517">
        <v>41838</v>
      </c>
    </row>
    <row r="518" spans="1:5" x14ac:dyDescent="0.25">
      <c r="A518" t="s">
        <v>13074</v>
      </c>
      <c r="B518" t="s">
        <v>10985</v>
      </c>
      <c r="C518" t="s">
        <v>4732</v>
      </c>
      <c r="D518" t="s">
        <v>6060</v>
      </c>
      <c r="E518">
        <v>41845</v>
      </c>
    </row>
    <row r="519" spans="1:5" x14ac:dyDescent="0.25">
      <c r="A519" t="s">
        <v>17614</v>
      </c>
      <c r="B519" t="s">
        <v>17099</v>
      </c>
      <c r="C519" t="s">
        <v>13729</v>
      </c>
      <c r="D519" t="s">
        <v>17096</v>
      </c>
      <c r="E519">
        <v>41846</v>
      </c>
    </row>
    <row r="520" spans="1:5" x14ac:dyDescent="0.25">
      <c r="A520" t="s">
        <v>17680</v>
      </c>
      <c r="B520" t="s">
        <v>17104</v>
      </c>
      <c r="C520" t="s">
        <v>13729</v>
      </c>
      <c r="D520" t="s">
        <v>17101</v>
      </c>
      <c r="E520">
        <v>41847</v>
      </c>
    </row>
    <row r="521" spans="1:5" x14ac:dyDescent="0.25">
      <c r="A521" t="s">
        <v>13122</v>
      </c>
      <c r="B521" t="s">
        <v>11452</v>
      </c>
      <c r="C521" t="s">
        <v>1601</v>
      </c>
      <c r="D521" t="s">
        <v>7577</v>
      </c>
      <c r="E521">
        <v>41852</v>
      </c>
    </row>
    <row r="522" spans="1:5" x14ac:dyDescent="0.25">
      <c r="A522" t="s">
        <v>5520</v>
      </c>
      <c r="B522" t="s">
        <v>10453</v>
      </c>
      <c r="C522" t="s">
        <v>3926</v>
      </c>
      <c r="D522" t="s">
        <v>3936</v>
      </c>
      <c r="E522">
        <v>41852</v>
      </c>
    </row>
    <row r="523" spans="1:5" x14ac:dyDescent="0.25">
      <c r="A523" t="s">
        <v>17748</v>
      </c>
      <c r="B523" t="s">
        <v>17119</v>
      </c>
      <c r="C523" t="s">
        <v>13729</v>
      </c>
      <c r="D523" t="s">
        <v>17116</v>
      </c>
      <c r="E523">
        <v>41852</v>
      </c>
    </row>
    <row r="524" spans="1:5" x14ac:dyDescent="0.25">
      <c r="A524" t="s">
        <v>8916</v>
      </c>
      <c r="B524" t="s">
        <v>9928</v>
      </c>
      <c r="C524" t="s">
        <v>2522</v>
      </c>
      <c r="D524" t="s">
        <v>4025</v>
      </c>
      <c r="E524">
        <v>41869</v>
      </c>
    </row>
    <row r="525" spans="1:5" x14ac:dyDescent="0.25">
      <c r="A525" t="s">
        <v>15941</v>
      </c>
      <c r="B525" t="s">
        <v>12845</v>
      </c>
      <c r="C525" t="s">
        <v>12835</v>
      </c>
      <c r="D525" t="s">
        <v>12843</v>
      </c>
      <c r="E525">
        <v>41869</v>
      </c>
    </row>
    <row r="526" spans="1:5" x14ac:dyDescent="0.25">
      <c r="A526" t="s">
        <v>22979</v>
      </c>
      <c r="B526" t="s">
        <v>16074</v>
      </c>
      <c r="C526" t="s">
        <v>13604</v>
      </c>
      <c r="D526" t="s">
        <v>22905</v>
      </c>
      <c r="E526">
        <v>41869</v>
      </c>
    </row>
    <row r="527" spans="1:5" x14ac:dyDescent="0.25">
      <c r="A527" t="s">
        <v>12555</v>
      </c>
      <c r="B527" t="s">
        <v>11247</v>
      </c>
      <c r="C527" t="s">
        <v>1921</v>
      </c>
      <c r="D527" t="s">
        <v>6923</v>
      </c>
      <c r="E527">
        <v>41869</v>
      </c>
    </row>
    <row r="528" spans="1:5" x14ac:dyDescent="0.25">
      <c r="A528" t="s">
        <v>15861</v>
      </c>
      <c r="B528" t="s">
        <v>12857</v>
      </c>
      <c r="C528" t="s">
        <v>12835</v>
      </c>
      <c r="D528" t="s">
        <v>20457</v>
      </c>
      <c r="E528">
        <v>41869</v>
      </c>
    </row>
    <row r="529" spans="1:5" x14ac:dyDescent="0.25">
      <c r="A529" t="s">
        <v>8518</v>
      </c>
      <c r="B529" t="s">
        <v>11253</v>
      </c>
      <c r="C529" t="s">
        <v>1921</v>
      </c>
      <c r="D529" t="s">
        <v>6932</v>
      </c>
      <c r="E529">
        <v>41869</v>
      </c>
    </row>
    <row r="530" spans="1:5" x14ac:dyDescent="0.25">
      <c r="A530" t="s">
        <v>13081</v>
      </c>
      <c r="B530" t="s">
        <v>10988</v>
      </c>
      <c r="C530" t="s">
        <v>4732</v>
      </c>
      <c r="D530" t="s">
        <v>6066</v>
      </c>
      <c r="E530">
        <v>41873</v>
      </c>
    </row>
    <row r="531" spans="1:5" x14ac:dyDescent="0.25">
      <c r="A531" t="s">
        <v>5113</v>
      </c>
      <c r="B531" t="s">
        <v>9670</v>
      </c>
      <c r="C531" t="s">
        <v>1797</v>
      </c>
      <c r="D531" t="s">
        <v>4340</v>
      </c>
      <c r="E531">
        <v>41873</v>
      </c>
    </row>
    <row r="532" spans="1:5" x14ac:dyDescent="0.25">
      <c r="A532" t="s">
        <v>23232</v>
      </c>
      <c r="B532" t="s">
        <v>23167</v>
      </c>
      <c r="C532" t="s">
        <v>167</v>
      </c>
      <c r="D532" t="s">
        <v>23165</v>
      </c>
      <c r="E532">
        <v>41873</v>
      </c>
    </row>
    <row r="533" spans="1:5" x14ac:dyDescent="0.25">
      <c r="A533" t="s">
        <v>397</v>
      </c>
      <c r="B533" t="s">
        <v>9504</v>
      </c>
      <c r="C533" t="s">
        <v>185</v>
      </c>
      <c r="D533" t="s">
        <v>54</v>
      </c>
      <c r="E533">
        <v>41873</v>
      </c>
    </row>
    <row r="534" spans="1:5" x14ac:dyDescent="0.25">
      <c r="A534" t="s">
        <v>6253</v>
      </c>
      <c r="B534" t="s">
        <v>10793</v>
      </c>
      <c r="C534" t="s">
        <v>5390</v>
      </c>
      <c r="D534" t="s">
        <v>5429</v>
      </c>
      <c r="E534">
        <v>41880</v>
      </c>
    </row>
    <row r="535" spans="1:5" x14ac:dyDescent="0.25">
      <c r="A535" t="s">
        <v>15853</v>
      </c>
      <c r="B535" t="s">
        <v>12841</v>
      </c>
      <c r="C535" t="s">
        <v>12835</v>
      </c>
      <c r="D535" t="s">
        <v>12839</v>
      </c>
      <c r="E535">
        <v>41880</v>
      </c>
    </row>
    <row r="536" spans="1:5" x14ac:dyDescent="0.25">
      <c r="A536" t="s">
        <v>12719</v>
      </c>
      <c r="B536" t="s">
        <v>11450</v>
      </c>
      <c r="C536" t="s">
        <v>1601</v>
      </c>
      <c r="D536" t="s">
        <v>7574</v>
      </c>
      <c r="E536">
        <v>41880</v>
      </c>
    </row>
    <row r="537" spans="1:5" x14ac:dyDescent="0.25">
      <c r="A537" t="s">
        <v>23232</v>
      </c>
      <c r="B537" t="s">
        <v>23167</v>
      </c>
      <c r="C537" t="s">
        <v>167</v>
      </c>
      <c r="D537" t="s">
        <v>23165</v>
      </c>
      <c r="E537">
        <v>41880</v>
      </c>
    </row>
    <row r="538" spans="1:5" x14ac:dyDescent="0.25">
      <c r="A538" t="s">
        <v>15812</v>
      </c>
      <c r="B538" t="s">
        <v>12802</v>
      </c>
      <c r="C538" t="s">
        <v>8696</v>
      </c>
      <c r="D538" t="s">
        <v>12800</v>
      </c>
      <c r="E538">
        <v>41880</v>
      </c>
    </row>
    <row r="539" spans="1:5" x14ac:dyDescent="0.25">
      <c r="A539" t="s">
        <v>15456</v>
      </c>
      <c r="B539" t="s">
        <v>13017</v>
      </c>
      <c r="C539" t="s">
        <v>13001</v>
      </c>
      <c r="D539" t="s">
        <v>13015</v>
      </c>
      <c r="E539">
        <v>41880</v>
      </c>
    </row>
    <row r="540" spans="1:5" x14ac:dyDescent="0.25">
      <c r="A540" t="s">
        <v>444</v>
      </c>
      <c r="B540" t="s">
        <v>9521</v>
      </c>
      <c r="C540" t="s">
        <v>127</v>
      </c>
      <c r="D540" t="s">
        <v>338</v>
      </c>
      <c r="E540">
        <v>41887</v>
      </c>
    </row>
    <row r="541" spans="1:5" x14ac:dyDescent="0.25">
      <c r="A541" t="s">
        <v>17745</v>
      </c>
      <c r="B541" t="s">
        <v>17114</v>
      </c>
      <c r="C541" t="s">
        <v>13729</v>
      </c>
      <c r="D541" t="s">
        <v>17111</v>
      </c>
      <c r="E541">
        <v>41887</v>
      </c>
    </row>
    <row r="542" spans="1:5" x14ac:dyDescent="0.25">
      <c r="A542" t="s">
        <v>20721</v>
      </c>
      <c r="B542" t="s">
        <v>17395</v>
      </c>
      <c r="C542" t="s">
        <v>167</v>
      </c>
      <c r="D542" t="s">
        <v>18543</v>
      </c>
      <c r="E542">
        <v>41887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0" t="s">
        <v>20133</v>
      </c>
      <c r="B1" s="490"/>
      <c r="C1" s="490"/>
      <c r="D1" s="490"/>
      <c r="E1" s="490"/>
      <c r="G1" s="490" t="s">
        <v>4129</v>
      </c>
      <c r="H1" s="490"/>
      <c r="I1" s="490"/>
      <c r="J1" s="490"/>
      <c r="K1" s="490"/>
      <c r="M1" s="490" t="s">
        <v>4128</v>
      </c>
      <c r="N1" s="490"/>
      <c r="O1" s="490"/>
      <c r="P1" s="490"/>
      <c r="Q1" s="490"/>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2014-09-11T20:10:29Z</dcterms:modified>
</cp:coreProperties>
</file>