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Reparos!$A$2:$O$756</definedName>
    <definedName name="_xlnm._FilterDatabase" localSheetId="4" hidden="1">SAOM!$A$1:$AD$2113</definedName>
    <definedName name="_xlnm._FilterDatabase" localSheetId="9" hidden="1">Tecnicos!$A$2:$E$9</definedName>
    <definedName name="_xlnm._FilterDatabase" localSheetId="0" hidden="1">VODANET!$A$4:$AI$2112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5" i="12" l="1"/>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B756" i="12"/>
  <c r="C756" i="12"/>
  <c r="D756" i="12"/>
  <c r="E756" i="12"/>
  <c r="F756" i="12"/>
  <c r="H756"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B736" i="12"/>
  <c r="C736" i="12"/>
  <c r="D736" i="12"/>
  <c r="E736" i="12"/>
  <c r="F736" i="12"/>
  <c r="H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E726" i="12"/>
  <c r="F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B725" i="12" s="1"/>
  <c r="E692" i="12" l="1"/>
  <c r="E725" i="12"/>
  <c r="AG2078" i="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1" i="12" s="1"/>
  <c r="B711" i="12"/>
  <c r="AG1795" i="1"/>
  <c r="H705" i="12" s="1"/>
  <c r="B705" i="12"/>
  <c r="AG1796" i="1"/>
  <c r="H704" i="12" s="1"/>
  <c r="B704" i="12"/>
  <c r="AG1776" i="1"/>
  <c r="H691" i="12" s="1"/>
  <c r="B691" i="12"/>
  <c r="AG1767" i="1"/>
  <c r="H687" i="12" s="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69" i="12" l="1"/>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H595" i="1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2" i="1" l="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220" i="12" l="1"/>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6" i="12" s="1"/>
  <c r="K615" i="1"/>
  <c r="G615" i="1"/>
  <c r="F615" i="1"/>
  <c r="D615" i="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19" i="1" l="1"/>
  <c r="H722" i="12" s="1"/>
  <c r="B722" i="12"/>
  <c r="E342" i="12"/>
  <c r="E722" i="12"/>
  <c r="AG620" i="1"/>
  <c r="H683" i="12" s="1"/>
  <c r="B683" i="12"/>
  <c r="AG615" i="1"/>
  <c r="H636" i="12" s="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H342"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5"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<sst xmlns="http://schemas.openxmlformats.org/spreadsheetml/2006/main" count="74293" uniqueCount="23166">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</sst>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4" fillId="10" borderId="5" xfId="0" applyNumberFormat="1"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2094" activePane="bottomRight" state="frozen"/>
      <selection pane="topRight" activeCell="D1" sqref="D1"/>
      <selection pane="bottomLeft" activeCell="A5" sqref="A5"/>
      <selection pane="bottomRight" activeCell="A2113" sqref="A2113:A2114"/>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454" t="s">
        <v>23153</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23074</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23104</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23095</v>
      </c>
      <c r="AA2106" s="16"/>
      <c r="AB2106" s="426"/>
      <c r="AC2106" s="258" t="s">
        <v>453</v>
      </c>
      <c r="AD2106" s="60" t="s">
        <v>23096</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23074</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23074</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23074</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23074</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23108</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23163</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2"/>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6"/>
  <sheetViews>
    <sheetView zoomScale="90" zoomScaleNormal="90" workbookViewId="0">
      <pane xSplit="1" ySplit="2" topLeftCell="B721" activePane="bottomRight" state="frozen"/>
      <selection pane="topRight" activeCell="B1" sqref="B1"/>
      <selection pane="bottomLeft" activeCell="A3" sqref="A3"/>
      <selection pane="bottomRight" activeCell="L729" sqref="A729:L729"/>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23040</v>
      </c>
      <c r="N128" s="95" t="s">
        <v>23041</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3"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8"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446" t="s">
        <v>8443</v>
      </c>
      <c r="L344" s="13" t="s">
        <v>19024</v>
      </c>
      <c r="M344" s="95" t="s">
        <v>4066</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c r="K383" s="446" t="s">
        <v>8443</v>
      </c>
      <c r="L383" s="96" t="s">
        <v>23116</v>
      </c>
      <c r="M383" s="95" t="s">
        <v>4066</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23123</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23146</v>
      </c>
      <c r="N456" s="15" t="s">
        <v>23147</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23072</v>
      </c>
      <c r="M614" s="95" t="s">
        <v>23073</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c r="K616" s="446" t="s">
        <v>8443</v>
      </c>
      <c r="L616" s="95" t="s">
        <v>22748</v>
      </c>
      <c r="M616" s="95"/>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c r="K617" s="446" t="s">
        <v>8443</v>
      </c>
      <c r="L617" s="95" t="s">
        <v>22749</v>
      </c>
      <c r="M617" s="95" t="s">
        <v>23038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23082</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23102</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1"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23109</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23077</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23042</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23042</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23071</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23080</v>
      </c>
      <c r="N685" s="15" t="s">
        <v>23081</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23078</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23039</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23111</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23087</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23079</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23062</v>
      </c>
      <c r="M693" s="95" t="s">
        <v>23103</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23062</v>
      </c>
      <c r="M694" s="95" t="s">
        <v>23094</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23062</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23062</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23062</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23062</v>
      </c>
      <c r="M698" s="95" t="s">
        <v>23101</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23114</v>
      </c>
      <c r="M699" s="95" t="s">
        <v>23115</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23062</v>
      </c>
      <c r="M700" s="95" t="s">
        <v>23107</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23068</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23069</v>
      </c>
      <c r="M702" s="95" t="s">
        <v>23083</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23069</v>
      </c>
      <c r="M703" s="95" t="s">
        <v>23086</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23070</v>
      </c>
      <c r="M704" s="95" t="s">
        <v>23085</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23076</v>
      </c>
      <c r="M705" s="95" t="s">
        <v>23084</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23106</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23075</v>
      </c>
      <c r="M708" s="95" t="s">
        <v>23093</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23088</v>
      </c>
      <c r="M709" s="95" t="s">
        <v>23117</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1" t="s">
        <v>22724</v>
      </c>
      <c r="L710" s="57" t="s">
        <v>23089</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23090</v>
      </c>
      <c r="M711" s="349" t="s">
        <v>23119</v>
      </c>
      <c r="N711" s="15" t="s">
        <v>23150</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c r="K712" s="444" t="s">
        <v>8445</v>
      </c>
      <c r="L712" s="160" t="s">
        <v>23091</v>
      </c>
      <c r="M712" s="95"/>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23092</v>
      </c>
      <c r="M713" s="95" t="s">
        <v>23144</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95" t="s">
        <v>23097</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23099</v>
      </c>
      <c r="M715" s="95" t="s">
        <v>23120</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23100</v>
      </c>
      <c r="M716" s="95" t="s">
        <v>23118</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c r="K717" s="451" t="s">
        <v>22724</v>
      </c>
      <c r="L717" s="95" t="s">
        <v>23105</v>
      </c>
      <c r="M717" s="95" t="s">
        <v>4066</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23110</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23112</v>
      </c>
      <c r="M719" s="95" t="s">
        <v>23122</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23113</v>
      </c>
      <c r="M720" s="95" t="s">
        <v>23121</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23143</v>
      </c>
      <c r="M721" s="95" t="s">
        <v>23151</v>
      </c>
      <c r="N721" s="15" t="s">
        <v>23152</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c r="K722" s="444" t="s">
        <v>8445</v>
      </c>
      <c r="L722" s="95" t="s">
        <v>17718</v>
      </c>
      <c r="M722" s="95" t="s">
        <v>4066</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23145</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c r="K724" s="36" t="s">
        <v>611</v>
      </c>
      <c r="L724" s="95" t="s">
        <v>23148</v>
      </c>
      <c r="M724" s="95" t="s">
        <v>4066</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23149</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c r="K726" s="444" t="s">
        <v>8445</v>
      </c>
      <c r="L726" s="95" t="s">
        <v>15986</v>
      </c>
      <c r="M726" s="95" t="s">
        <v>4066</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23062</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c r="K728" s="446" t="s">
        <v>8443</v>
      </c>
      <c r="L728" s="95" t="s">
        <v>23164</v>
      </c>
      <c r="M728" s="95" t="s">
        <v>4066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c r="K729" s="444" t="s">
        <v>8445</v>
      </c>
      <c r="L729" s="95" t="s">
        <v>23165</v>
      </c>
      <c r="M729" s="95" t="s">
        <v>4066</v>
      </c>
      <c r="N729" s="15" t="s">
        <v>4066</v>
      </c>
    </row>
    <row r="730" spans="1:14" ht="15.75" customHeight="1" x14ac:dyDescent="0.25">
      <c r="A730" s="20"/>
      <c r="B730" s="22" t="e">
        <f>VLOOKUP(A730,VODANET!C$5:D2823,2,0)</f>
        <v>#N/A</v>
      </c>
      <c r="C730" s="22" t="e">
        <f>VLOOKUP(A730,VODANET!C$5:L2823,10,0)</f>
        <v>#N/A</v>
      </c>
      <c r="D730" s="10" t="e">
        <f>VLOOKUP(A730,VODANET!C$5:N2823,12,0)</f>
        <v>#N/A</v>
      </c>
      <c r="E730" s="356" t="e">
        <f>VLOOKUP(A730,VODANET!C$5:O2819,13,0)</f>
        <v>#N/A</v>
      </c>
      <c r="F730" s="356" t="e">
        <f>VLOOKUP(A730,Anatel!A$3:R3738,18,0)</f>
        <v>#N/A</v>
      </c>
      <c r="G730" s="356"/>
      <c r="H730" s="13" t="e">
        <f>VLOOKUP(A730,VODANET!C$5:AG2823,31,0)</f>
        <v>#N/A</v>
      </c>
      <c r="I730" s="13"/>
      <c r="J730" s="13"/>
      <c r="K730" s="36"/>
      <c r="L730" s="95"/>
      <c r="M730" s="95" t="s">
        <v>4066</v>
      </c>
      <c r="N730" s="15" t="s">
        <v>4066</v>
      </c>
    </row>
    <row r="731" spans="1:14" ht="15.75" customHeight="1" x14ac:dyDescent="0.25">
      <c r="A731" s="20"/>
      <c r="B731" s="22" t="e">
        <f>VLOOKUP(A731,VODANET!C$5:D2824,2,0)</f>
        <v>#N/A</v>
      </c>
      <c r="C731" s="22" t="e">
        <f>VLOOKUP(A731,VODANET!C$5:L2824,10,0)</f>
        <v>#N/A</v>
      </c>
      <c r="D731" s="10" t="e">
        <f>VLOOKUP(A731,VODANET!C$5:N2824,12,0)</f>
        <v>#N/A</v>
      </c>
      <c r="E731" s="356" t="e">
        <f>VLOOKUP(A731,VODANET!C$5:O2820,13,0)</f>
        <v>#N/A</v>
      </c>
      <c r="F731" s="356" t="e">
        <f>VLOOKUP(A731,Anatel!A$3:R3739,18,0)</f>
        <v>#N/A</v>
      </c>
      <c r="G731" s="356"/>
      <c r="H731" s="13" t="e">
        <f>VLOOKUP(A731,VODANET!C$5:AG2824,31,0)</f>
        <v>#N/A</v>
      </c>
      <c r="I731" s="13"/>
      <c r="J731" s="13"/>
      <c r="K731" s="36"/>
      <c r="L731" s="95"/>
      <c r="M731" s="95" t="s">
        <v>4066</v>
      </c>
      <c r="N731" s="15" t="s">
        <v>4066</v>
      </c>
    </row>
    <row r="732" spans="1:14" ht="15.75" customHeight="1" x14ac:dyDescent="0.25">
      <c r="A732" s="20"/>
      <c r="B732" s="22" t="e">
        <f>VLOOKUP(A732,VODANET!C$5:D2825,2,0)</f>
        <v>#N/A</v>
      </c>
      <c r="C732" s="22" t="e">
        <f>VLOOKUP(A732,VODANET!C$5:L2825,10,0)</f>
        <v>#N/A</v>
      </c>
      <c r="D732" s="10" t="e">
        <f>VLOOKUP(A732,VODANET!C$5:N2825,12,0)</f>
        <v>#N/A</v>
      </c>
      <c r="E732" s="356" t="e">
        <f>VLOOKUP(A732,VODANET!C$5:O2821,13,0)</f>
        <v>#N/A</v>
      </c>
      <c r="F732" s="356" t="e">
        <f>VLOOKUP(A732,Anatel!A$3:R3740,18,0)</f>
        <v>#N/A</v>
      </c>
      <c r="G732" s="356"/>
      <c r="H732" s="13" t="e">
        <f>VLOOKUP(A732,VODANET!C$5:AG2825,31,0)</f>
        <v>#N/A</v>
      </c>
      <c r="I732" s="13"/>
      <c r="J732" s="13"/>
      <c r="K732" s="36"/>
      <c r="L732" s="95"/>
      <c r="M732" s="95" t="s">
        <v>4066</v>
      </c>
      <c r="N732" s="15" t="s">
        <v>4066</v>
      </c>
    </row>
    <row r="733" spans="1:14" ht="15.75" customHeight="1" x14ac:dyDescent="0.25">
      <c r="A733" s="20"/>
      <c r="B733" s="22" t="e">
        <f>VLOOKUP(A733,VODANET!C$5:D2826,2,0)</f>
        <v>#N/A</v>
      </c>
      <c r="C733" s="22" t="e">
        <f>VLOOKUP(A733,VODANET!C$5:L2826,10,0)</f>
        <v>#N/A</v>
      </c>
      <c r="D733" s="10" t="e">
        <f>VLOOKUP(A733,VODANET!C$5:N2826,12,0)</f>
        <v>#N/A</v>
      </c>
      <c r="E733" s="356" t="e">
        <f>VLOOKUP(A733,VODANET!C$5:O2822,13,0)</f>
        <v>#N/A</v>
      </c>
      <c r="F733" s="356" t="e">
        <f>VLOOKUP(A733,Anatel!A$3:R3741,18,0)</f>
        <v>#N/A</v>
      </c>
      <c r="G733" s="356"/>
      <c r="H733" s="13" t="e">
        <f>VLOOKUP(A733,VODANET!C$5:AG2826,31,0)</f>
        <v>#N/A</v>
      </c>
      <c r="I733" s="13"/>
      <c r="J733" s="13"/>
      <c r="K733" s="36"/>
      <c r="L733" s="95"/>
      <c r="M733" s="95" t="s">
        <v>4066</v>
      </c>
      <c r="N733" s="15" t="s">
        <v>4066</v>
      </c>
    </row>
    <row r="734" spans="1:14" ht="15.75" customHeight="1" x14ac:dyDescent="0.25">
      <c r="A734" s="20"/>
      <c r="B734" s="22" t="e">
        <f>VLOOKUP(A734,VODANET!C$5:D2827,2,0)</f>
        <v>#N/A</v>
      </c>
      <c r="C734" s="22" t="e">
        <f>VLOOKUP(A734,VODANET!C$5:L2827,10,0)</f>
        <v>#N/A</v>
      </c>
      <c r="D734" s="10" t="e">
        <f>VLOOKUP(A734,VODANET!C$5:N2827,12,0)</f>
        <v>#N/A</v>
      </c>
      <c r="E734" s="356" t="e">
        <f>VLOOKUP(A734,VODANET!C$5:O2823,13,0)</f>
        <v>#N/A</v>
      </c>
      <c r="F734" s="356" t="e">
        <f>VLOOKUP(A734,Anatel!A$3:R3742,18,0)</f>
        <v>#N/A</v>
      </c>
      <c r="G734" s="356"/>
      <c r="H734" s="13" t="e">
        <f>VLOOKUP(A734,VODANET!C$5:AG2827,31,0)</f>
        <v>#N/A</v>
      </c>
      <c r="I734" s="13"/>
      <c r="J734" s="13"/>
      <c r="K734" s="36"/>
      <c r="L734" s="95"/>
      <c r="M734" s="95" t="s">
        <v>4066</v>
      </c>
      <c r="N734" s="15" t="s">
        <v>4066</v>
      </c>
    </row>
    <row r="735" spans="1:14" ht="15.75" customHeight="1" x14ac:dyDescent="0.25">
      <c r="A735" s="20"/>
      <c r="B735" s="22" t="e">
        <f>VLOOKUP(A735,VODANET!C$5:D2828,2,0)</f>
        <v>#N/A</v>
      </c>
      <c r="C735" s="22" t="e">
        <f>VLOOKUP(A735,VODANET!C$5:L2828,10,0)</f>
        <v>#N/A</v>
      </c>
      <c r="D735" s="10" t="e">
        <f>VLOOKUP(A735,VODANET!C$5:N2828,12,0)</f>
        <v>#N/A</v>
      </c>
      <c r="E735" s="356" t="e">
        <f>VLOOKUP(A735,VODANET!C$5:O2824,13,0)</f>
        <v>#N/A</v>
      </c>
      <c r="F735" s="356" t="e">
        <f>VLOOKUP(A735,Anatel!A$3:R3743,18,0)</f>
        <v>#N/A</v>
      </c>
      <c r="G735" s="356"/>
      <c r="H735" s="13" t="e">
        <f>VLOOKUP(A735,VODANET!C$5:AG2828,31,0)</f>
        <v>#N/A</v>
      </c>
      <c r="I735" s="13"/>
      <c r="J735" s="13"/>
      <c r="K735" s="36"/>
      <c r="L735" s="95"/>
      <c r="M735" s="95" t="s">
        <v>4066</v>
      </c>
      <c r="N735" s="15" t="s">
        <v>4066</v>
      </c>
    </row>
    <row r="736" spans="1:14" ht="15.75" customHeight="1" x14ac:dyDescent="0.25">
      <c r="A736" s="20"/>
      <c r="B736" s="22" t="e">
        <f>VLOOKUP(A736,VODANET!C$5:D2829,2,0)</f>
        <v>#N/A</v>
      </c>
      <c r="C736" s="22" t="e">
        <f>VLOOKUP(A736,VODANET!C$5:L2829,10,0)</f>
        <v>#N/A</v>
      </c>
      <c r="D736" s="10" t="e">
        <f>VLOOKUP(A736,VODANET!C$5:N2829,12,0)</f>
        <v>#N/A</v>
      </c>
      <c r="E736" s="356" t="e">
        <f>VLOOKUP(A736,VODANET!C$5:O2825,13,0)</f>
        <v>#N/A</v>
      </c>
      <c r="F736" s="356" t="e">
        <f>VLOOKUP(A736,Anatel!A$3:R3744,18,0)</f>
        <v>#N/A</v>
      </c>
      <c r="G736" s="356"/>
      <c r="H736" s="13" t="e">
        <f>VLOOKUP(A736,VODANET!C$5:AG2829,31,0)</f>
        <v>#N/A</v>
      </c>
      <c r="I736" s="13"/>
      <c r="J736" s="13"/>
      <c r="K736" s="36"/>
      <c r="L736" s="95"/>
      <c r="M736" s="95" t="s">
        <v>4066</v>
      </c>
      <c r="N736" s="15" t="s">
        <v>4066</v>
      </c>
    </row>
    <row r="737" spans="1:14" ht="15.75" customHeight="1" x14ac:dyDescent="0.25">
      <c r="A737" s="20"/>
      <c r="B737" s="22" t="e">
        <f>VLOOKUP(A737,VODANET!C$5:D2830,2,0)</f>
        <v>#N/A</v>
      </c>
      <c r="C737" s="22" t="e">
        <f>VLOOKUP(A737,VODANET!C$5:L2830,10,0)</f>
        <v>#N/A</v>
      </c>
      <c r="D737" s="10" t="e">
        <f>VLOOKUP(A737,VODANET!C$5:N2830,12,0)</f>
        <v>#N/A</v>
      </c>
      <c r="E737" s="356" t="e">
        <f>VLOOKUP(A737,VODANET!C$5:O2826,13,0)</f>
        <v>#N/A</v>
      </c>
      <c r="F737" s="356" t="e">
        <f>VLOOKUP(A737,Anatel!A$3:R3745,18,0)</f>
        <v>#N/A</v>
      </c>
      <c r="G737" s="356"/>
      <c r="H737" s="13" t="e">
        <f>VLOOKUP(A737,VODANET!C$5:AG2830,31,0)</f>
        <v>#N/A</v>
      </c>
      <c r="I737" s="13"/>
      <c r="J737" s="13"/>
      <c r="K737" s="36"/>
      <c r="L737" s="95"/>
      <c r="M737" s="95" t="s">
        <v>4066</v>
      </c>
      <c r="N737" s="15" t="s">
        <v>4066</v>
      </c>
    </row>
    <row r="738" spans="1:14" ht="15.75" customHeight="1" x14ac:dyDescent="0.25">
      <c r="A738" s="20"/>
      <c r="B738" s="22" t="e">
        <f>VLOOKUP(A738,VODANET!C$5:D2831,2,0)</f>
        <v>#N/A</v>
      </c>
      <c r="C738" s="22" t="e">
        <f>VLOOKUP(A738,VODANET!C$5:L2831,10,0)</f>
        <v>#N/A</v>
      </c>
      <c r="D738" s="10" t="e">
        <f>VLOOKUP(A738,VODANET!C$5:N2831,12,0)</f>
        <v>#N/A</v>
      </c>
      <c r="E738" s="356" t="e">
        <f>VLOOKUP(A738,VODANET!C$5:O2827,13,0)</f>
        <v>#N/A</v>
      </c>
      <c r="F738" s="356" t="e">
        <f>VLOOKUP(A738,Anatel!A$3:R3746,18,0)</f>
        <v>#N/A</v>
      </c>
      <c r="G738" s="356"/>
      <c r="H738" s="13" t="e">
        <f>VLOOKUP(A738,VODANET!C$5:AG2831,31,0)</f>
        <v>#N/A</v>
      </c>
      <c r="I738" s="13"/>
      <c r="J738" s="13"/>
      <c r="K738" s="36"/>
      <c r="L738" s="95"/>
      <c r="M738" s="95" t="s">
        <v>4066</v>
      </c>
      <c r="N738" s="15" t="s">
        <v>4066</v>
      </c>
    </row>
    <row r="739" spans="1:14" ht="15.75" customHeight="1" x14ac:dyDescent="0.25">
      <c r="A739" s="20"/>
      <c r="B739" s="22" t="e">
        <f>VLOOKUP(A739,VODANET!C$5:D2832,2,0)</f>
        <v>#N/A</v>
      </c>
      <c r="C739" s="22" t="e">
        <f>VLOOKUP(A739,VODANET!C$5:L2832,10,0)</f>
        <v>#N/A</v>
      </c>
      <c r="D739" s="10" t="e">
        <f>VLOOKUP(A739,VODANET!C$5:N2832,12,0)</f>
        <v>#N/A</v>
      </c>
      <c r="E739" s="356" t="e">
        <f>VLOOKUP(A739,VODANET!C$5:O2828,13,0)</f>
        <v>#N/A</v>
      </c>
      <c r="F739" s="356" t="e">
        <f>VLOOKUP(A739,Anatel!A$3:R3747,18,0)</f>
        <v>#N/A</v>
      </c>
      <c r="G739" s="356"/>
      <c r="H739" s="13" t="e">
        <f>VLOOKUP(A739,VODANET!C$5:AG2832,31,0)</f>
        <v>#N/A</v>
      </c>
      <c r="I739" s="13"/>
      <c r="J739" s="13"/>
      <c r="K739" s="36"/>
      <c r="L739" s="95"/>
      <c r="M739" s="95" t="s">
        <v>4066</v>
      </c>
      <c r="N739" s="15" t="s">
        <v>4066</v>
      </c>
    </row>
    <row r="740" spans="1:14" ht="15.75" customHeight="1" x14ac:dyDescent="0.25">
      <c r="A740" s="20"/>
      <c r="B740" s="22" t="e">
        <f>VLOOKUP(A740,VODANET!C$5:D2833,2,0)</f>
        <v>#N/A</v>
      </c>
      <c r="C740" s="22" t="e">
        <f>VLOOKUP(A740,VODANET!C$5:L2833,10,0)</f>
        <v>#N/A</v>
      </c>
      <c r="D740" s="10" t="e">
        <f>VLOOKUP(A740,VODANET!C$5:N2833,12,0)</f>
        <v>#N/A</v>
      </c>
      <c r="E740" s="356" t="e">
        <f>VLOOKUP(A740,VODANET!C$5:O2829,13,0)</f>
        <v>#N/A</v>
      </c>
      <c r="F740" s="356" t="e">
        <f>VLOOKUP(A740,Anatel!A$3:R3748,18,0)</f>
        <v>#N/A</v>
      </c>
      <c r="G740" s="356"/>
      <c r="H740" s="13" t="e">
        <f>VLOOKUP(A740,VODANET!C$5:AG2833,31,0)</f>
        <v>#N/A</v>
      </c>
      <c r="I740" s="13"/>
      <c r="J740" s="13"/>
      <c r="K740" s="36"/>
      <c r="L740" s="95"/>
      <c r="M740" s="95" t="s">
        <v>4066</v>
      </c>
      <c r="N740" s="15" t="s">
        <v>4066</v>
      </c>
    </row>
    <row r="741" spans="1:14" ht="15.75" customHeight="1" x14ac:dyDescent="0.25">
      <c r="A741" s="20"/>
      <c r="B741" s="22" t="e">
        <f>VLOOKUP(A741,VODANET!C$5:D2834,2,0)</f>
        <v>#N/A</v>
      </c>
      <c r="C741" s="22" t="e">
        <f>VLOOKUP(A741,VODANET!C$5:L2834,10,0)</f>
        <v>#N/A</v>
      </c>
      <c r="D741" s="10" t="e">
        <f>VLOOKUP(A741,VODANET!C$5:N2834,12,0)</f>
        <v>#N/A</v>
      </c>
      <c r="E741" s="356" t="e">
        <f>VLOOKUP(A741,VODANET!C$5:O2830,13,0)</f>
        <v>#N/A</v>
      </c>
      <c r="F741" s="356" t="e">
        <f>VLOOKUP(A741,Anatel!A$3:R3749,18,0)</f>
        <v>#N/A</v>
      </c>
      <c r="G741" s="356"/>
      <c r="H741" s="13" t="e">
        <f>VLOOKUP(A741,VODANET!C$5:AG2834,31,0)</f>
        <v>#N/A</v>
      </c>
      <c r="I741" s="13"/>
      <c r="J741" s="13"/>
      <c r="K741" s="36"/>
      <c r="L741" s="95"/>
      <c r="M741" s="95" t="s">
        <v>4066</v>
      </c>
      <c r="N741" s="15" t="s">
        <v>4066</v>
      </c>
    </row>
    <row r="742" spans="1:14" ht="15.75" customHeight="1" x14ac:dyDescent="0.25">
      <c r="A742" s="20"/>
      <c r="B742" s="22" t="e">
        <f>VLOOKUP(A742,VODANET!C$5:D2835,2,0)</f>
        <v>#N/A</v>
      </c>
      <c r="C742" s="22" t="e">
        <f>VLOOKUP(A742,VODANET!C$5:L2835,10,0)</f>
        <v>#N/A</v>
      </c>
      <c r="D742" s="10" t="e">
        <f>VLOOKUP(A742,VODANET!C$5:N2835,12,0)</f>
        <v>#N/A</v>
      </c>
      <c r="E742" s="356" t="e">
        <f>VLOOKUP(A742,VODANET!C$5:O2831,13,0)</f>
        <v>#N/A</v>
      </c>
      <c r="F742" s="356" t="e">
        <f>VLOOKUP(A742,Anatel!A$3:R3750,18,0)</f>
        <v>#N/A</v>
      </c>
      <c r="G742" s="356"/>
      <c r="H742" s="13" t="e">
        <f>VLOOKUP(A742,VODANET!C$5:AG2835,31,0)</f>
        <v>#N/A</v>
      </c>
      <c r="I742" s="13"/>
      <c r="J742" s="13"/>
      <c r="K742" s="36"/>
      <c r="L742" s="95"/>
      <c r="M742" s="95" t="s">
        <v>4066</v>
      </c>
      <c r="N742" s="15" t="s">
        <v>4066</v>
      </c>
    </row>
    <row r="743" spans="1:14" ht="15.75" customHeight="1" x14ac:dyDescent="0.25">
      <c r="A743" s="20"/>
      <c r="B743" s="22" t="e">
        <f>VLOOKUP(A743,VODANET!C$5:D2836,2,0)</f>
        <v>#N/A</v>
      </c>
      <c r="C743" s="22" t="e">
        <f>VLOOKUP(A743,VODANET!C$5:L2836,10,0)</f>
        <v>#N/A</v>
      </c>
      <c r="D743" s="10" t="e">
        <f>VLOOKUP(A743,VODANET!C$5:N2836,12,0)</f>
        <v>#N/A</v>
      </c>
      <c r="E743" s="356" t="e">
        <f>VLOOKUP(A743,VODANET!C$5:O2832,13,0)</f>
        <v>#N/A</v>
      </c>
      <c r="F743" s="356" t="e">
        <f>VLOOKUP(A743,Anatel!A$3:R3751,18,0)</f>
        <v>#N/A</v>
      </c>
      <c r="G743" s="356"/>
      <c r="H743" s="13" t="e">
        <f>VLOOKUP(A743,VODANET!C$5:AG2836,31,0)</f>
        <v>#N/A</v>
      </c>
      <c r="I743" s="13"/>
      <c r="J743" s="13"/>
      <c r="K743" s="36"/>
      <c r="L743" s="95"/>
      <c r="M743" s="95" t="s">
        <v>4066</v>
      </c>
      <c r="N743" s="15" t="s">
        <v>4066</v>
      </c>
    </row>
    <row r="744" spans="1:14" s="15" customFormat="1" ht="15.75" customHeight="1" x14ac:dyDescent="0.25">
      <c r="A744" s="20"/>
      <c r="B744" s="22" t="e">
        <f>VLOOKUP(A744,VODANET!C$5:D2837,2,0)</f>
        <v>#N/A</v>
      </c>
      <c r="C744" s="22" t="e">
        <f>VLOOKUP(A744,VODANET!C$5:L2837,10,0)</f>
        <v>#N/A</v>
      </c>
      <c r="D744" s="10" t="e">
        <f>VLOOKUP(A744,VODANET!C$5:N2837,12,0)</f>
        <v>#N/A</v>
      </c>
      <c r="E744" s="356" t="e">
        <f>VLOOKUP(A744,VODANET!C$5:O2833,13,0)</f>
        <v>#N/A</v>
      </c>
      <c r="F744" s="356" t="e">
        <f>VLOOKUP(A744,Anatel!A$3:R3752,18,0)</f>
        <v>#N/A</v>
      </c>
      <c r="G744" s="356"/>
      <c r="H744" s="13" t="e">
        <f>VLOOKUP(A744,VODANET!C$5:AG2837,31,0)</f>
        <v>#N/A</v>
      </c>
      <c r="I744" s="13"/>
      <c r="J744" s="13"/>
      <c r="K744" s="36"/>
      <c r="L744" s="95"/>
      <c r="M744" s="95" t="s">
        <v>4066</v>
      </c>
      <c r="N744" s="15" t="s">
        <v>4066</v>
      </c>
    </row>
    <row r="745" spans="1:14" s="15" customFormat="1" ht="15.75" customHeight="1" x14ac:dyDescent="0.25">
      <c r="A745" s="20"/>
      <c r="B745" s="22" t="e">
        <f>VLOOKUP(A745,VODANET!C$5:D2838,2,0)</f>
        <v>#N/A</v>
      </c>
      <c r="C745" s="22" t="e">
        <f>VLOOKUP(A745,VODANET!C$5:L2838,10,0)</f>
        <v>#N/A</v>
      </c>
      <c r="D745" s="10" t="e">
        <f>VLOOKUP(A745,VODANET!C$5:N2838,12,0)</f>
        <v>#N/A</v>
      </c>
      <c r="E745" s="356" t="e">
        <f>VLOOKUP(A745,VODANET!C$5:O2834,13,0)</f>
        <v>#N/A</v>
      </c>
      <c r="F745" s="356" t="e">
        <f>VLOOKUP(A745,Anatel!A$3:R3753,18,0)</f>
        <v>#N/A</v>
      </c>
      <c r="G745" s="356"/>
      <c r="H745" s="13" t="e">
        <f>VLOOKUP(A745,VODANET!C$5:AG2838,31,0)</f>
        <v>#N/A</v>
      </c>
      <c r="I745" s="13"/>
      <c r="J745" s="13"/>
      <c r="K745" s="36"/>
      <c r="L745" s="95"/>
      <c r="M745" s="95"/>
    </row>
    <row r="746" spans="1:14" s="15" customFormat="1" ht="15.75" customHeight="1" x14ac:dyDescent="0.25">
      <c r="A746" s="20"/>
      <c r="B746" s="22" t="e">
        <f>VLOOKUP(A746,VODANET!C$5:D2839,2,0)</f>
        <v>#N/A</v>
      </c>
      <c r="C746" s="22" t="e">
        <f>VLOOKUP(A746,VODANET!C$5:L2839,10,0)</f>
        <v>#N/A</v>
      </c>
      <c r="D746" s="10" t="e">
        <f>VLOOKUP(A746,VODANET!C$5:N2839,12,0)</f>
        <v>#N/A</v>
      </c>
      <c r="E746" s="356" t="e">
        <f>VLOOKUP(A746,VODANET!C$5:O2835,13,0)</f>
        <v>#N/A</v>
      </c>
      <c r="F746" s="356" t="e">
        <f>VLOOKUP(A746,Anatel!A$3:R3754,18,0)</f>
        <v>#N/A</v>
      </c>
      <c r="G746" s="356"/>
      <c r="H746" s="13" t="e">
        <f>VLOOKUP(A746,VODANET!C$5:AG2839,31,0)</f>
        <v>#N/A</v>
      </c>
      <c r="I746" s="13"/>
      <c r="J746" s="13"/>
      <c r="K746" s="36"/>
      <c r="L746" s="95"/>
      <c r="M746" s="95"/>
    </row>
    <row r="747" spans="1:14" s="15" customFormat="1" ht="15.75" customHeight="1" x14ac:dyDescent="0.25">
      <c r="A747" s="20"/>
      <c r="B747" s="22" t="e">
        <f>VLOOKUP(A747,VODANET!C$5:D2840,2,0)</f>
        <v>#N/A</v>
      </c>
      <c r="C747" s="22" t="e">
        <f>VLOOKUP(A747,VODANET!C$5:L2840,10,0)</f>
        <v>#N/A</v>
      </c>
      <c r="D747" s="10" t="e">
        <f>VLOOKUP(A747,VODANET!C$5:N2840,12,0)</f>
        <v>#N/A</v>
      </c>
      <c r="E747" s="356" t="e">
        <f>VLOOKUP(A747,VODANET!C$5:O2836,13,0)</f>
        <v>#N/A</v>
      </c>
      <c r="F747" s="356" t="e">
        <f>VLOOKUP(A747,Anatel!A$3:R3755,18,0)</f>
        <v>#N/A</v>
      </c>
      <c r="G747" s="356"/>
      <c r="H747" s="13" t="e">
        <f>VLOOKUP(A747,VODANET!C$5:AG2840,31,0)</f>
        <v>#N/A</v>
      </c>
      <c r="I747" s="13"/>
      <c r="J747" s="13"/>
      <c r="K747" s="36"/>
      <c r="L747" s="95"/>
      <c r="M747" s="95"/>
    </row>
    <row r="748" spans="1:14" s="15" customFormat="1" ht="15.75" customHeight="1" x14ac:dyDescent="0.25">
      <c r="A748" s="20"/>
      <c r="B748" s="22" t="e">
        <f>VLOOKUP(A748,VODANET!C$5:D2841,2,0)</f>
        <v>#N/A</v>
      </c>
      <c r="C748" s="22" t="e">
        <f>VLOOKUP(A748,VODANET!C$5:L2841,10,0)</f>
        <v>#N/A</v>
      </c>
      <c r="D748" s="10" t="e">
        <f>VLOOKUP(A748,VODANET!C$5:N2841,12,0)</f>
        <v>#N/A</v>
      </c>
      <c r="E748" s="356" t="e">
        <f>VLOOKUP(A748,VODANET!C$5:O2837,13,0)</f>
        <v>#N/A</v>
      </c>
      <c r="F748" s="356" t="e">
        <f>VLOOKUP(A748,Anatel!A$3:R3756,18,0)</f>
        <v>#N/A</v>
      </c>
      <c r="G748" s="356"/>
      <c r="H748" s="13" t="e">
        <f>VLOOKUP(A748,VODANET!C$5:AG2841,31,0)</f>
        <v>#N/A</v>
      </c>
      <c r="I748" s="13"/>
      <c r="J748" s="13"/>
      <c r="K748" s="36"/>
      <c r="L748" s="95"/>
      <c r="M748" s="95"/>
    </row>
    <row r="749" spans="1:14" s="15" customFormat="1" ht="15.75" customHeight="1" x14ac:dyDescent="0.25">
      <c r="A749" s="20"/>
      <c r="B749" s="22" t="e">
        <f>VLOOKUP(A749,VODANET!C$5:D2842,2,0)</f>
        <v>#N/A</v>
      </c>
      <c r="C749" s="22" t="e">
        <f>VLOOKUP(A749,VODANET!C$5:L2842,10,0)</f>
        <v>#N/A</v>
      </c>
      <c r="D749" s="10" t="e">
        <f>VLOOKUP(A749,VODANET!C$5:N2842,12,0)</f>
        <v>#N/A</v>
      </c>
      <c r="E749" s="356" t="e">
        <f>VLOOKUP(A749,VODANET!C$5:O2838,13,0)</f>
        <v>#N/A</v>
      </c>
      <c r="F749" s="356" t="e">
        <f>VLOOKUP(A749,Anatel!A$3:R3757,18,0)</f>
        <v>#N/A</v>
      </c>
      <c r="G749" s="356"/>
      <c r="H749" s="13" t="e">
        <f>VLOOKUP(A749,VODANET!C$5:AG2842,31,0)</f>
        <v>#N/A</v>
      </c>
      <c r="I749" s="13"/>
      <c r="J749" s="13"/>
      <c r="K749" s="36"/>
      <c r="L749" s="95"/>
      <c r="M749" s="95"/>
    </row>
    <row r="750" spans="1:14" s="15" customFormat="1" ht="15.75" customHeight="1" x14ac:dyDescent="0.25">
      <c r="A750" s="20"/>
      <c r="B750" s="22" t="e">
        <f>VLOOKUP(A750,VODANET!C$5:D2843,2,0)</f>
        <v>#N/A</v>
      </c>
      <c r="C750" s="22" t="e">
        <f>VLOOKUP(A750,VODANET!C$5:L2843,10,0)</f>
        <v>#N/A</v>
      </c>
      <c r="D750" s="10" t="e">
        <f>VLOOKUP(A750,VODANET!C$5:N2843,12,0)</f>
        <v>#N/A</v>
      </c>
      <c r="E750" s="356" t="e">
        <f>VLOOKUP(A750,VODANET!C$5:O2839,13,0)</f>
        <v>#N/A</v>
      </c>
      <c r="F750" s="356" t="e">
        <f>VLOOKUP(A750,Anatel!A$3:R3758,18,0)</f>
        <v>#N/A</v>
      </c>
      <c r="G750" s="356"/>
      <c r="H750" s="13" t="e">
        <f>VLOOKUP(A750,VODANET!C$5:AG2843,31,0)</f>
        <v>#N/A</v>
      </c>
      <c r="I750" s="13"/>
      <c r="J750" s="13"/>
      <c r="K750" s="36"/>
      <c r="L750" s="95"/>
      <c r="M750" s="95"/>
    </row>
    <row r="751" spans="1:14" s="15" customFormat="1" ht="15.75" customHeight="1" x14ac:dyDescent="0.25">
      <c r="A751" s="20"/>
      <c r="B751" s="22" t="e">
        <f>VLOOKUP(A751,VODANET!C$5:D2844,2,0)</f>
        <v>#N/A</v>
      </c>
      <c r="C751" s="22" t="e">
        <f>VLOOKUP(A751,VODANET!C$5:L2844,10,0)</f>
        <v>#N/A</v>
      </c>
      <c r="D751" s="10" t="e">
        <f>VLOOKUP(A751,VODANET!C$5:N2844,12,0)</f>
        <v>#N/A</v>
      </c>
      <c r="E751" s="356" t="e">
        <f>VLOOKUP(A751,VODANET!C$5:O2840,13,0)</f>
        <v>#N/A</v>
      </c>
      <c r="F751" s="356" t="e">
        <f>VLOOKUP(A751,Anatel!A$3:R3759,18,0)</f>
        <v>#N/A</v>
      </c>
      <c r="G751" s="356"/>
      <c r="H751" s="13" t="e">
        <f>VLOOKUP(A751,VODANET!C$5:AG2844,31,0)</f>
        <v>#N/A</v>
      </c>
      <c r="I751" s="13"/>
      <c r="J751" s="13"/>
      <c r="K751" s="36"/>
      <c r="L751" s="95"/>
      <c r="M751" s="95"/>
    </row>
    <row r="752" spans="1:14" s="15" customFormat="1" ht="15.75" customHeight="1" x14ac:dyDescent="0.25">
      <c r="A752" s="20"/>
      <c r="B752" s="22" t="e">
        <f>VLOOKUP(A752,VODANET!C$5:D2845,2,0)</f>
        <v>#N/A</v>
      </c>
      <c r="C752" s="22" t="e">
        <f>VLOOKUP(A752,VODANET!C$5:L2845,10,0)</f>
        <v>#N/A</v>
      </c>
      <c r="D752" s="10" t="e">
        <f>VLOOKUP(A752,VODANET!C$5:N2845,12,0)</f>
        <v>#N/A</v>
      </c>
      <c r="E752" s="356" t="e">
        <f>VLOOKUP(A752,VODANET!C$5:O2841,13,0)</f>
        <v>#N/A</v>
      </c>
      <c r="F752" s="356" t="e">
        <f>VLOOKUP(A752,Anatel!A$3:R3760,18,0)</f>
        <v>#N/A</v>
      </c>
      <c r="G752" s="356"/>
      <c r="H752" s="13" t="e">
        <f>VLOOKUP(A752,VODANET!C$5:AG2845,31,0)</f>
        <v>#N/A</v>
      </c>
      <c r="I752" s="13"/>
      <c r="J752" s="13"/>
      <c r="K752" s="36"/>
      <c r="L752" s="95"/>
      <c r="M752" s="95"/>
    </row>
    <row r="753" spans="1:13" s="15" customFormat="1" ht="15.75" customHeight="1" x14ac:dyDescent="0.25">
      <c r="A753" s="20"/>
      <c r="B753" s="22" t="e">
        <f>VLOOKUP(A753,VODANET!C$5:D2846,2,0)</f>
        <v>#N/A</v>
      </c>
      <c r="C753" s="22" t="e">
        <f>VLOOKUP(A753,VODANET!C$5:L2846,10,0)</f>
        <v>#N/A</v>
      </c>
      <c r="D753" s="10" t="e">
        <f>VLOOKUP(A753,VODANET!C$5:N2846,12,0)</f>
        <v>#N/A</v>
      </c>
      <c r="E753" s="356" t="e">
        <f>VLOOKUP(A753,VODANET!C$5:O2842,13,0)</f>
        <v>#N/A</v>
      </c>
      <c r="F753" s="356" t="e">
        <f>VLOOKUP(A753,Anatel!A$3:R3761,18,0)</f>
        <v>#N/A</v>
      </c>
      <c r="G753" s="356"/>
      <c r="H753" s="13" t="e">
        <f>VLOOKUP(A753,VODANET!C$5:AG2846,31,0)</f>
        <v>#N/A</v>
      </c>
      <c r="I753" s="13"/>
      <c r="J753" s="13"/>
      <c r="K753" s="36"/>
      <c r="L753" s="95"/>
      <c r="M753" s="95"/>
    </row>
    <row r="754" spans="1:13" s="15" customFormat="1" ht="15.75" customHeight="1" x14ac:dyDescent="0.25">
      <c r="A754" s="20"/>
      <c r="B754" s="22" t="e">
        <f>VLOOKUP(A754,VODANET!C$5:D2847,2,0)</f>
        <v>#N/A</v>
      </c>
      <c r="C754" s="22" t="e">
        <f>VLOOKUP(A754,VODANET!C$5:L2847,10,0)</f>
        <v>#N/A</v>
      </c>
      <c r="D754" s="10" t="e">
        <f>VLOOKUP(A754,VODANET!C$5:N2847,12,0)</f>
        <v>#N/A</v>
      </c>
      <c r="E754" s="356" t="e">
        <f>VLOOKUP(A754,VODANET!C$5:O2843,13,0)</f>
        <v>#N/A</v>
      </c>
      <c r="F754" s="356" t="e">
        <f>VLOOKUP(A754,Anatel!A$3:R3762,18,0)</f>
        <v>#N/A</v>
      </c>
      <c r="G754" s="356"/>
      <c r="H754" s="13" t="e">
        <f>VLOOKUP(A754,VODANET!C$5:AG2847,31,0)</f>
        <v>#N/A</v>
      </c>
      <c r="I754" s="13"/>
      <c r="J754" s="13"/>
      <c r="K754" s="36"/>
      <c r="L754" s="95"/>
      <c r="M754" s="95"/>
    </row>
    <row r="755" spans="1:13" s="15" customFormat="1" ht="15.75" customHeight="1" x14ac:dyDescent="0.25">
      <c r="A755" s="20"/>
      <c r="B755" s="22" t="e">
        <f>VLOOKUP(A755,VODANET!C$5:D2848,2,0)</f>
        <v>#N/A</v>
      </c>
      <c r="C755" s="22" t="e">
        <f>VLOOKUP(A755,VODANET!C$5:L2848,10,0)</f>
        <v>#N/A</v>
      </c>
      <c r="D755" s="10" t="e">
        <f>VLOOKUP(A755,VODANET!C$5:N2848,12,0)</f>
        <v>#N/A</v>
      </c>
      <c r="E755" s="356" t="e">
        <f>VLOOKUP(A755,VODANET!C$5:O2844,13,0)</f>
        <v>#N/A</v>
      </c>
      <c r="F755" s="356" t="e">
        <f>VLOOKUP(A755,Anatel!A$3:R3763,18,0)</f>
        <v>#N/A</v>
      </c>
      <c r="G755" s="356"/>
      <c r="H755" s="13" t="e">
        <f>VLOOKUP(A755,VODANET!C$5:AG2848,31,0)</f>
        <v>#N/A</v>
      </c>
      <c r="I755" s="13"/>
      <c r="J755" s="13"/>
      <c r="K755" s="36"/>
      <c r="L755" s="95"/>
      <c r="M755" s="95"/>
    </row>
    <row r="756" spans="1:13" s="15" customFormat="1" ht="15.75" customHeight="1" x14ac:dyDescent="0.25">
      <c r="A756" s="20"/>
      <c r="B756" s="22" t="e">
        <f>VLOOKUP(A756,VODANET!C$5:D2849,2,0)</f>
        <v>#N/A</v>
      </c>
      <c r="C756" s="22" t="e">
        <f>VLOOKUP(A756,VODANET!C$5:L2849,10,0)</f>
        <v>#N/A</v>
      </c>
      <c r="D756" s="10" t="e">
        <f>VLOOKUP(A756,VODANET!C$5:N2849,12,0)</f>
        <v>#N/A</v>
      </c>
      <c r="E756" s="356" t="e">
        <f>VLOOKUP(A756,VODANET!C$5:O2845,13,0)</f>
        <v>#N/A</v>
      </c>
      <c r="F756" s="356" t="e">
        <f>VLOOKUP(A756,Anatel!A$3:R3764,18,0)</f>
        <v>#N/A</v>
      </c>
      <c r="G756" s="356"/>
      <c r="H756" s="13" t="e">
        <f>VLOOKUP(A756,VODANET!C$5:AG2849,31,0)</f>
        <v>#N/A</v>
      </c>
      <c r="I756" s="13"/>
      <c r="J756" s="13"/>
      <c r="K756" s="36"/>
      <c r="L756" s="95"/>
      <c r="M756" s="95"/>
    </row>
  </sheetData>
  <autoFilter ref="A2:O756"/>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4">
        <v>40</v>
      </c>
      <c r="D27" s="465"/>
      <c r="E27" s="464">
        <v>40</v>
      </c>
      <c r="F27" s="465"/>
      <c r="G27" s="464">
        <v>40</v>
      </c>
      <c r="H27" s="465"/>
      <c r="I27" s="464">
        <v>40</v>
      </c>
      <c r="J27" s="465"/>
      <c r="K27" s="464">
        <v>40</v>
      </c>
      <c r="L27" s="465"/>
      <c r="M27" s="110">
        <f>SUM(C27:L27)</f>
        <v>200</v>
      </c>
    </row>
    <row r="28" spans="2:14" ht="16.5" customHeight="1" x14ac:dyDescent="0.25">
      <c r="B28" s="104" t="s">
        <v>5492</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6764</v>
      </c>
      <c r="C29" s="462">
        <v>0</v>
      </c>
      <c r="D29" s="463"/>
      <c r="E29" s="462">
        <v>0</v>
      </c>
      <c r="F29" s="463"/>
      <c r="G29" s="462">
        <v>0</v>
      </c>
      <c r="H29" s="463"/>
      <c r="I29" s="462">
        <v>0</v>
      </c>
      <c r="J29" s="463"/>
      <c r="K29" s="462">
        <v>6</v>
      </c>
      <c r="L29" s="463"/>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4">
        <v>18</v>
      </c>
      <c r="D39" s="465"/>
      <c r="E39" s="464">
        <v>58</v>
      </c>
      <c r="F39" s="465"/>
      <c r="G39" s="464">
        <v>58</v>
      </c>
      <c r="H39" s="465"/>
      <c r="I39" s="464">
        <v>56</v>
      </c>
      <c r="J39" s="465"/>
      <c r="K39" s="110">
        <f>SUM(C39:J39)</f>
        <v>190</v>
      </c>
    </row>
    <row r="40" spans="2:11" ht="16.5" customHeight="1" x14ac:dyDescent="0.25">
      <c r="B40" s="104" t="s">
        <v>5492</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6764</v>
      </c>
      <c r="C41" s="462">
        <v>7</v>
      </c>
      <c r="D41" s="463"/>
      <c r="E41" s="462">
        <v>16</v>
      </c>
      <c r="F41" s="463"/>
      <c r="G41" s="462">
        <v>6</v>
      </c>
      <c r="H41" s="463"/>
      <c r="I41" s="462">
        <v>15</v>
      </c>
      <c r="J41" s="463"/>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4">
        <v>50</v>
      </c>
      <c r="D52" s="465"/>
      <c r="E52" s="464">
        <v>20</v>
      </c>
      <c r="F52" s="465"/>
      <c r="G52" s="464">
        <v>20</v>
      </c>
      <c r="H52" s="465"/>
      <c r="I52" s="464">
        <v>90</v>
      </c>
      <c r="J52" s="465"/>
      <c r="K52" s="464">
        <v>10</v>
      </c>
      <c r="L52" s="465"/>
      <c r="M52" s="110">
        <f>SUM(C52:L52)</f>
        <v>190</v>
      </c>
    </row>
    <row r="53" spans="2:13" ht="16.5" customHeight="1" x14ac:dyDescent="0.25">
      <c r="B53" s="104" t="s">
        <v>5492</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6764</v>
      </c>
      <c r="C54" s="462">
        <v>3</v>
      </c>
      <c r="D54" s="463"/>
      <c r="E54" s="462">
        <v>7</v>
      </c>
      <c r="F54" s="463"/>
      <c r="G54" s="462">
        <v>6</v>
      </c>
      <c r="H54" s="463"/>
      <c r="I54" s="462">
        <v>0</v>
      </c>
      <c r="J54" s="463"/>
      <c r="K54" s="462">
        <v>0</v>
      </c>
      <c r="L54" s="463"/>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4">
        <v>0</v>
      </c>
      <c r="D64" s="465"/>
      <c r="E64" s="464">
        <v>40</v>
      </c>
      <c r="F64" s="465"/>
      <c r="G64" s="464">
        <v>30</v>
      </c>
      <c r="H64" s="465"/>
      <c r="I64" s="464">
        <v>50</v>
      </c>
      <c r="J64" s="465"/>
      <c r="K64" s="464">
        <v>80</v>
      </c>
      <c r="L64" s="465"/>
      <c r="M64" s="110">
        <f>SUM(C64:L64)</f>
        <v>200</v>
      </c>
    </row>
    <row r="65" spans="2:13" ht="16.5" customHeight="1" x14ac:dyDescent="0.25">
      <c r="B65" s="104" t="s">
        <v>5492</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0">
        <f>SUM(C65:L65)</f>
        <v>138</v>
      </c>
    </row>
    <row r="66" spans="2:13" ht="16.5" customHeight="1" thickBot="1" x14ac:dyDescent="0.3">
      <c r="B66" s="105" t="s">
        <v>6764</v>
      </c>
      <c r="C66" s="462">
        <v>8</v>
      </c>
      <c r="D66" s="463"/>
      <c r="E66" s="462">
        <v>0</v>
      </c>
      <c r="F66" s="463"/>
      <c r="G66" s="462">
        <v>6</v>
      </c>
      <c r="H66" s="463"/>
      <c r="I66" s="462">
        <v>10</v>
      </c>
      <c r="J66" s="463"/>
      <c r="K66" s="462">
        <v>8</v>
      </c>
      <c r="L66" s="463"/>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4">
        <v>100</v>
      </c>
      <c r="D77" s="465"/>
      <c r="E77" s="464">
        <v>100</v>
      </c>
      <c r="F77" s="465"/>
      <c r="G77" s="464">
        <v>91</v>
      </c>
      <c r="H77" s="465"/>
      <c r="I77" s="464">
        <v>13</v>
      </c>
      <c r="J77" s="465"/>
      <c r="K77" s="110">
        <f>SUM(C77:J77)</f>
        <v>304</v>
      </c>
    </row>
    <row r="78" spans="2:13" ht="16.5" customHeight="1" x14ac:dyDescent="0.25">
      <c r="B78" s="104" t="s">
        <v>5492</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6764</v>
      </c>
      <c r="C79" s="462">
        <v>10</v>
      </c>
      <c r="D79" s="463"/>
      <c r="E79" s="462">
        <v>6</v>
      </c>
      <c r="F79" s="463"/>
      <c r="G79" s="462">
        <v>7</v>
      </c>
      <c r="H79" s="463"/>
      <c r="I79" s="462">
        <v>0</v>
      </c>
      <c r="J79" s="463"/>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4">
        <v>10</v>
      </c>
      <c r="D91" s="465"/>
      <c r="E91" s="464">
        <v>10</v>
      </c>
      <c r="F91" s="465"/>
      <c r="G91" s="464">
        <v>10</v>
      </c>
      <c r="H91" s="465"/>
      <c r="I91" s="464">
        <v>10</v>
      </c>
      <c r="J91" s="465"/>
      <c r="K91" s="464">
        <v>10</v>
      </c>
      <c r="L91" s="465"/>
      <c r="M91" s="110">
        <f>SUM(C91:L91)</f>
        <v>50</v>
      </c>
    </row>
    <row r="92" spans="2:13" ht="16.5" customHeight="1" x14ac:dyDescent="0.25">
      <c r="B92" s="104" t="s">
        <v>5492</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6764</v>
      </c>
      <c r="C93" s="462">
        <v>1</v>
      </c>
      <c r="D93" s="463"/>
      <c r="E93" s="462">
        <v>0</v>
      </c>
      <c r="F93" s="463"/>
      <c r="G93" s="462">
        <v>3</v>
      </c>
      <c r="H93" s="463"/>
      <c r="I93" s="462">
        <v>0</v>
      </c>
      <c r="J93" s="463"/>
      <c r="K93" s="462">
        <v>8</v>
      </c>
      <c r="L93" s="463"/>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5492</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6764</v>
      </c>
      <c r="C107" s="462">
        <v>0</v>
      </c>
      <c r="D107" s="463"/>
      <c r="E107" s="462">
        <v>2</v>
      </c>
      <c r="F107" s="463"/>
      <c r="G107" s="462">
        <v>3</v>
      </c>
      <c r="H107" s="463"/>
      <c r="I107" s="462">
        <v>0</v>
      </c>
      <c r="J107" s="463"/>
      <c r="K107" s="462">
        <v>0</v>
      </c>
      <c r="L107" s="463"/>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5492</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6764</v>
      </c>
      <c r="C120" s="462">
        <v>4</v>
      </c>
      <c r="D120" s="463"/>
      <c r="E120" s="462">
        <v>2</v>
      </c>
      <c r="F120" s="463"/>
      <c r="G120" s="462">
        <v>0</v>
      </c>
      <c r="H120" s="463"/>
      <c r="I120" s="462">
        <v>0</v>
      </c>
      <c r="J120" s="463"/>
      <c r="K120" s="462">
        <v>0</v>
      </c>
      <c r="L120" s="463"/>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5492</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6764</v>
      </c>
      <c r="C133" s="462">
        <v>4</v>
      </c>
      <c r="D133" s="463"/>
      <c r="E133" s="462">
        <v>0</v>
      </c>
      <c r="F133" s="463"/>
      <c r="G133" s="462">
        <v>4</v>
      </c>
      <c r="H133" s="463"/>
      <c r="I133" s="462">
        <v>1</v>
      </c>
      <c r="J133" s="463"/>
      <c r="K133" s="462">
        <v>5</v>
      </c>
      <c r="L133" s="463"/>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5492</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6764</v>
      </c>
      <c r="C146" s="462">
        <v>1</v>
      </c>
      <c r="D146" s="463"/>
      <c r="E146" s="462">
        <v>0</v>
      </c>
      <c r="F146" s="463"/>
      <c r="G146" s="462">
        <v>4</v>
      </c>
      <c r="H146" s="463"/>
      <c r="I146" s="462">
        <v>0</v>
      </c>
      <c r="J146" s="463"/>
      <c r="K146" s="462">
        <v>6</v>
      </c>
      <c r="L146" s="463"/>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4">
        <v>50</v>
      </c>
      <c r="D157" s="465"/>
      <c r="E157" s="464">
        <v>50</v>
      </c>
      <c r="F157" s="465"/>
      <c r="G157" s="464">
        <v>50</v>
      </c>
      <c r="H157" s="465"/>
      <c r="I157" s="464">
        <v>50</v>
      </c>
      <c r="J157" s="465"/>
      <c r="K157" s="110">
        <f>SUM(C157:J157)</f>
        <v>200</v>
      </c>
    </row>
    <row r="158" spans="2:13" ht="16.5" customHeight="1" x14ac:dyDescent="0.25">
      <c r="B158" s="104" t="s">
        <v>5492</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6764</v>
      </c>
      <c r="C159" s="462">
        <v>0</v>
      </c>
      <c r="D159" s="463"/>
      <c r="E159" s="462">
        <v>0</v>
      </c>
      <c r="F159" s="463"/>
      <c r="G159" s="462">
        <v>0</v>
      </c>
      <c r="H159" s="463"/>
      <c r="I159" s="462">
        <v>0</v>
      </c>
      <c r="J159" s="463"/>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5492</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6764</v>
      </c>
      <c r="C172" s="462">
        <v>1</v>
      </c>
      <c r="D172" s="463"/>
      <c r="E172" s="462">
        <v>0</v>
      </c>
      <c r="F172" s="463"/>
      <c r="G172" s="462">
        <v>0</v>
      </c>
      <c r="H172" s="463"/>
      <c r="I172" s="462">
        <v>2</v>
      </c>
      <c r="J172" s="463"/>
      <c r="K172" s="462">
        <v>0</v>
      </c>
      <c r="L172" s="463"/>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4">
        <v>8</v>
      </c>
      <c r="D183" s="465"/>
      <c r="E183" s="464">
        <v>3</v>
      </c>
      <c r="F183" s="465"/>
      <c r="G183" s="464">
        <v>0</v>
      </c>
      <c r="H183" s="465"/>
      <c r="I183" s="464">
        <v>0</v>
      </c>
      <c r="J183" s="465"/>
      <c r="K183" s="464">
        <v>0</v>
      </c>
      <c r="L183" s="465"/>
      <c r="M183" s="110">
        <f>SUM(C183:L183)</f>
        <v>11</v>
      </c>
    </row>
    <row r="184" spans="2:13" ht="16.5" customHeight="1" x14ac:dyDescent="0.25">
      <c r="B184" s="104" t="s">
        <v>5492</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6764</v>
      </c>
      <c r="C185" s="462">
        <v>0</v>
      </c>
      <c r="D185" s="463"/>
      <c r="E185" s="462">
        <v>0</v>
      </c>
      <c r="F185" s="463"/>
      <c r="G185" s="462">
        <v>0</v>
      </c>
      <c r="H185" s="463"/>
      <c r="I185" s="462">
        <v>0</v>
      </c>
      <c r="J185" s="463"/>
      <c r="K185" s="462">
        <v>0</v>
      </c>
      <c r="L185" s="463"/>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4">
        <v>0</v>
      </c>
      <c r="D196" s="465"/>
      <c r="E196" s="464">
        <v>0</v>
      </c>
      <c r="F196" s="465"/>
      <c r="G196" s="464">
        <v>0</v>
      </c>
      <c r="H196" s="465"/>
      <c r="I196" s="464">
        <v>0</v>
      </c>
      <c r="J196" s="465"/>
      <c r="K196" s="464">
        <v>0</v>
      </c>
      <c r="L196" s="465"/>
      <c r="M196" s="110">
        <f>SUM(C196:L196)</f>
        <v>0</v>
      </c>
    </row>
    <row r="197" spans="2:13" ht="16.5" customHeight="1" x14ac:dyDescent="0.25">
      <c r="B197" s="104" t="s">
        <v>5492</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6764</v>
      </c>
      <c r="C198" s="462">
        <v>0</v>
      </c>
      <c r="D198" s="463"/>
      <c r="E198" s="462">
        <v>0</v>
      </c>
      <c r="F198" s="463"/>
      <c r="G198" s="462">
        <v>0</v>
      </c>
      <c r="H198" s="463"/>
      <c r="I198" s="462">
        <v>0</v>
      </c>
      <c r="J198" s="463"/>
      <c r="K198" s="462">
        <v>0</v>
      </c>
      <c r="L198" s="463"/>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4">
        <v>0</v>
      </c>
      <c r="D209" s="465"/>
      <c r="E209" s="464">
        <v>0</v>
      </c>
      <c r="F209" s="465"/>
      <c r="G209" s="464">
        <v>0</v>
      </c>
      <c r="H209" s="465"/>
      <c r="I209" s="464">
        <v>0</v>
      </c>
      <c r="J209" s="465"/>
      <c r="K209" s="464">
        <v>0</v>
      </c>
      <c r="L209" s="465"/>
      <c r="M209" s="110">
        <f>SUM(C209:L209)</f>
        <v>0</v>
      </c>
    </row>
    <row r="210" spans="2:13" ht="16.5" customHeight="1" x14ac:dyDescent="0.25">
      <c r="B210" s="104" t="s">
        <v>5492</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6764</v>
      </c>
      <c r="C211" s="462">
        <v>0</v>
      </c>
      <c r="D211" s="463"/>
      <c r="E211" s="462">
        <v>0</v>
      </c>
      <c r="F211" s="463"/>
      <c r="G211" s="462">
        <v>0</v>
      </c>
      <c r="H211" s="463"/>
      <c r="I211" s="462">
        <v>0</v>
      </c>
      <c r="J211" s="463"/>
      <c r="K211" s="462">
        <v>0</v>
      </c>
      <c r="L211" s="463"/>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4">
        <v>0</v>
      </c>
      <c r="D222" s="465"/>
      <c r="E222" s="464">
        <v>0</v>
      </c>
      <c r="F222" s="465"/>
      <c r="G222" s="464">
        <v>0</v>
      </c>
      <c r="H222" s="465"/>
      <c r="I222" s="464">
        <v>0</v>
      </c>
      <c r="J222" s="465"/>
      <c r="K222" s="464">
        <v>0</v>
      </c>
      <c r="L222" s="465"/>
      <c r="M222" s="110">
        <f>SUM(C222:L222)</f>
        <v>0</v>
      </c>
    </row>
    <row r="223" spans="2:13" ht="16.5" customHeight="1" x14ac:dyDescent="0.25">
      <c r="B223" s="104" t="s">
        <v>5492</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6764</v>
      </c>
      <c r="C224" s="462">
        <v>0</v>
      </c>
      <c r="D224" s="463"/>
      <c r="E224" s="462">
        <v>0</v>
      </c>
      <c r="F224" s="463"/>
      <c r="G224" s="462">
        <v>0</v>
      </c>
      <c r="H224" s="463"/>
      <c r="I224" s="462">
        <v>0</v>
      </c>
      <c r="J224" s="463"/>
      <c r="K224" s="462">
        <v>0</v>
      </c>
      <c r="L224" s="463"/>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4">
        <v>0</v>
      </c>
      <c r="D235" s="465"/>
      <c r="E235" s="464">
        <v>0</v>
      </c>
      <c r="F235" s="465"/>
      <c r="G235" s="464">
        <v>0</v>
      </c>
      <c r="H235" s="465"/>
      <c r="I235" s="464">
        <v>0</v>
      </c>
      <c r="J235" s="465"/>
      <c r="K235" s="464">
        <v>0</v>
      </c>
      <c r="L235" s="465"/>
      <c r="M235" s="110">
        <f>SUM(C235:L235)</f>
        <v>0</v>
      </c>
    </row>
    <row r="236" spans="2:13" ht="16.5" customHeight="1" x14ac:dyDescent="0.25">
      <c r="B236" s="104" t="s">
        <v>5492</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6764</v>
      </c>
      <c r="C237" s="462">
        <v>0</v>
      </c>
      <c r="D237" s="463"/>
      <c r="E237" s="462">
        <v>0</v>
      </c>
      <c r="F237" s="463"/>
      <c r="G237" s="462">
        <v>0</v>
      </c>
      <c r="H237" s="463"/>
      <c r="I237" s="462">
        <v>0</v>
      </c>
      <c r="J237" s="463"/>
      <c r="K237" s="462">
        <v>0</v>
      </c>
      <c r="L237" s="463"/>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4">
        <v>0</v>
      </c>
      <c r="D248" s="465"/>
      <c r="E248" s="464">
        <v>0</v>
      </c>
      <c r="F248" s="465"/>
      <c r="G248" s="464">
        <v>0</v>
      </c>
      <c r="H248" s="465"/>
      <c r="I248" s="464">
        <v>0</v>
      </c>
      <c r="J248" s="465"/>
      <c r="K248" s="464">
        <v>0</v>
      </c>
      <c r="L248" s="465"/>
      <c r="M248" s="110">
        <f>SUM(C248:L248)</f>
        <v>0</v>
      </c>
    </row>
    <row r="249" spans="2:13" ht="16.5" customHeight="1" x14ac:dyDescent="0.25">
      <c r="B249" s="104" t="s">
        <v>5492</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6764</v>
      </c>
      <c r="C250" s="462">
        <v>0</v>
      </c>
      <c r="D250" s="463"/>
      <c r="E250" s="462">
        <v>0</v>
      </c>
      <c r="F250" s="463"/>
      <c r="G250" s="462">
        <v>0</v>
      </c>
      <c r="H250" s="463"/>
      <c r="I250" s="462">
        <v>0</v>
      </c>
      <c r="J250" s="463"/>
      <c r="K250" s="462">
        <v>0</v>
      </c>
      <c r="L250" s="463"/>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4">
        <v>0</v>
      </c>
      <c r="D261" s="465"/>
      <c r="E261" s="464">
        <v>0</v>
      </c>
      <c r="F261" s="465"/>
      <c r="G261" s="464">
        <v>0</v>
      </c>
      <c r="H261" s="465"/>
      <c r="I261" s="464">
        <v>0</v>
      </c>
      <c r="J261" s="465"/>
      <c r="K261" s="110">
        <f>SUM(C261:J261)</f>
        <v>0</v>
      </c>
      <c r="L261"/>
    </row>
    <row r="262" spans="2:12" ht="16.5" customHeight="1" x14ac:dyDescent="0.25">
      <c r="B262" s="104" t="s">
        <v>5492</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6764</v>
      </c>
      <c r="C263" s="462">
        <v>0</v>
      </c>
      <c r="D263" s="463"/>
      <c r="E263" s="462">
        <v>0</v>
      </c>
      <c r="F263" s="463"/>
      <c r="G263" s="462">
        <v>0</v>
      </c>
      <c r="H263" s="463"/>
      <c r="I263" s="462">
        <v>0</v>
      </c>
      <c r="J263" s="463"/>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4">
        <v>0</v>
      </c>
      <c r="D274" s="465"/>
      <c r="E274" s="464">
        <v>0</v>
      </c>
      <c r="F274" s="465"/>
      <c r="G274" s="464">
        <v>0</v>
      </c>
      <c r="H274" s="465"/>
      <c r="I274" s="464">
        <v>0</v>
      </c>
      <c r="J274" s="465"/>
      <c r="K274" s="464">
        <v>0</v>
      </c>
      <c r="L274" s="465"/>
      <c r="M274" s="110">
        <f>SUM(C274:L274)</f>
        <v>0</v>
      </c>
    </row>
    <row r="275" spans="2:13" ht="16.5" customHeight="1" x14ac:dyDescent="0.25">
      <c r="B275" s="104" t="s">
        <v>5492</v>
      </c>
      <c r="C275" s="464">
        <f>COUNTIFS(VODANET!$AA$5:$AA$4966,"&gt;="&amp;Mensal!C273,VODANET!$AA$5:$AA$4966,"&lt;="&amp;Mensal!D273)</f>
        <v>0</v>
      </c>
      <c r="D275" s="465"/>
      <c r="E275" s="464">
        <f>COUNTIFS(VODANET!$AA$5:$AA$4966,"&gt;="&amp;Mensal!E273,VODANET!$AA$5:$AA$4966,"&lt;="&amp;Mensal!F273)</f>
        <v>4</v>
      </c>
      <c r="F275" s="465"/>
      <c r="G275" s="464">
        <f>COUNTIFS(VODANET!$AA$5:$AA$4966,"&gt;="&amp;Mensal!G273,VODANET!$AA$5:$AA$4966,"&lt;="&amp;Mensal!H273)</f>
        <v>3</v>
      </c>
      <c r="H275" s="465"/>
      <c r="I275" s="464">
        <f>COUNTIFS(VODANET!$AA$5:$AA$4966,"&gt;="&amp;Mensal!I273,VODANET!$AA$5:$AA$4966,"&lt;="&amp;Mensal!J273)</f>
        <v>2</v>
      </c>
      <c r="J275" s="465"/>
      <c r="K275" s="464">
        <f>COUNTIFS(VODANET!$AA$5:$AA$4966,"&gt;="&amp;Mensal!K273,VODANET!$AA$5:$AA$4966,"&lt;="&amp;Mensal!L273)</f>
        <v>0</v>
      </c>
      <c r="L275" s="465"/>
      <c r="M275" s="110">
        <f>SUM(C275:L275)</f>
        <v>9</v>
      </c>
    </row>
    <row r="276" spans="2:13" ht="16.5" customHeight="1" thickBot="1" x14ac:dyDescent="0.3">
      <c r="B276" s="105" t="s">
        <v>6764</v>
      </c>
      <c r="C276" s="462">
        <v>0</v>
      </c>
      <c r="D276" s="463"/>
      <c r="E276" s="462">
        <v>0</v>
      </c>
      <c r="F276" s="463"/>
      <c r="G276" s="462">
        <v>0</v>
      </c>
      <c r="H276" s="463"/>
      <c r="I276" s="462">
        <v>0</v>
      </c>
      <c r="J276" s="463"/>
      <c r="K276" s="462">
        <v>0</v>
      </c>
      <c r="L276" s="463"/>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4">
        <v>0</v>
      </c>
      <c r="D287" s="465"/>
      <c r="E287" s="464">
        <v>0</v>
      </c>
      <c r="F287" s="465"/>
      <c r="G287" s="464">
        <v>0</v>
      </c>
      <c r="H287" s="465"/>
      <c r="I287" s="464">
        <v>0</v>
      </c>
      <c r="J287" s="465"/>
      <c r="K287" s="464">
        <v>0</v>
      </c>
      <c r="L287" s="465"/>
      <c r="M287" s="110">
        <f>SUM(C287:L287)</f>
        <v>0</v>
      </c>
    </row>
    <row r="288" spans="2:13" ht="16.5" customHeight="1" x14ac:dyDescent="0.25">
      <c r="B288" s="104" t="s">
        <v>5492</v>
      </c>
      <c r="C288" s="464">
        <f>COUNTIFS(VODANET!$AA$5:$AA$4966,"&gt;="&amp;Mensal!C286,VODANET!$AA$5:$AA$4966,"&lt;="&amp;Mensal!D286)</f>
        <v>0</v>
      </c>
      <c r="D288" s="465"/>
      <c r="E288" s="464">
        <f>COUNTIFS(VODANET!$AA$5:$AA$4966,"&gt;="&amp;Mensal!E286,VODANET!$AA$5:$AA$4966,"&lt;="&amp;Mensal!F286)</f>
        <v>0</v>
      </c>
      <c r="F288" s="465"/>
      <c r="G288" s="464">
        <f>COUNTIFS(VODANET!$AA$5:$AA$4966,"&gt;="&amp;Mensal!G286,VODANET!$AA$5:$AA$4966,"&lt;="&amp;Mensal!H286)</f>
        <v>0</v>
      </c>
      <c r="H288" s="465"/>
      <c r="I288" s="464">
        <f>COUNTIFS(VODANET!$AA$5:$AA$4966,"&gt;="&amp;Mensal!I286,VODANET!$AA$5:$AA$4966,"&lt;="&amp;Mensal!J286)</f>
        <v>0</v>
      </c>
      <c r="J288" s="465"/>
      <c r="K288" s="464">
        <f>COUNTIFS(VODANET!$AA$5:$AA$4966,"&gt;="&amp;Mensal!K286,VODANET!$AA$5:$AA$4966,"&lt;="&amp;Mensal!L286)</f>
        <v>0</v>
      </c>
      <c r="L288" s="465"/>
      <c r="M288" s="110">
        <f>SUM(C288:L288)</f>
        <v>0</v>
      </c>
    </row>
    <row r="289" spans="2:13" ht="16.5" customHeight="1" thickBot="1" x14ac:dyDescent="0.3">
      <c r="B289" s="105" t="s">
        <v>6764</v>
      </c>
      <c r="C289" s="462">
        <v>0</v>
      </c>
      <c r="D289" s="463"/>
      <c r="E289" s="462">
        <v>0</v>
      </c>
      <c r="F289" s="463"/>
      <c r="G289" s="462">
        <v>0</v>
      </c>
      <c r="H289" s="463"/>
      <c r="I289" s="462">
        <v>0</v>
      </c>
      <c r="J289" s="463"/>
      <c r="K289" s="462">
        <v>0</v>
      </c>
      <c r="L289" s="463"/>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4">
        <v>0</v>
      </c>
      <c r="D300" s="465"/>
      <c r="E300" s="464">
        <v>0</v>
      </c>
      <c r="F300" s="465"/>
      <c r="G300" s="464">
        <v>0</v>
      </c>
      <c r="H300" s="465"/>
      <c r="I300" s="464">
        <v>0</v>
      </c>
      <c r="J300" s="465"/>
      <c r="K300" s="464">
        <v>0</v>
      </c>
      <c r="L300" s="465"/>
      <c r="M300" s="110">
        <f>SUM(C300:L300)</f>
        <v>0</v>
      </c>
    </row>
    <row r="301" spans="2:13" ht="16.5" customHeight="1" x14ac:dyDescent="0.25">
      <c r="B301" s="104" t="s">
        <v>5492</v>
      </c>
      <c r="C301" s="464">
        <f>COUNTIFS(VODANET!$AA$5:$AA$4966,"&gt;="&amp;Mensal!C299,VODANET!$AA$5:$AA$4966,"&lt;="&amp;Mensal!D299)</f>
        <v>1</v>
      </c>
      <c r="D301" s="465"/>
      <c r="E301" s="464">
        <f>COUNTIFS(VODANET!$AA$5:$AA$4966,"&gt;="&amp;Mensal!E299,VODANET!$AA$5:$AA$4966,"&lt;="&amp;Mensal!F299)</f>
        <v>0</v>
      </c>
      <c r="F301" s="465"/>
      <c r="G301" s="464">
        <f>COUNTIFS(VODANET!$AA$5:$AA$4966,"&gt;="&amp;Mensal!G299,VODANET!$AA$5:$AA$4966,"&lt;="&amp;Mensal!H299)</f>
        <v>0</v>
      </c>
      <c r="H301" s="465"/>
      <c r="I301" s="464">
        <f>COUNTIFS(VODANET!$AA$5:$AA$4966,"&gt;="&amp;Mensal!I299,VODANET!$AA$5:$AA$4966,"&lt;="&amp;Mensal!J299)</f>
        <v>0</v>
      </c>
      <c r="J301" s="465"/>
      <c r="K301" s="464">
        <f>COUNTIFS(VODANET!$AA$5:$AA$4966,"&gt;="&amp;Mensal!K299,VODANET!$AA$5:$AA$4966,"&lt;="&amp;Mensal!L299)</f>
        <v>0</v>
      </c>
      <c r="L301" s="465"/>
      <c r="M301" s="110">
        <f>SUM(C301:L301)</f>
        <v>1</v>
      </c>
    </row>
    <row r="302" spans="2:13" ht="16.5" customHeight="1" thickBot="1" x14ac:dyDescent="0.3">
      <c r="B302" s="105" t="s">
        <v>6764</v>
      </c>
      <c r="C302" s="462">
        <v>0</v>
      </c>
      <c r="D302" s="463"/>
      <c r="E302" s="462">
        <v>0</v>
      </c>
      <c r="F302" s="463"/>
      <c r="G302" s="462">
        <v>0</v>
      </c>
      <c r="H302" s="463"/>
      <c r="I302" s="462">
        <v>0</v>
      </c>
      <c r="J302" s="463"/>
      <c r="K302" s="462">
        <v>0</v>
      </c>
      <c r="L302" s="463"/>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8" t="s">
        <v>6755</v>
      </c>
      <c r="E4" s="469"/>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6" t="s">
        <v>6760</v>
      </c>
      <c r="E9" s="467"/>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23043</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23124</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23125</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23126</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23044</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23127</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23128</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23154</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23129</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23130</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23131</v>
      </c>
      <c r="I418" s="15">
        <v>41758</v>
      </c>
      <c r="J418" s="15" t="s">
        <v>22896</v>
      </c>
      <c r="K418" s="15" t="s">
        <v>2879</v>
      </c>
      <c r="L418" s="15" t="s">
        <v>4336</v>
      </c>
      <c r="M418" s="15" t="s">
        <v>22897</v>
      </c>
      <c r="N418" s="15" t="s">
        <v>23132</v>
      </c>
      <c r="O418" s="15" t="s">
        <v>12752</v>
      </c>
      <c r="P418" s="15">
        <v>41761</v>
      </c>
      <c r="Q418" s="26" t="s">
        <v>23061</v>
      </c>
      <c r="R418" s="15" t="s">
        <v>23133</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23134</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23045</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23047</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23155</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23048</v>
      </c>
      <c r="K1052" s="15" t="s">
        <v>23049</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23135</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23136</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23050</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23063</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23137</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9">
        <v>41725</v>
      </c>
      <c r="D2119" s="449">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23138</v>
      </c>
      <c r="R2119" s="14" t="s">
        <v>453</v>
      </c>
      <c r="S2119" s="14" t="s">
        <v>9468</v>
      </c>
      <c r="T2119" s="14" t="s">
        <v>14781</v>
      </c>
      <c r="U2119" s="14" t="s">
        <v>453</v>
      </c>
      <c r="V2119" s="450"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23051</v>
      </c>
      <c r="K2120" t="s">
        <v>23052</v>
      </c>
      <c r="L2120" t="s">
        <v>5788</v>
      </c>
      <c r="M2120" t="s">
        <v>3456</v>
      </c>
      <c r="N2120" s="14" t="s">
        <v>453</v>
      </c>
      <c r="O2120" s="14" t="s">
        <v>453</v>
      </c>
      <c r="P2120" s="14" t="s">
        <v>453</v>
      </c>
      <c r="Q2120" t="s">
        <v>23139</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23053</v>
      </c>
      <c r="L2121" t="s">
        <v>5152</v>
      </c>
      <c r="M2121" t="s">
        <v>3625</v>
      </c>
      <c r="N2121" s="14" t="s">
        <v>453</v>
      </c>
      <c r="O2121" s="14" t="s">
        <v>453</v>
      </c>
      <c r="P2121" s="14" t="s">
        <v>453</v>
      </c>
      <c r="Q2121" t="s">
        <v>23140</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23054</v>
      </c>
      <c r="L2122" t="s">
        <v>23055</v>
      </c>
      <c r="M2122" t="s">
        <v>5692</v>
      </c>
      <c r="N2122" s="14" t="s">
        <v>453</v>
      </c>
      <c r="O2122" s="14" t="s">
        <v>453</v>
      </c>
      <c r="P2122" s="14" t="s">
        <v>453</v>
      </c>
      <c r="Q2122" t="s">
        <v>23141</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23056</v>
      </c>
      <c r="L2123" t="s">
        <v>6985</v>
      </c>
      <c r="M2123" t="s">
        <v>17093</v>
      </c>
      <c r="N2123" s="14" t="s">
        <v>453</v>
      </c>
      <c r="O2123" s="14" t="s">
        <v>453</v>
      </c>
      <c r="P2123" s="14" t="s">
        <v>453</v>
      </c>
      <c r="Q2123" t="s">
        <v>23142</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23057</v>
      </c>
      <c r="K2124" t="s">
        <v>23058</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23059</v>
      </c>
      <c r="L2125" t="s">
        <v>5406</v>
      </c>
      <c r="M2125" t="s">
        <v>23060</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23064</v>
      </c>
      <c r="K2126" t="s">
        <v>23065</v>
      </c>
      <c r="L2126" t="s">
        <v>4167</v>
      </c>
      <c r="M2126" t="s">
        <v>23066</v>
      </c>
      <c r="N2126" s="14" t="s">
        <v>453</v>
      </c>
      <c r="O2126" s="14" t="s">
        <v>453</v>
      </c>
      <c r="P2126" s="14" t="s">
        <v>453</v>
      </c>
      <c r="Q2126" s="26" t="s">
        <v>23067</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23156</v>
      </c>
      <c r="L2127" t="s">
        <v>7745</v>
      </c>
      <c r="M2127" t="s">
        <v>7746</v>
      </c>
      <c r="N2127" s="14" t="s">
        <v>453</v>
      </c>
      <c r="O2127" s="14" t="s">
        <v>453</v>
      </c>
      <c r="P2127" s="14" t="s">
        <v>453</v>
      </c>
      <c r="Q2127" s="26" t="s">
        <v>23157</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23158</v>
      </c>
      <c r="K2128" t="s">
        <v>23159</v>
      </c>
      <c r="L2128" t="s">
        <v>6091</v>
      </c>
      <c r="M2128" t="s">
        <v>23160</v>
      </c>
      <c r="N2128" s="14" t="s">
        <v>453</v>
      </c>
      <c r="O2128" s="14" t="s">
        <v>453</v>
      </c>
      <c r="P2128" s="14" t="s">
        <v>453</v>
      </c>
      <c r="Q2128" s="26" t="s">
        <v>23161</v>
      </c>
      <c r="R2128" s="14" t="s">
        <v>453</v>
      </c>
      <c r="S2128" t="s">
        <v>23162</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70">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70"/>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70"/>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70"/>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70">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70"/>
      <c r="H10" s="57">
        <f>F10-G9</f>
        <v>257</v>
      </c>
      <c r="I10" s="57">
        <f>(H10-C10)-J10-M8</f>
        <v>23</v>
      </c>
      <c r="J10" s="57">
        <v>7</v>
      </c>
    </row>
    <row r="11" spans="2:28" x14ac:dyDescent="0.25">
      <c r="B11" s="57" t="s">
        <v>20152</v>
      </c>
      <c r="C11" s="57">
        <v>307</v>
      </c>
      <c r="D11" s="57">
        <f>O14</f>
        <v>2516</v>
      </c>
      <c r="E11" s="57">
        <f>D14</f>
        <v>615</v>
      </c>
      <c r="F11" s="57">
        <f>D11-E11</f>
        <v>1901</v>
      </c>
      <c r="G11" s="470"/>
      <c r="H11" s="57">
        <f>F11-G9</f>
        <v>472</v>
      </c>
      <c r="I11" s="57">
        <f>(H11-C11)-J11-M7</f>
        <v>115</v>
      </c>
      <c r="J11" s="57">
        <v>20</v>
      </c>
    </row>
    <row r="12" spans="2:28" x14ac:dyDescent="0.25">
      <c r="B12" s="57" t="s">
        <v>20149</v>
      </c>
      <c r="C12" s="57">
        <v>428</v>
      </c>
      <c r="D12" s="57">
        <f>S14</f>
        <v>2270</v>
      </c>
      <c r="E12" s="57">
        <f>F14</f>
        <v>536</v>
      </c>
      <c r="F12" s="57">
        <f>D12-E12</f>
        <v>1734</v>
      </c>
      <c r="G12" s="470"/>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workbookViewId="0">
      <selection sqref="A1:E493"/>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1" t="s">
        <v>20140</v>
      </c>
      <c r="B1" s="471"/>
      <c r="C1" s="471"/>
      <c r="D1" s="471"/>
      <c r="E1" s="471"/>
      <c r="G1" s="471" t="s">
        <v>4131</v>
      </c>
      <c r="H1" s="471"/>
      <c r="I1" s="471"/>
      <c r="J1" s="471"/>
      <c r="K1" s="471"/>
      <c r="M1" s="471" t="s">
        <v>4130</v>
      </c>
      <c r="N1" s="471"/>
      <c r="O1" s="471"/>
      <c r="P1" s="471"/>
      <c r="Q1" s="471"/>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2014-05-12T20:27:48Z</dcterms:modified>
</cp:coreProperties>
</file>