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210" yWindow="180" windowWidth="11670" windowHeight="74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F2148" i="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F2176" i="1"/>
  <c r="H2176" i="1" s="1"/>
  <c r="F2177" i="1"/>
  <c r="H2177" i="1" s="1"/>
  <c r="F2178" i="1"/>
  <c r="H2178" i="1" s="1"/>
  <c r="F2179" i="1"/>
  <c r="H2179" i="1" s="1"/>
  <c r="F2121" i="1"/>
  <c r="F2119" i="1"/>
  <c r="F2120" i="1"/>
  <c r="H2148"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H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H2147" i="1"/>
  <c r="G2147" i="1"/>
  <c r="G2148" i="1"/>
  <c r="G2149" i="1"/>
  <c r="G2150" i="1"/>
  <c r="G2151" i="1"/>
  <c r="G2152" i="1"/>
  <c r="G2153" i="1"/>
  <c r="G2154" i="1"/>
  <c r="G2155" i="1"/>
  <c r="G2156" i="1"/>
  <c r="G2157" i="1"/>
  <c r="G2158" i="1"/>
  <c r="G2159" i="1"/>
  <c r="G2160" i="1"/>
  <c r="G2161" i="1"/>
  <c r="G2162" i="1"/>
  <c r="H2162" i="1"/>
  <c r="G2163" i="1"/>
  <c r="G2164" i="1"/>
  <c r="G2165" i="1"/>
  <c r="G2166" i="1"/>
  <c r="G2167" i="1"/>
  <c r="G2168" i="1"/>
  <c r="G2169" i="1"/>
  <c r="G2170" i="1"/>
  <c r="G2171" i="1"/>
  <c r="G2172" i="1"/>
  <c r="G2173" i="1"/>
  <c r="G2174" i="1"/>
  <c r="H2175"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AH1855" i="1" s="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0" i="1" l="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61" i="1" l="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H422" i="12" l="1"/>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H141" i="12" s="1"/>
  <c r="AG1383" i="1"/>
  <c r="AF1383" i="1"/>
  <c r="Y1383" i="1"/>
  <c r="X1383" i="1"/>
  <c r="W1383" i="1"/>
  <c r="V1383" i="1"/>
  <c r="U1383" i="1"/>
  <c r="R1383" i="1"/>
  <c r="Q1383" i="1"/>
  <c r="P1383" i="1"/>
  <c r="E173" i="12" s="1"/>
  <c r="L1383" i="1"/>
  <c r="G1383" i="1"/>
  <c r="B141" i="12" l="1"/>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65" i="1" l="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H452" i="12" l="1"/>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H242" i="12"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518" i="12" l="1"/>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630" i="12" l="1"/>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478" i="12" l="1"/>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E265" i="12" l="1"/>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H332" i="12" l="1"/>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H514" i="12" l="1"/>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E251" i="12" s="1"/>
  <c r="L551" i="1"/>
  <c r="H551" i="1"/>
  <c r="G551" i="1"/>
  <c r="D551" i="1"/>
  <c r="AH551" i="1" s="1"/>
  <c r="H251" i="12"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H56" i="12"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H28" i="12" l="1"/>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H152" i="12"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E19" i="12" s="1"/>
  <c r="L207" i="1"/>
  <c r="H207" i="1"/>
  <c r="G207" i="1"/>
  <c r="D207" i="1"/>
  <c r="AH207" i="1" s="1"/>
  <c r="H19" i="12"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5" i="1" l="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<sst xmlns="http://schemas.openxmlformats.org/spreadsheetml/2006/main" count="78739" uniqueCount="23519">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</sst>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4"/>
      <c r="AJ1" s="455"/>
    </row>
    <row r="2" spans="1:37" ht="9.75" customHeight="1" thickBot="1" x14ac:dyDescent="0.3">
      <c r="A2" s="456"/>
      <c r="B2" s="457"/>
      <c r="C2" s="457"/>
      <c r="D2" s="457"/>
      <c r="E2" s="457"/>
      <c r="F2" s="457"/>
      <c r="G2" s="457"/>
      <c r="H2" s="457"/>
      <c r="I2" s="457"/>
      <c r="J2" s="457"/>
      <c r="K2" s="457"/>
      <c r="L2" s="457"/>
      <c r="M2" s="457"/>
      <c r="N2" s="457"/>
      <c r="O2" s="457"/>
      <c r="P2" s="457"/>
      <c r="Q2" s="457"/>
      <c r="R2" s="457"/>
      <c r="S2" s="458"/>
      <c r="T2" s="457"/>
      <c r="U2" s="457"/>
      <c r="V2" s="457"/>
      <c r="W2" s="457"/>
      <c r="X2" s="457"/>
      <c r="Y2" s="457"/>
      <c r="Z2" s="457"/>
      <c r="AA2" s="457"/>
      <c r="AB2" s="459"/>
      <c r="AC2" s="457"/>
      <c r="AD2" s="457"/>
      <c r="AE2" s="458"/>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23219</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23220</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23282</v>
      </c>
      <c r="B76" s="20" t="s">
        <v>140</v>
      </c>
      <c r="C76" s="20">
        <v>2739</v>
      </c>
      <c r="D76" s="22" t="str">
        <f>VLOOKUP(B76,SAOM!B$2:H1733,7,0)</f>
        <v>SES-SAIA-0751</v>
      </c>
      <c r="E76" s="12">
        <v>40868</v>
      </c>
      <c r="F76" s="12">
        <v>40913</v>
      </c>
      <c r="G76" s="12">
        <f>VLOOKUP(B76,SAOM!B$2:D1620,3,0)</f>
        <v>40918</v>
      </c>
      <c r="H76" s="12">
        <f t="shared" si="2"/>
        <v>40928</v>
      </c>
      <c r="I76" s="12" t="s">
        <v>453</v>
      </c>
      <c r="J76" s="12" t="s">
        <v>23220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23220</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23220</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23220</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23220</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23220</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23220</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23220</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23220</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23220</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23220</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23220</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23220</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23220</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23220</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23220</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23220</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23220</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23220</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23220</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23220</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23220</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23220</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23220</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23220</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23220</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23220</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23220</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23220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23220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23220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23220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23220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23220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23220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23220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23220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23220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23220</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23220</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23220</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23220</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23220</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23220</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23220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23220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23220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23220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23220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23220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23220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23220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23220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23220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23220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23220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23220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23220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23220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23220</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23220</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23220</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23220</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23220</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23220</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23220</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23220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23220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23220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23220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23220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23220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23220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23220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23220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23220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23220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23220</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23220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23220</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23220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23220</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23220</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23220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23220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23220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23220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23220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23220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23220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23220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23220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23220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23220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23220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23220</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23220</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23220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23220</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23220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23220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23220</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23220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23220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23220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23220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23220</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23220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23220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23220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23220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23220</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23220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23220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23220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23220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23220</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23220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23220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23220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23220</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23220</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23220</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23220</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23220</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23220</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23220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23220</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23220</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23220</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23220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23220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23220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23220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23220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23220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23220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23220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23220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23220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23220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23220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23220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23220</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23220</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23220</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23220</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23220</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23220</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23220</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23220</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23220</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23220</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23220</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23220</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23220</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23220</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23220</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23220</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23220</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23220</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23220</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23220</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23220</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23220</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23220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23220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23220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23220</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23220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23220</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23220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23220</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23220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23220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23220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23220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23220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23220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23220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23220</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23220</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23220</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23220</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23220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23220</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23220</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23220</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23220</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23220</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23220</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23220</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23220</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23220</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23220</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23220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23220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23220</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23220</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23220</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23220</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23220</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23220</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23220</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23220</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23220</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23220</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23220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23220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23220</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23220</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23220</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23220</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23220</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23220</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23220</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23220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23220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23220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23220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23220</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23220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23220</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23220</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23220</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23220</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23220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23220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23220</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23220</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23220</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23220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23220</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23220</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23220</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23220</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23220</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23220</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23220</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23220</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23220</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23220</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23220</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23220</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23220</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23220</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23220</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23220</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23220</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23220</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23220</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23220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23220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23220</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23220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23220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23220</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23220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23220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23220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23220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23220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23220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23220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23220</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23220</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23220</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23220</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23220</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23220</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23220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23220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23220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23220</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23220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23220</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23220</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23220</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23220</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23220</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23220</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23220</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23220</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23220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23220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23220</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23220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23220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23220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23220</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23220</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23220</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23220</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23220</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23220</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23220</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23220</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23220</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23220</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23220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23220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23220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23220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23220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23220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23220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23220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23220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23220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23220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23220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23220</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23220</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23220</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23220</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23220</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23220</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23220</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23220</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23220</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23220</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23220</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23220</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23220</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23220</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23220</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23220</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23220</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23220</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23220</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23220</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23220</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23220</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23220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23220</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23220</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23220</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23220</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23220</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23220</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23220</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23220</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23220</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23220</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23220</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23220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23220</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23220</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23220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23220</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23220</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23220</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23220</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23220</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23220</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23220</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23220</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23220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23220</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23220</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23220</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23220</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23220</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23220</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23220</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23220</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23220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23220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23220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23220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23220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23220</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23220</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23220</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23220</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23220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23220</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23220</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23220</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23220</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23220</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23220</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23220</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23220</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23220</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23220</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23220</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23220</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23220</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23220</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23220</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23220</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23220</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23220</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23220</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23220</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23220</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23220</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23220</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23220</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23220</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23220</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23220</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23220</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23220</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23220</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23220</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23220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23220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23220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23220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23220</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23220</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23220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23220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23220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23220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23220</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23220</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23220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23220</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23220</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23220</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23220</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23220</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23220</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23220</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23220</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23220</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23220</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23220</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23220</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23220</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23220</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23220</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23220</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23220</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23220</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23220</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23220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23220</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23220</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23220</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23220</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23220</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23220</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23220</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23220</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23220</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23220</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23220</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23220</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23220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23220</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23220</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23220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23220</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23220</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23220</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23220</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23220</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23220</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23220</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23220</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23220</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23220</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23220</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23220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23220</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23220</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23220</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23220</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23220</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23220</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23220</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23220</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23220</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23220</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23220</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23220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23220</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23220</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23220</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23220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23220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23220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23220</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23220</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23220</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23220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23220</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23220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23220</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23220</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23220</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23220</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23220</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23220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23220</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23220</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23220</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23220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23220</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23220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23220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23220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23220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23220</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23220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23220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23220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23220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23220</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23220</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23220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23220</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23220</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23220</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23220</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23220</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23220</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23220</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23220</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23220</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23220</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23220</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23220</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23220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23220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23220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23220</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23220</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23220</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23220</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23220</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23220</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23220</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23220</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23220</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23220</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23220</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23220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23220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23220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23220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23220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23220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23220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23220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23220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23220</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23220</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23220</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23220</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23220</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23220</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23220</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23220</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23220</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23220</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23220</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23220</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23220</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23220</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23220</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23220</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23220</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23220</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23220</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23220</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23220</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23220</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23220</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23220</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23220</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23220</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23220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23220</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23220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23220</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23220</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23220</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23220</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23220</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23220</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23220</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23220</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23220</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23220</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23220</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23220</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23220</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23220</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23220</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23220</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23220</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23220</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23220</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23220</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23220</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23220</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23220</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23220</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23220</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23220</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23220</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23220</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23220</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23220</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23220</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23220</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23220</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23220</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23220</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23220</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23220</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23220</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23220</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23220</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23220</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23220</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23220</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23220</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23220</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23220</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23220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23220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23220</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23220</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23220</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23220</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23220</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23220</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23220</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23220</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23220</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23220</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23220</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23220</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23220</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23220</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23220</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23220</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23220</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23220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23220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23220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23220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23220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23220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23220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23220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23220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23220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23220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23220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23220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23220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23220</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23220</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23220</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23220</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23220</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23220</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23220</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23220</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23220</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23220</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23220</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23220</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23220</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23220</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23220</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23220</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23220</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23220</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23220</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23220</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23220</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23220</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23220</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23220</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23220</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23220</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23220</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23220</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23220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23220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23220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23220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23220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23220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23220</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23220</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23220</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23220</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23220</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23220</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23220</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23220</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23220</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23220</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23220</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23220</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23220</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23220</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23220</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23220</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23220</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23220</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23220</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23220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23220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23220</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23220</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23220</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23220</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23220</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23220</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23220</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23220</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23220</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23220</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23220</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23220</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23220</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23220</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23220</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23220</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23220</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23220</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23220</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23220</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23220</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23220</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23220</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23220</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23220</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23220</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23220</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23220</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23220</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23220</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23220</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23220</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23220</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23220</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23220</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23220</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23220</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23220</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23220</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23220</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23220</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23220</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23220</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23220</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23220</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23220</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23220</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23220</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23220</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23220</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23220</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23220</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23220</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23220</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23220</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23220</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23220</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23220</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23220</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23220</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23220</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23221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23220</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23220</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23220</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23220</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23220</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23220</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23220</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23220</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23220</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23220</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23220</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23220</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23220</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23220</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23220</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23220</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23220</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23220</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23220</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23220</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23220</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23220</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23220</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23220</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23220</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23220</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23220</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23220</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23220</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23220</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23220</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23220</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23220</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23220</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23220</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23220</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23220</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23220</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23220</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23220</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23220</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23220</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23220</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23220</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23220</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23220</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23220</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23220</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23220</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23220</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23220</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23220</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23220</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23220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23220</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23220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23220</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23220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23220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23220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23220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23220</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23220</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23220</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23220</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23220</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23220</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23220</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23220</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23220</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23220</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23220</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23220</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23220</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23220</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23220</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23220</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23220</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23220</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23220</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23220</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23220</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23220</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23220</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23220</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23220</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23220</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23220</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23220</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23220</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23220</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23220</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23220</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23220</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23220</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23220</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23220</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23220</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23220</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23220</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23220</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23220</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23220</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23220</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23220</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23220</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23220</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23220</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23220</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23220</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23220</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23220</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23220</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23220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23220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23220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23220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23220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23220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23220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23220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23220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23220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23220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23220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23220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23220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23220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23220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23220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23220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23220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23220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23220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23220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23220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23220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23220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23220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23220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23220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23220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23220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23220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23220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23220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23220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23220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23220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23220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23220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23220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23220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23220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23220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23220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23220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23220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23220</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23220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23220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23220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23220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23220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23220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23220</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23222</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23222</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23220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23220</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23220</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23220</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23220</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23220</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23220</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23220</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23220</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23220</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23220</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23220</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23220</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23220</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23220</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23220</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23220</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23220</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23220</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23220</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23220</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23220</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23220</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23220</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23220</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23220</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23220</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23220</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23220</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23220</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23220</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23220</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23220</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23220</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23220</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23220</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23220</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23220</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23220</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23220</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23220</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23220</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23220</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23220</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23220</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23220</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23220</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23220</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23220</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23220</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23220</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23220</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23220</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23220</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23220</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23220</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23220</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23220</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23220</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23220</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23220</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23220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23220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23220</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23220</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23220</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23220</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23220</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23220</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23220</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23220</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23220</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23220</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23220</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23220</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23220</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23220</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23220</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23220</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23220</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23220</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23220</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23220</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23220</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23220</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23220</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23220</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23220</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23220</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23220</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23220</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23220</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23220</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23220</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23220</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23220</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23220</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23220</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23220</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23220</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23220</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22946</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23220</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23220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23220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23220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23220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23220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23220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23220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23220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23220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23220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23220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23220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23220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23220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23220</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23220</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23220</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23220</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23220</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23220</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23220</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23220</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23220</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23220</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23220</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23220</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23220</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23220</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23220</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23220</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23220</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23220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23220</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23220</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23220</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23220</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23220</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23220</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23220</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23220</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23220</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23220</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23220</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23220</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23220</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23220</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23220</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23220</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23220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23220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23220</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23220</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23220</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23220</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23220</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23220</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23220</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23220</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23220</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23220</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23220</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23220</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23220</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23220</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23220</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23220</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23220</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23220</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23220</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23220</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23220</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23220</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23220</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23220</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23220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23220</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23220</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23220</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23220</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23220</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23220</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23220</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23220</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23220</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23220</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23220</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23220</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23220</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23220</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23220</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23220</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23220</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23220</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23220</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23220</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23220</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23220</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23220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23220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23220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23220</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23220</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23220</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23220</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23220</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23220</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23220</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23220</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23220</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23220</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23220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23220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23220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23220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23220</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23220</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23220</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23220</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23220</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23220</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23220</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23220</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23220</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23220</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23220</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23220</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23220</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23220</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23220</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23220</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23220</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23220</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23220</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23220</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23220</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23220</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23220</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23220</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23220</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23220</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23220</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23220</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23220</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23220</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23220</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23220</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23220</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23220</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23220</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23220</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23220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23220</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23220</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23220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23220</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23226</v>
      </c>
      <c r="E2074" s="278">
        <v>41460</v>
      </c>
      <c r="F2074" s="278">
        <f t="shared" si="122"/>
        <v>41505</v>
      </c>
      <c r="G2074" s="16">
        <f>VLOOKUP(B2074,SAOM!B$2:D3619,3,0)</f>
        <v>41505</v>
      </c>
      <c r="H2074" s="278">
        <f t="shared" si="120"/>
        <v>41520</v>
      </c>
      <c r="I2074" s="16" t="s">
        <v>453</v>
      </c>
      <c r="J2074" s="12" t="s">
        <v>23222</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23223</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23223</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23220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23220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3">E2081+45</f>
        <v>41622</v>
      </c>
      <c r="G2081" s="16">
        <f>VLOOKUP(B2081,SAOM!B$2:D3626,3,0)</f>
        <v>41622</v>
      </c>
      <c r="H2081" s="16">
        <f t="shared" ref="H2081:H2087" si="124">F2081+15</f>
        <v>41637</v>
      </c>
      <c r="I2081" s="16" t="s">
        <v>453</v>
      </c>
      <c r="J2081" s="12" t="s">
        <v>23224</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23222</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23223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23224</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23224</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23224</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23220</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23222</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23220</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23220</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23220</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23220</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23220</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23220</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23220</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23220</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23224</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23224</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22954</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23222</v>
      </c>
      <c r="K2100" s="37" t="s">
        <v>23003</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23004</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23222</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23224</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23026</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23225</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23222</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23061</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23222</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23222</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23082</v>
      </c>
      <c r="AB2106" s="16"/>
      <c r="AC2106" s="425"/>
      <c r="AD2106" s="258" t="s">
        <v>453</v>
      </c>
      <c r="AE2106" s="60" t="s">
        <v>23083</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23222</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23061</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23222</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5"/>
      <c r="AD2108" s="258" t="s">
        <v>453</v>
      </c>
      <c r="AE2108" s="60" t="s">
        <v>23061</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23222</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5"/>
      <c r="AD2109" s="258" t="s">
        <v>453</v>
      </c>
      <c r="AE2109" s="60" t="s">
        <v>23061</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23222</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23061</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23222</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23222</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23222</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23224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23222</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23222</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23222</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23220</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23220</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23220</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23220</v>
      </c>
      <c r="K2121" s="37" t="s">
        <v>23512</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5"/>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23220</v>
      </c>
      <c r="K2122" s="37" t="s">
        <v>23512</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5"/>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23220</v>
      </c>
      <c r="K2123" s="37" t="s">
        <v>23512</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5"/>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23220</v>
      </c>
      <c r="K2124" s="37" t="s">
        <v>23512</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5"/>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23220</v>
      </c>
      <c r="K2125" s="37" t="s">
        <v>23512</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5"/>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23220</v>
      </c>
      <c r="K2126" s="37" t="s">
        <v>23512</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5"/>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23220</v>
      </c>
      <c r="K2127" s="37" t="s">
        <v>23512</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5"/>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23220</v>
      </c>
      <c r="K2128" s="37" t="s">
        <v>23512</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5"/>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23220</v>
      </c>
      <c r="K2129" s="37" t="s">
        <v>23512</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5"/>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23220</v>
      </c>
      <c r="K2130" s="37" t="s">
        <v>23512</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5"/>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23220</v>
      </c>
      <c r="K2131" s="37" t="s">
        <v>23512</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5"/>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23220</v>
      </c>
      <c r="K2132" s="37" t="s">
        <v>23512</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5"/>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23220</v>
      </c>
      <c r="K2133" s="37" t="s">
        <v>23512</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5"/>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23220</v>
      </c>
      <c r="K2134" s="37" t="s">
        <v>23512</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5"/>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23220</v>
      </c>
      <c r="K2135" s="37" t="s">
        <v>23512</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5"/>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23220</v>
      </c>
      <c r="K2136" s="37" t="s">
        <v>23512</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5"/>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23220</v>
      </c>
      <c r="K2137" s="37" t="s">
        <v>23512</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5"/>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23220</v>
      </c>
      <c r="K2138" s="37" t="s">
        <v>23512</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5"/>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23220</v>
      </c>
      <c r="K2139" s="37" t="s">
        <v>23512</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5"/>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23220</v>
      </c>
      <c r="K2140" s="37" t="s">
        <v>23512</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5"/>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23220</v>
      </c>
      <c r="K2141" s="37" t="s">
        <v>23512</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5"/>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23220</v>
      </c>
      <c r="K2142" s="37" t="s">
        <v>23512</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5"/>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23220</v>
      </c>
      <c r="K2143" s="37" t="s">
        <v>23512</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5"/>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23220</v>
      </c>
      <c r="K2144" s="37" t="s">
        <v>23512</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5"/>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23220</v>
      </c>
      <c r="K2145" s="37" t="s">
        <v>23512</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5"/>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23220</v>
      </c>
      <c r="K2146" s="37" t="s">
        <v>23512</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5"/>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23220</v>
      </c>
      <c r="K2147" s="37" t="s">
        <v>23512</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5"/>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23220</v>
      </c>
      <c r="K2148" s="37" t="s">
        <v>23512</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5"/>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23220</v>
      </c>
      <c r="K2149" s="37" t="s">
        <v>23512</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5"/>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23220</v>
      </c>
      <c r="K2150" s="37" t="s">
        <v>23512</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5"/>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23220</v>
      </c>
      <c r="K2151" s="37" t="s">
        <v>23512</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5"/>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23220</v>
      </c>
      <c r="K2152" s="37" t="s">
        <v>23512</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5"/>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23220</v>
      </c>
      <c r="K2153" s="37" t="s">
        <v>23512</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5"/>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23220</v>
      </c>
      <c r="K2154" s="37" t="s">
        <v>23512</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5"/>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23220</v>
      </c>
      <c r="K2155" s="37" t="s">
        <v>23512</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5"/>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23220</v>
      </c>
      <c r="K2156" s="37" t="s">
        <v>23512</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5"/>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23220</v>
      </c>
      <c r="K2157" s="37" t="s">
        <v>23512</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5"/>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23220</v>
      </c>
      <c r="K2158" s="37" t="s">
        <v>23512</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5"/>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23220</v>
      </c>
      <c r="K2159" s="37" t="s">
        <v>23512</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5"/>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23220</v>
      </c>
      <c r="K2160" s="37" t="s">
        <v>23512</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5"/>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23220</v>
      </c>
      <c r="K2161" s="37" t="s">
        <v>23512</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5"/>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23220</v>
      </c>
      <c r="K2162" s="37" t="s">
        <v>23512</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5"/>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23220</v>
      </c>
      <c r="K2163" s="37" t="s">
        <v>23512</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5"/>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23220</v>
      </c>
      <c r="K2164" s="37" t="s">
        <v>23512</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5"/>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23220</v>
      </c>
      <c r="K2165" s="37" t="s">
        <v>23512</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5"/>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23220</v>
      </c>
      <c r="K2166" s="37" t="s">
        <v>23512</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5"/>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23220</v>
      </c>
      <c r="K2167" s="37" t="s">
        <v>23512</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5"/>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23220</v>
      </c>
      <c r="K2168" s="37" t="s">
        <v>23512</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5"/>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23220</v>
      </c>
      <c r="K2169" s="37" t="s">
        <v>23512</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5"/>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23220</v>
      </c>
      <c r="K2170" s="37" t="s">
        <v>23512</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5"/>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23220</v>
      </c>
      <c r="K2171" s="37" t="s">
        <v>23512</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5"/>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23220</v>
      </c>
      <c r="K2172" s="37" t="s">
        <v>23512</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5"/>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23220</v>
      </c>
      <c r="K2173" s="37" t="s">
        <v>23512</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5"/>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23220</v>
      </c>
      <c r="K2174" s="37" t="s">
        <v>23512</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5"/>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23220</v>
      </c>
      <c r="K2175" s="37" t="s">
        <v>23512</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5"/>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23220</v>
      </c>
      <c r="K2176" s="37" t="s">
        <v>23512</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5"/>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23220</v>
      </c>
      <c r="K2177" s="37" t="s">
        <v>23512</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5"/>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23220</v>
      </c>
      <c r="K2178" s="37" t="s">
        <v>23512</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5"/>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23220</v>
      </c>
      <c r="K2179" s="37" t="s">
        <v>23512</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5"/>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460" activePane="bottomRight" state="frozen"/>
      <selection pane="topRight" activeCell="B1" sqref="B1"/>
      <selection pane="bottomLeft" activeCell="A3" sqref="A3"/>
      <selection pane="bottomRight" activeCell="A460" sqref="A46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3">
        <v>41150</v>
      </c>
      <c r="K9" s="157" t="s">
        <v>452</v>
      </c>
      <c r="L9" s="95" t="s">
        <v>8473</v>
      </c>
      <c r="M9" s="98" t="s">
        <v>23196</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2">
        <v>41736</v>
      </c>
      <c r="K128" s="36" t="s">
        <v>611</v>
      </c>
      <c r="L128" s="96" t="s">
        <v>8909</v>
      </c>
      <c r="M128" s="95" t="s">
        <v>23028</v>
      </c>
      <c r="N128" s="95" t="s">
        <v>23029</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2">
        <v>41782</v>
      </c>
      <c r="K131" s="157" t="s">
        <v>22716</v>
      </c>
      <c r="L131" s="94" t="s">
        <v>20569</v>
      </c>
      <c r="M131" s="94" t="s">
        <v>23169</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2">
        <v>41822</v>
      </c>
      <c r="K167" s="36" t="s">
        <v>8439</v>
      </c>
      <c r="L167" s="95" t="s">
        <v>14002</v>
      </c>
      <c r="M167" s="348" t="s">
        <v>23271</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2">
        <v>41366</v>
      </c>
      <c r="K270" s="36" t="s">
        <v>8437</v>
      </c>
      <c r="L270" s="95" t="s">
        <v>15227</v>
      </c>
      <c r="M270" s="95" t="s">
        <v>23212</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2">
        <v>41773</v>
      </c>
      <c r="K344" s="36" t="s">
        <v>8437</v>
      </c>
      <c r="L344" s="13" t="s">
        <v>19017</v>
      </c>
      <c r="M344" s="95" t="s">
        <v>23154</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2">
        <v>41845</v>
      </c>
      <c r="K367" s="36" t="s">
        <v>8439</v>
      </c>
      <c r="L367" s="95" t="s">
        <v>19594</v>
      </c>
      <c r="M367" s="95" t="s">
        <v>23316</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2">
        <v>41773</v>
      </c>
      <c r="K383" s="36" t="s">
        <v>8437</v>
      </c>
      <c r="L383" s="96" t="s">
        <v>23102</v>
      </c>
      <c r="M383" s="95" t="s">
        <v>23149</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2">
        <v>41732</v>
      </c>
      <c r="K385" s="36" t="s">
        <v>22716</v>
      </c>
      <c r="L385" s="95" t="s">
        <v>8909</v>
      </c>
      <c r="M385" s="95" t="s">
        <v>23022</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2">
        <v>41766</v>
      </c>
      <c r="K393" s="36" t="s">
        <v>8439</v>
      </c>
      <c r="L393" s="95" t="s">
        <v>8909</v>
      </c>
      <c r="M393" s="95" t="s">
        <v>23109</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2">
        <v>41857</v>
      </c>
      <c r="K399" s="157" t="s">
        <v>8437</v>
      </c>
      <c r="L399" s="96" t="s">
        <v>20590</v>
      </c>
      <c r="M399" s="95" t="s">
        <v>14009</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2">
        <v>41767</v>
      </c>
      <c r="K456" s="36" t="s">
        <v>8437</v>
      </c>
      <c r="L456" s="95" t="s">
        <v>20532</v>
      </c>
      <c r="M456" s="95" t="s">
        <v>23131</v>
      </c>
      <c r="N456" s="15" t="s">
        <v>23132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2">
        <v>41865</v>
      </c>
      <c r="K460" s="36" t="s">
        <v>8437</v>
      </c>
      <c r="L460" s="95" t="s">
        <v>20551</v>
      </c>
      <c r="M460" s="95" t="s">
        <v>23518</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2">
        <v>41786</v>
      </c>
      <c r="K461" s="36" t="s">
        <v>8437</v>
      </c>
      <c r="L461" s="95" t="s">
        <v>20532</v>
      </c>
      <c r="M461" s="95" t="s">
        <v>23190</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2">
        <v>41857</v>
      </c>
      <c r="K462" s="157" t="s">
        <v>8439</v>
      </c>
      <c r="L462" s="96" t="s">
        <v>20546</v>
      </c>
      <c r="M462" s="96" t="s">
        <v>23321</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2">
        <v>41817</v>
      </c>
      <c r="K464" s="157" t="s">
        <v>8437</v>
      </c>
      <c r="L464" s="13" t="s">
        <v>20532</v>
      </c>
      <c r="M464" s="95" t="s">
        <v>23264</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2">
        <v>41514</v>
      </c>
      <c r="K488" s="36" t="s">
        <v>8437</v>
      </c>
      <c r="L488" s="95" t="s">
        <v>15227</v>
      </c>
      <c r="M488" s="159" t="s">
        <v>20528</v>
      </c>
      <c r="N488" s="15" t="s">
        <v>23084</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2">
        <v>41712</v>
      </c>
      <c r="K569" s="36" t="s">
        <v>8437</v>
      </c>
      <c r="L569" s="95" t="s">
        <v>8909</v>
      </c>
      <c r="M569" s="95" t="s">
        <v>22955</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23059</v>
      </c>
      <c r="M614" s="95" t="s">
        <v>23060</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22739</v>
      </c>
      <c r="M615" s="95" t="s">
        <v>23024</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22740</v>
      </c>
      <c r="M616" s="95" t="s">
        <v>23149</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22741</v>
      </c>
      <c r="M617" s="95" t="s">
        <v>23150</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22742</v>
      </c>
      <c r="M618" s="95" t="s">
        <v>23069</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22743</v>
      </c>
      <c r="M619" s="95" t="s">
        <v>23088</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22770</v>
      </c>
      <c r="M632" s="95" t="s">
        <v>22953</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22818</v>
      </c>
      <c r="M640" s="160" t="s">
        <v>23315</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22856</v>
      </c>
      <c r="M649" s="95" t="s">
        <v>22970</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22857</v>
      </c>
      <c r="M650" s="95" t="s">
        <v>22954</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22960</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22957</v>
      </c>
      <c r="M653" s="95" t="s">
        <v>22964</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22877</v>
      </c>
      <c r="M654" s="95" t="s">
        <v>22969</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22716</v>
      </c>
      <c r="L658" s="95" t="s">
        <v>8909</v>
      </c>
      <c r="M658" s="95" t="s">
        <v>23209</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22880</v>
      </c>
      <c r="M659" s="96" t="s">
        <v>23023</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22923</v>
      </c>
      <c r="M663" s="95" t="s">
        <v>22948</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95" t="s">
        <v>22965</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96" t="s">
        <v>23002</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22930</v>
      </c>
      <c r="M666" s="95" t="s">
        <v>22952</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22942</v>
      </c>
      <c r="M667" s="95" t="s">
        <v>22945</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95" t="s">
        <v>22956</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22716</v>
      </c>
      <c r="L670" s="95" t="s">
        <v>15979</v>
      </c>
      <c r="M670" s="95" t="s">
        <v>23095</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22716</v>
      </c>
      <c r="L671" s="95" t="s">
        <v>15227</v>
      </c>
      <c r="M671" s="95" t="s">
        <v>22949</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22716</v>
      </c>
      <c r="L672" s="95" t="s">
        <v>15227</v>
      </c>
      <c r="M672" s="91" t="s">
        <v>23517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22716</v>
      </c>
      <c r="L673" s="95" t="s">
        <v>15227</v>
      </c>
      <c r="M673" s="95" t="s">
        <v>23516</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22947</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22950</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95" t="s">
        <v>23019</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22951</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22716</v>
      </c>
      <c r="L678" s="95" t="s">
        <v>22958</v>
      </c>
      <c r="M678" s="95" t="s">
        <v>23018</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22716</v>
      </c>
      <c r="L679" s="95" t="s">
        <v>22758</v>
      </c>
      <c r="M679" s="95" t="s">
        <v>23064</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95" t="s">
        <v>22956</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22959</v>
      </c>
      <c r="M681" s="95" t="s">
        <v>23030</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22961</v>
      </c>
      <c r="M682" s="95" t="s">
        <v>23030</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22962</v>
      </c>
      <c r="M683" s="95" t="s">
        <v>23006</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22716</v>
      </c>
      <c r="L684" s="95" t="s">
        <v>22966</v>
      </c>
      <c r="M684" s="95" t="s">
        <v>23058</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22967</v>
      </c>
      <c r="M685" s="95" t="s">
        <v>23067</v>
      </c>
      <c r="N685" s="15" t="s">
        <v>23068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22716</v>
      </c>
      <c r="L686" s="95" t="s">
        <v>22968</v>
      </c>
      <c r="M686" s="95" t="s">
        <v>23065</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23005</v>
      </c>
      <c r="M687" s="96" t="s">
        <v>23027</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23015</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22716</v>
      </c>
      <c r="L689" s="95" t="s">
        <v>23016</v>
      </c>
      <c r="M689" s="95" t="s">
        <v>23097</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23017</v>
      </c>
      <c r="M690" s="348" t="s">
        <v>23074</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23020</v>
      </c>
      <c r="M691" s="95" t="s">
        <v>23025</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23021</v>
      </c>
      <c r="M692" s="95" t="s">
        <v>23066</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23050</v>
      </c>
      <c r="M693" s="348" t="s">
        <v>23089</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22716</v>
      </c>
      <c r="L694" s="95" t="s">
        <v>23050</v>
      </c>
      <c r="M694" s="95" t="s">
        <v>23081</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23050</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23050</v>
      </c>
      <c r="M696" s="95" t="s">
        <v>23326</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23050</v>
      </c>
      <c r="M697" s="95" t="s">
        <v>23325</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c r="K698" s="451" t="s">
        <v>8439</v>
      </c>
      <c r="L698" s="95" t="s">
        <v>23318</v>
      </c>
      <c r="M698" s="95" t="s">
        <v>23087</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23100</v>
      </c>
      <c r="M699" s="95" t="s">
        <v>23101</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23050</v>
      </c>
      <c r="M700" s="95" t="s">
        <v>23093</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23055</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23056</v>
      </c>
      <c r="M702" s="95" t="s">
        <v>23070</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23056</v>
      </c>
      <c r="M703" s="95" t="s">
        <v>23073</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23057</v>
      </c>
      <c r="M704" s="95" t="s">
        <v>23072</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23063</v>
      </c>
      <c r="M705" s="95" t="s">
        <v>23071</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20780</v>
      </c>
      <c r="M706" s="95" t="s">
        <v>23192</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95" t="s">
        <v>23092</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23062</v>
      </c>
      <c r="M708" s="95" t="s">
        <v>23080</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23075</v>
      </c>
      <c r="M709" s="95" t="s">
        <v>23103</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22716</v>
      </c>
      <c r="L710" s="57" t="s">
        <v>23076</v>
      </c>
      <c r="M710" s="95" t="s">
        <v>23202</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23077</v>
      </c>
      <c r="M711" s="348" t="s">
        <v>23105</v>
      </c>
      <c r="N711" s="15" t="s">
        <v>23135</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23078</v>
      </c>
      <c r="M712" s="95" t="s">
        <v>23158</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23079</v>
      </c>
      <c r="M713" s="95" t="s">
        <v>23129</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23217</v>
      </c>
      <c r="M714" s="95" t="s">
        <v>23228</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23085</v>
      </c>
      <c r="M715" s="95" t="s">
        <v>23106</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23086</v>
      </c>
      <c r="M716" s="95" t="s">
        <v>23104</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22716</v>
      </c>
      <c r="L717" s="95" t="s">
        <v>23091</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23096</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23098</v>
      </c>
      <c r="M719" s="95" t="s">
        <v>23108</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23099</v>
      </c>
      <c r="M720" s="95" t="s">
        <v>23107</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23128</v>
      </c>
      <c r="M721" s="95" t="s">
        <v>23136</v>
      </c>
      <c r="N721" s="15" t="s">
        <v>23137</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95" t="s">
        <v>23155</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23130</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23133</v>
      </c>
      <c r="M724" s="95" t="s">
        <v>23160</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23134</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23050</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23145</v>
      </c>
      <c r="M728" s="95" t="s">
        <v>23148</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23146</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23147</v>
      </c>
      <c r="M730" s="95" t="s">
        <v>23164</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23216</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23151</v>
      </c>
      <c r="M732" s="160" t="s">
        <v>23165</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23152</v>
      </c>
      <c r="M733" s="348" t="s">
        <v>23167</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23153</v>
      </c>
      <c r="M734" s="95" t="s">
        <v>23161</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23156</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22716</v>
      </c>
      <c r="L736" s="95" t="s">
        <v>23157</v>
      </c>
      <c r="M736" s="95" t="s">
        <v>23166</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23159</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23162</v>
      </c>
      <c r="M738" s="95" t="s">
        <v>23194</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22716</v>
      </c>
      <c r="L739" s="95" t="s">
        <v>23163</v>
      </c>
      <c r="M739" s="160" t="s">
        <v>23208</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22716</v>
      </c>
      <c r="L740" s="95" t="s">
        <v>23163</v>
      </c>
      <c r="M740" s="160" t="s">
        <v>23193</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95" t="s">
        <v>23191</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23163</v>
      </c>
      <c r="M742" s="95" t="s">
        <v>23294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23163</v>
      </c>
      <c r="M743" s="95" t="s">
        <v>23211</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23163</v>
      </c>
      <c r="M744" s="95" t="s">
        <v>23243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22716</v>
      </c>
      <c r="L745" s="95" t="s">
        <v>23170</v>
      </c>
      <c r="M745" s="95" t="s">
        <v>23303</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23163</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23163</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23163</v>
      </c>
      <c r="M748" s="160" t="s">
        <v>23206</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23163</v>
      </c>
      <c r="M749" s="95" t="s">
        <v>23242</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22716</v>
      </c>
      <c r="L750" s="95" t="s">
        <v>23168</v>
      </c>
      <c r="M750" s="95" t="s">
        <v>23203</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23163</v>
      </c>
      <c r="M751" s="95" t="s">
        <v>23200</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23195</v>
      </c>
      <c r="M752" s="95" t="s">
        <v>23205</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23198</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22758</v>
      </c>
      <c r="M754" s="160" t="s">
        <v>23214</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23197</v>
      </c>
      <c r="M755" s="348" t="s">
        <v>23204</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23199</v>
      </c>
      <c r="M756" s="95" t="s">
        <v>23213</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23201</v>
      </c>
      <c r="M757" s="348" t="s">
        <v>23210</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23207</v>
      </c>
      <c r="M758" s="95" t="s">
        <v>23210</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95" t="s">
        <v>23218</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22716</v>
      </c>
      <c r="L760" s="95" t="s">
        <v>11976</v>
      </c>
      <c r="M760" s="95" t="s">
        <v>23229</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23215</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23163</v>
      </c>
      <c r="M762" s="95" t="s">
        <v>23227</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23163</v>
      </c>
      <c r="M763" s="95" t="s">
        <v>23231</v>
      </c>
      <c r="N763" s="15" t="s">
        <v>23084</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22716</v>
      </c>
      <c r="L764" s="95" t="s">
        <v>23230</v>
      </c>
      <c r="M764" s="160" t="s">
        <v>23301</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23246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95" t="s">
        <v>23261</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23267</v>
      </c>
      <c r="L768" s="95" t="s">
        <v>23244</v>
      </c>
      <c r="M768" s="95" t="s">
        <v>23268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23050</v>
      </c>
      <c r="M769" s="348" t="s">
        <v>23259</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23050</v>
      </c>
      <c r="M770" s="348" t="s">
        <v>23259</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23050</v>
      </c>
      <c r="M771" s="348" t="s">
        <v>23259</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23245</v>
      </c>
      <c r="M772" s="95" t="s">
        <v>23265</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23260</v>
      </c>
      <c r="M773" s="95" t="s">
        <v>23272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23262</v>
      </c>
      <c r="M775" s="95" t="s">
        <v>23275</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23263</v>
      </c>
      <c r="M776" s="95" t="s">
        <v>23281</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22716</v>
      </c>
      <c r="L777" s="95" t="s">
        <v>23163</v>
      </c>
      <c r="M777" s="95" t="s">
        <v>23302</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23163</v>
      </c>
      <c r="M778" s="95"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23163</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23163</v>
      </c>
      <c r="M780" s="95"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23266</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23269</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23270</v>
      </c>
      <c r="M783" s="95" t="s">
        <v>23274</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95" t="s">
        <v>23273</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23276</v>
      </c>
      <c r="M785" s="95" t="s">
        <v>23295</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23276</v>
      </c>
      <c r="M786" s="95"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95"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23284</v>
      </c>
      <c r="M788" s="348" t="s">
        <v>23307</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23285</v>
      </c>
      <c r="M789" s="95" t="s">
        <v>23291</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23283</v>
      </c>
      <c r="K790" s="36" t="s">
        <v>611</v>
      </c>
      <c r="L790" s="95" t="s">
        <v>23286</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23287</v>
      </c>
      <c r="M791" s="95"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23289</v>
      </c>
      <c r="M792" s="95" t="s">
        <v>23293</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23290</v>
      </c>
      <c r="M793" s="95" t="s">
        <v>23323</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23329</v>
      </c>
      <c r="M794" s="95" t="s">
        <v>23513</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23292</v>
      </c>
      <c r="M795" s="95" t="s">
        <v>23306</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23296</v>
      </c>
      <c r="M796" s="95" t="s">
        <v>23317</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23297</v>
      </c>
      <c r="M797" s="160" t="s">
        <v>23314</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23292</v>
      </c>
      <c r="M798" s="95" t="s">
        <v>23310</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23298</v>
      </c>
      <c r="M799" s="95" t="s">
        <v>23312</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23299</v>
      </c>
      <c r="M800" s="160" t="s">
        <v>23309</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23300</v>
      </c>
      <c r="M801" s="95"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23304</v>
      </c>
      <c r="M802" s="160" t="s">
        <v>23311</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22716</v>
      </c>
      <c r="L803" s="160" t="s">
        <v>23305</v>
      </c>
      <c r="M803" s="95" t="s">
        <v>23515</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23283</v>
      </c>
      <c r="K804" s="448" t="s">
        <v>22716</v>
      </c>
      <c r="L804" s="160" t="s">
        <v>8909</v>
      </c>
      <c r="M804" s="95" t="s">
        <v>4064</v>
      </c>
      <c r="N804" s="15"/>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22716</v>
      </c>
      <c r="L805" s="160" t="s">
        <v>23308</v>
      </c>
      <c r="M805" s="95" t="s">
        <v>23324</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23313</v>
      </c>
      <c r="M806" s="160" t="s">
        <v>23319</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95" t="s">
        <v>23514</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23288</v>
      </c>
      <c r="K808" s="36" t="s">
        <v>611</v>
      </c>
      <c r="L808" s="160" t="s">
        <v>23322</v>
      </c>
      <c r="M808" s="95"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23327</v>
      </c>
      <c r="M809" s="95" t="s">
        <v>23331</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23328</v>
      </c>
      <c r="M810" s="95" t="s">
        <v>23330</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8" t="s">
        <v>22716</v>
      </c>
      <c r="L811" s="95" t="s">
        <v>15227</v>
      </c>
      <c r="M811" s="95"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8" t="s">
        <v>22716</v>
      </c>
      <c r="L812" s="95" t="s">
        <v>15227</v>
      </c>
      <c r="M812" s="95"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8" t="s">
        <v>22716</v>
      </c>
      <c r="L813" s="95" t="s">
        <v>15227</v>
      </c>
      <c r="M813" s="95"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23320</v>
      </c>
      <c r="K814" s="36" t="s">
        <v>611</v>
      </c>
      <c r="L814" s="95" t="s">
        <v>22820</v>
      </c>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VLOOKUP(A815,VODANET!C817:AH2932,32,0)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VLOOKUP(A816,VODANET!C818:AH2933,32,0)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VLOOKUP(A817,VODANET!C819:AH2934,32,0)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VLOOKUP(A818,VODANET!C820:AH2935,32,0)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VLOOKUP(A819,VODANET!C821:AH2936,32,0)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VLOOKUP(A820,VODANET!C822:AH2937,32,0)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VLOOKUP(A821,VODANET!C823:AH2938,32,0)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VLOOKUP(A822,VODANET!C824:AH2939,32,0)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VLOOKUP(A823,VODANET!C825:AH2940,32,0)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VLOOKUP(A824,VODANET!C826:AH2941,32,0)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VLOOKUP(A825,VODANET!C827:AH2942,32,0)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VLOOKUP(A826,VODANET!C828:AH2943,32,0)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VLOOKUP(A827,VODANET!C829:AH2944,32,0)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VLOOKUP(A828,VODANET!C830:AH2945,32,0)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VLOOKUP(A829,VODANET!C831:AH2946,32,0)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VLOOKUP(A830,VODANET!C832:AH2947,32,0)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VLOOKUP(A831,VODANET!C833:AH2948,32,0)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VLOOKUP(A832,VODANET!C834:AH2949,32,0)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VLOOKUP(A833,VODANET!C835:AH2950,32,0)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VLOOKUP(A834,VODANET!C836:AH2951,32,0)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VLOOKUP(A835,VODANET!C837:AH2952,32,0)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VLOOKUP(A836,VODANET!C838:AH2953,32,0)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VLOOKUP(A837,VODANET!C839:AH2954,32,0)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VLOOKUP(A838,VODANET!C840:AH2955,32,0)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VLOOKUP(A839,VODANET!C841:AH2956,32,0)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VLOOKUP(A840,VODANET!C842:AH2957,32,0)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VLOOKUP(A841,VODANET!C843:AH2958,32,0)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VLOOKUP(A842,VODANET!C844:AH2959,32,0)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VLOOKUP(A843,VODANET!C845:AH2960,32,0)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C325" sqref="C325"/>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2">
        <v>40</v>
      </c>
      <c r="D27" s="463"/>
      <c r="E27" s="462">
        <v>40</v>
      </c>
      <c r="F27" s="463"/>
      <c r="G27" s="462">
        <v>40</v>
      </c>
      <c r="H27" s="463"/>
      <c r="I27" s="462">
        <v>40</v>
      </c>
      <c r="J27" s="463"/>
      <c r="K27" s="462">
        <v>40</v>
      </c>
      <c r="L27" s="463"/>
      <c r="M27" s="110">
        <f>SUM(C27:L27)</f>
        <v>200</v>
      </c>
    </row>
    <row r="28" spans="2:14" ht="16.5" customHeight="1" x14ac:dyDescent="0.25">
      <c r="B28" s="104" t="s">
        <v>5490</v>
      </c>
      <c r="C28" s="462">
        <f>COUNTIFS(VODANET!$AB$5:$AB$4966,"&gt;="&amp;Mensal!C26,VODANET!$AB$5:$AB$4966,"&lt;="&amp;Mensal!D26)</f>
        <v>56</v>
      </c>
      <c r="D28" s="463"/>
      <c r="E28" s="462">
        <f>COUNTIFS(VODANET!$AB$5:$AB$4966,"&gt;="&amp;Mensal!E26,VODANET!$AB$5:$AB$4966,"&lt;="&amp;Mensal!F26)</f>
        <v>41</v>
      </c>
      <c r="F28" s="463"/>
      <c r="G28" s="462">
        <f>COUNTIFS(VODANET!$AB$5:$AB$4966,"&gt;="&amp;Mensal!G26,VODANET!$AB$5:$AB$4966,"&lt;="&amp;Mensal!H26)</f>
        <v>57</v>
      </c>
      <c r="H28" s="463"/>
      <c r="I28" s="462">
        <f>COUNTIFS(VODANET!$AB$5:$AB$4966,"&gt;="&amp;Mensal!I26,VODANET!$AB$5:$AB$4966,"&lt;="&amp;Mensal!J26)</f>
        <v>21</v>
      </c>
      <c r="J28" s="463"/>
      <c r="K28" s="462">
        <f>COUNTIFS(VODANET!$AB$5:$AB$4966,"&gt;="&amp;Mensal!K26,VODANET!$AB$5:$AB$4966,"&lt;="&amp;Mensal!L26)</f>
        <v>21</v>
      </c>
      <c r="L28" s="463"/>
      <c r="M28" s="110">
        <f>SUM(C28:L28)</f>
        <v>196</v>
      </c>
    </row>
    <row r="29" spans="2:14" ht="16.5" customHeight="1" thickBot="1" x14ac:dyDescent="0.3">
      <c r="B29" s="105" t="s">
        <v>6760</v>
      </c>
      <c r="C29" s="460">
        <v>0</v>
      </c>
      <c r="D29" s="461"/>
      <c r="E29" s="460">
        <v>0</v>
      </c>
      <c r="F29" s="461"/>
      <c r="G29" s="460">
        <v>0</v>
      </c>
      <c r="H29" s="461"/>
      <c r="I29" s="460">
        <v>0</v>
      </c>
      <c r="J29" s="461"/>
      <c r="K29" s="460">
        <v>6</v>
      </c>
      <c r="L29" s="46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2">
        <v>18</v>
      </c>
      <c r="D39" s="463"/>
      <c r="E39" s="462">
        <v>58</v>
      </c>
      <c r="F39" s="463"/>
      <c r="G39" s="462">
        <v>58</v>
      </c>
      <c r="H39" s="463"/>
      <c r="I39" s="462">
        <v>56</v>
      </c>
      <c r="J39" s="463"/>
      <c r="K39" s="110">
        <f>SUM(C39:J39)</f>
        <v>190</v>
      </c>
    </row>
    <row r="40" spans="2:11" ht="16.5" customHeight="1" x14ac:dyDescent="0.25">
      <c r="B40" s="104" t="s">
        <v>5490</v>
      </c>
      <c r="C40" s="462">
        <f>COUNTIFS(VODANET!$AB$5:$AB$4966,"&gt;="&amp;Mensal!C38,VODANET!$AB$5:$AB$4966,"&lt;="&amp;Mensal!D38)</f>
        <v>14</v>
      </c>
      <c r="D40" s="463"/>
      <c r="E40" s="462">
        <f>COUNTIFS(VODANET!$AB$5:$AB$4966,"&gt;="&amp;Mensal!E38,VODANET!$AB$5:$AB$4966,"&lt;="&amp;Mensal!F38)</f>
        <v>26</v>
      </c>
      <c r="F40" s="463"/>
      <c r="G40" s="462">
        <f>COUNTIFS(VODANET!$AB$5:$AB$4966,"&gt;="&amp;Mensal!G38,VODANET!$AB$5:$AB$4966,"&lt;="&amp;Mensal!H38)</f>
        <v>68</v>
      </c>
      <c r="H40" s="463"/>
      <c r="I40" s="462">
        <f>COUNTIFS(VODANET!$AB$5:$AB$4966,"&gt;="&amp;Mensal!I38,VODANET!$AB$5:$AB$4966,"&lt;="&amp;Mensal!J38)</f>
        <v>33</v>
      </c>
      <c r="J40" s="463"/>
      <c r="K40" s="110">
        <f>SUM(C40:J40)</f>
        <v>141</v>
      </c>
    </row>
    <row r="41" spans="2:11" ht="16.5" customHeight="1" thickBot="1" x14ac:dyDescent="0.3">
      <c r="B41" s="105" t="s">
        <v>6760</v>
      </c>
      <c r="C41" s="460">
        <v>7</v>
      </c>
      <c r="D41" s="461"/>
      <c r="E41" s="460">
        <v>16</v>
      </c>
      <c r="F41" s="461"/>
      <c r="G41" s="460">
        <v>6</v>
      </c>
      <c r="H41" s="461"/>
      <c r="I41" s="460">
        <v>15</v>
      </c>
      <c r="J41" s="46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2">
        <v>50</v>
      </c>
      <c r="D52" s="463"/>
      <c r="E52" s="462">
        <v>20</v>
      </c>
      <c r="F52" s="463"/>
      <c r="G52" s="462">
        <v>20</v>
      </c>
      <c r="H52" s="463"/>
      <c r="I52" s="462">
        <v>90</v>
      </c>
      <c r="J52" s="463"/>
      <c r="K52" s="462">
        <v>10</v>
      </c>
      <c r="L52" s="463"/>
      <c r="M52" s="110">
        <f>SUM(C52:L52)</f>
        <v>190</v>
      </c>
    </row>
    <row r="53" spans="2:13" ht="16.5" customHeight="1" x14ac:dyDescent="0.25">
      <c r="B53" s="104" t="s">
        <v>5490</v>
      </c>
      <c r="C53" s="462">
        <f>COUNTIFS(VODANET!$AB$5:$AB$4966,"&gt;="&amp;Mensal!C51,VODANET!$AB$5:$AB$4966,"&lt;="&amp;Mensal!D51)</f>
        <v>29</v>
      </c>
      <c r="D53" s="463"/>
      <c r="E53" s="462">
        <f>COUNTIFS(VODANET!$AB$5:$AB$4966,"&gt;="&amp;Mensal!E51,VODANET!$AB$5:$AB$4966,"&lt;="&amp;Mensal!F51)</f>
        <v>12</v>
      </c>
      <c r="F53" s="463"/>
      <c r="G53" s="462">
        <f>COUNTIFS(VODANET!$AB$5:$AB$4966,"&gt;="&amp;Mensal!G51,VODANET!$AB$5:$AB$4966,"&lt;="&amp;Mensal!H51)</f>
        <v>17</v>
      </c>
      <c r="H53" s="463"/>
      <c r="I53" s="462">
        <f>COUNTIFS(VODANET!$AB$5:$AB$4966,"&gt;="&amp;Mensal!I51,VODANET!$AB$5:$AB$4966,"&lt;="&amp;Mensal!J51)</f>
        <v>33</v>
      </c>
      <c r="J53" s="463"/>
      <c r="K53" s="462">
        <f>COUNTIFS(VODANET!$AB$5:$AB$4966,"&gt;="&amp;Mensal!K51,VODANET!$AB$5:$AB$4966,"&lt;="&amp;Mensal!L51)</f>
        <v>22</v>
      </c>
      <c r="L53" s="463"/>
      <c r="M53" s="110">
        <f>SUM(C53:L53)</f>
        <v>113</v>
      </c>
    </row>
    <row r="54" spans="2:13" ht="16.5" customHeight="1" thickBot="1" x14ac:dyDescent="0.3">
      <c r="B54" s="105" t="s">
        <v>6760</v>
      </c>
      <c r="C54" s="460">
        <v>3</v>
      </c>
      <c r="D54" s="461"/>
      <c r="E54" s="460">
        <v>7</v>
      </c>
      <c r="F54" s="461"/>
      <c r="G54" s="460">
        <v>6</v>
      </c>
      <c r="H54" s="461"/>
      <c r="I54" s="460">
        <v>0</v>
      </c>
      <c r="J54" s="461"/>
      <c r="K54" s="460">
        <v>0</v>
      </c>
      <c r="L54" s="46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2">
        <v>0</v>
      </c>
      <c r="D64" s="463"/>
      <c r="E64" s="462">
        <v>40</v>
      </c>
      <c r="F64" s="463"/>
      <c r="G64" s="462">
        <v>30</v>
      </c>
      <c r="H64" s="463"/>
      <c r="I64" s="462">
        <v>50</v>
      </c>
      <c r="J64" s="463"/>
      <c r="K64" s="462">
        <v>80</v>
      </c>
      <c r="L64" s="463"/>
      <c r="M64" s="110">
        <f>SUM(C64:L64)</f>
        <v>200</v>
      </c>
    </row>
    <row r="65" spans="2:13" ht="16.5" customHeight="1" x14ac:dyDescent="0.25">
      <c r="B65" s="104" t="s">
        <v>5490</v>
      </c>
      <c r="C65" s="462">
        <f>COUNTIFS(VODANET!$AB$5:$AB$4966,"&gt;="&amp;Mensal!C63,VODANET!$AB$5:$AB$4966,"&lt;="&amp;Mensal!D63)</f>
        <v>0</v>
      </c>
      <c r="D65" s="463"/>
      <c r="E65" s="462">
        <f>COUNTIFS(VODANET!$AB$5:$AB$4966,"&gt;="&amp;Mensal!E63,VODANET!$AB$5:$AB$4966,"&lt;="&amp;Mensal!F63)</f>
        <v>33</v>
      </c>
      <c r="F65" s="463"/>
      <c r="G65" s="462">
        <f>COUNTIFS(VODANET!$AB$5:$AB$4966,"&gt;="&amp;Mensal!G63,VODANET!$AB$5:$AB$4966,"&lt;="&amp;Mensal!H63)</f>
        <v>6</v>
      </c>
      <c r="H65" s="463"/>
      <c r="I65" s="462">
        <f>COUNTIFS(VODANET!$AB$5:$AB$4966,"&gt;="&amp;Mensal!I63,VODANET!$AB$5:$AB$4966,"&lt;="&amp;Mensal!J63)</f>
        <v>56</v>
      </c>
      <c r="J65" s="463"/>
      <c r="K65" s="462">
        <f>COUNTIFS(VODANET!$AB$5:$AB$4966,"&gt;="&amp;Mensal!K63,VODANET!$AB$5:$AB$4966,"&lt;="&amp;Mensal!L63)</f>
        <v>43</v>
      </c>
      <c r="L65" s="463"/>
      <c r="M65" s="110">
        <f>SUM(C65:L65)</f>
        <v>138</v>
      </c>
    </row>
    <row r="66" spans="2:13" ht="16.5" customHeight="1" thickBot="1" x14ac:dyDescent="0.3">
      <c r="B66" s="105" t="s">
        <v>6760</v>
      </c>
      <c r="C66" s="460">
        <v>8</v>
      </c>
      <c r="D66" s="461"/>
      <c r="E66" s="460">
        <v>0</v>
      </c>
      <c r="F66" s="461"/>
      <c r="G66" s="460">
        <v>6</v>
      </c>
      <c r="H66" s="461"/>
      <c r="I66" s="460">
        <v>10</v>
      </c>
      <c r="J66" s="461"/>
      <c r="K66" s="460">
        <v>8</v>
      </c>
      <c r="L66" s="46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2">
        <v>100</v>
      </c>
      <c r="D77" s="463"/>
      <c r="E77" s="462">
        <v>100</v>
      </c>
      <c r="F77" s="463"/>
      <c r="G77" s="462">
        <v>91</v>
      </c>
      <c r="H77" s="463"/>
      <c r="I77" s="462">
        <v>13</v>
      </c>
      <c r="J77" s="463"/>
      <c r="K77" s="110">
        <f>SUM(C77:J77)</f>
        <v>304</v>
      </c>
    </row>
    <row r="78" spans="2:13" ht="16.5" customHeight="1" x14ac:dyDescent="0.25">
      <c r="B78" s="104" t="s">
        <v>5490</v>
      </c>
      <c r="C78" s="462">
        <f>COUNTIFS(VODANET!$AB$5:$AB$4966,"&gt;="&amp;Mensal!C76,VODANET!$AB$5:$AB$4966,"&lt;="&amp;Mensal!D76)</f>
        <v>50</v>
      </c>
      <c r="D78" s="463"/>
      <c r="E78" s="462">
        <f>COUNTIFS(VODANET!$AB$5:$AB$4966,"&gt;="&amp;Mensal!E76,VODANET!$AB$5:$AB$4966,"&lt;="&amp;Mensal!F76)</f>
        <v>80</v>
      </c>
      <c r="F78" s="463"/>
      <c r="G78" s="462">
        <f>COUNTIFS(VODANET!$AB$5:$AB$4966,"&gt;="&amp;Mensal!G76,VODANET!$AB$5:$AB$4966,"&lt;="&amp;Mensal!H76)</f>
        <v>92</v>
      </c>
      <c r="H78" s="463"/>
      <c r="I78" s="462">
        <f>COUNTIFS(VODANET!$AB$5:$AB$4966,"&gt;="&amp;Mensal!I76,VODANET!$AB$5:$AB$4966,"&lt;="&amp;Mensal!J76)</f>
        <v>7</v>
      </c>
      <c r="J78" s="463"/>
      <c r="K78" s="110">
        <f>SUM(C78:J78)</f>
        <v>229</v>
      </c>
    </row>
    <row r="79" spans="2:13" ht="16.5" customHeight="1" thickBot="1" x14ac:dyDescent="0.3">
      <c r="B79" s="105" t="s">
        <v>6760</v>
      </c>
      <c r="C79" s="460">
        <v>10</v>
      </c>
      <c r="D79" s="461"/>
      <c r="E79" s="460">
        <v>6</v>
      </c>
      <c r="F79" s="461"/>
      <c r="G79" s="460">
        <v>7</v>
      </c>
      <c r="H79" s="461"/>
      <c r="I79" s="460">
        <v>0</v>
      </c>
      <c r="J79" s="46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2">
        <v>10</v>
      </c>
      <c r="D91" s="463"/>
      <c r="E91" s="462">
        <v>10</v>
      </c>
      <c r="F91" s="463"/>
      <c r="G91" s="462">
        <v>10</v>
      </c>
      <c r="H91" s="463"/>
      <c r="I91" s="462">
        <v>10</v>
      </c>
      <c r="J91" s="463"/>
      <c r="K91" s="462">
        <v>10</v>
      </c>
      <c r="L91" s="463"/>
      <c r="M91" s="110">
        <f>SUM(C91:L91)</f>
        <v>50</v>
      </c>
    </row>
    <row r="92" spans="2:13" ht="16.5" customHeight="1" x14ac:dyDescent="0.25">
      <c r="B92" s="104" t="s">
        <v>5490</v>
      </c>
      <c r="C92" s="462">
        <f>COUNTIFS(VODANET!$AB$5:$AB$4966,"&gt;="&amp;Mensal!C90,VODANET!$AB$5:$AB$4966,"&lt;="&amp;Mensal!D90)</f>
        <v>6</v>
      </c>
      <c r="D92" s="463"/>
      <c r="E92" s="462">
        <f>COUNTIFS(VODANET!$AB$5:$AB$4966,"&gt;="&amp;Mensal!E90,VODANET!$AB$5:$AB$4966,"&lt;="&amp;Mensal!F90)</f>
        <v>12</v>
      </c>
      <c r="F92" s="463"/>
      <c r="G92" s="462">
        <f>COUNTIFS(VODANET!$AB$5:$AB$4966,"&gt;="&amp;Mensal!G90,VODANET!$AB$5:$AB$4966,"&lt;="&amp;Mensal!H90)</f>
        <v>9</v>
      </c>
      <c r="H92" s="463"/>
      <c r="I92" s="462">
        <f>COUNTIFS(VODANET!$AB$5:$AB$4966,"&gt;="&amp;Mensal!I90,VODANET!$AB$5:$AB$4966,"&lt;="&amp;Mensal!J90)</f>
        <v>18</v>
      </c>
      <c r="J92" s="463"/>
      <c r="K92" s="462">
        <f>COUNTIFS(VODANET!$AB$5:$AB$4966,"&gt;="&amp;Mensal!K90,VODANET!$AB$5:$AB$4966,"&lt;="&amp;Mensal!L90)</f>
        <v>30</v>
      </c>
      <c r="L92" s="463"/>
      <c r="M92" s="110">
        <f>SUM(C92:L92)</f>
        <v>75</v>
      </c>
    </row>
    <row r="93" spans="2:13" ht="16.5" customHeight="1" thickBot="1" x14ac:dyDescent="0.3">
      <c r="B93" s="105" t="s">
        <v>6760</v>
      </c>
      <c r="C93" s="460">
        <v>1</v>
      </c>
      <c r="D93" s="461"/>
      <c r="E93" s="460">
        <v>0</v>
      </c>
      <c r="F93" s="461"/>
      <c r="G93" s="460">
        <v>3</v>
      </c>
      <c r="H93" s="461"/>
      <c r="I93" s="460">
        <v>0</v>
      </c>
      <c r="J93" s="461"/>
      <c r="K93" s="460">
        <v>8</v>
      </c>
      <c r="L93" s="46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5490</v>
      </c>
      <c r="C106" s="462">
        <f>COUNTIFS(VODANET!$AB$5:$AB$4966,"&gt;="&amp;Mensal!C104,VODANET!$AB$5:$AB$4966,"&lt;="&amp;Mensal!D104)</f>
        <v>2</v>
      </c>
      <c r="D106" s="463"/>
      <c r="E106" s="462">
        <f>COUNTIFS(VODANET!$AB$5:$AB$4966,"&gt;="&amp;Mensal!E104,VODANET!$AB$5:$AB$4966,"&lt;="&amp;Mensal!F104)</f>
        <v>29</v>
      </c>
      <c r="F106" s="463"/>
      <c r="G106" s="462">
        <f>COUNTIFS(VODANET!$AB$5:$AB$4966,"&gt;="&amp;Mensal!G104,VODANET!$AB$5:$AB$4966,"&lt;="&amp;Mensal!H104)</f>
        <v>1</v>
      </c>
      <c r="H106" s="463"/>
      <c r="I106" s="462">
        <f>COUNTIFS(VODANET!$AB$5:$AB$4966,"&gt;="&amp;Mensal!I104,VODANET!$AB$5:$AB$4966,"&lt;="&amp;Mensal!J104)</f>
        <v>5</v>
      </c>
      <c r="J106" s="463"/>
      <c r="K106" s="462">
        <f>COUNTIFS(VODANET!$AB$5:$AB$4966,"&gt;="&amp;Mensal!K104,VODANET!$AB$5:$AB$4966,"&lt;="&amp;Mensal!L104)</f>
        <v>26</v>
      </c>
      <c r="L106" s="463"/>
      <c r="M106" s="110">
        <f>SUM(C106:L106)</f>
        <v>63</v>
      </c>
    </row>
    <row r="107" spans="2:13" ht="16.5" customHeight="1" thickBot="1" x14ac:dyDescent="0.3">
      <c r="B107" s="105" t="s">
        <v>6760</v>
      </c>
      <c r="C107" s="460">
        <v>0</v>
      </c>
      <c r="D107" s="461"/>
      <c r="E107" s="460">
        <v>2</v>
      </c>
      <c r="F107" s="461"/>
      <c r="G107" s="460">
        <v>3</v>
      </c>
      <c r="H107" s="461"/>
      <c r="I107" s="460">
        <v>0</v>
      </c>
      <c r="J107" s="461"/>
      <c r="K107" s="460">
        <v>0</v>
      </c>
      <c r="L107" s="46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5490</v>
      </c>
      <c r="C119" s="462">
        <f>COUNTIFS(VODANET!$AB$5:$AB$4966,"&gt;="&amp;Mensal!C117,VODANET!$AB$5:$AB$4966,"&lt;="&amp;Mensal!D117)</f>
        <v>9</v>
      </c>
      <c r="D119" s="463"/>
      <c r="E119" s="462">
        <f>COUNTIFS(VODANET!$AB$5:$AB$4966,"&gt;="&amp;Mensal!E117,VODANET!$AB$5:$AB$4966,"&lt;="&amp;Mensal!F117)</f>
        <v>26</v>
      </c>
      <c r="F119" s="463"/>
      <c r="G119" s="462">
        <f>COUNTIFS(VODANET!$AB$5:$AB$4966,"&gt;="&amp;Mensal!G117,VODANET!$AB$5:$AB$4966,"&lt;="&amp;Mensal!H117)</f>
        <v>27</v>
      </c>
      <c r="H119" s="463"/>
      <c r="I119" s="462">
        <f>COUNTIFS(VODANET!$AB$5:$AB$4966,"&gt;="&amp;Mensal!I117,VODANET!$AB$5:$AB$4966,"&lt;="&amp;Mensal!J117)</f>
        <v>14</v>
      </c>
      <c r="J119" s="463"/>
      <c r="K119" s="462">
        <f>COUNTIFS(VODANET!$AB$5:$AB$4966,"&gt;="&amp;Mensal!K117,VODANET!$AB$5:$AB$4966,"&lt;="&amp;Mensal!L117)</f>
        <v>15</v>
      </c>
      <c r="L119" s="463"/>
      <c r="M119" s="110">
        <f>SUM(C119:L119)</f>
        <v>91</v>
      </c>
    </row>
    <row r="120" spans="2:13" ht="16.5" customHeight="1" thickBot="1" x14ac:dyDescent="0.3">
      <c r="B120" s="105" t="s">
        <v>6760</v>
      </c>
      <c r="C120" s="460">
        <v>4</v>
      </c>
      <c r="D120" s="461"/>
      <c r="E120" s="460">
        <v>2</v>
      </c>
      <c r="F120" s="461"/>
      <c r="G120" s="460">
        <v>0</v>
      </c>
      <c r="H120" s="461"/>
      <c r="I120" s="460">
        <v>0</v>
      </c>
      <c r="J120" s="461"/>
      <c r="K120" s="460">
        <v>0</v>
      </c>
      <c r="L120" s="46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5490</v>
      </c>
      <c r="C132" s="462">
        <f>COUNTIFS(VODANET!$AB$5:$AB$4966,"&gt;="&amp;Mensal!C130,VODANET!$AB$5:$AB$4966,"&lt;="&amp;Mensal!D130)</f>
        <v>33</v>
      </c>
      <c r="D132" s="463"/>
      <c r="E132" s="462">
        <f>COUNTIFS(VODANET!$AB$5:$AB$4966,"&gt;="&amp;Mensal!E130,VODANET!$AB$5:$AB$4966,"&lt;="&amp;Mensal!F130)</f>
        <v>20</v>
      </c>
      <c r="F132" s="463"/>
      <c r="G132" s="462">
        <f>COUNTIFS(VODANET!$AB$5:$AB$4966,"&gt;="&amp;Mensal!G130,VODANET!$AB$5:$AB$4966,"&lt;="&amp;Mensal!H130)</f>
        <v>15</v>
      </c>
      <c r="H132" s="463"/>
      <c r="I132" s="462">
        <f>COUNTIFS(VODANET!$AB$5:$AB$4966,"&gt;="&amp;Mensal!I130,VODANET!$AB$5:$AB$4966,"&lt;="&amp;Mensal!J130)</f>
        <v>33</v>
      </c>
      <c r="J132" s="463"/>
      <c r="K132" s="462">
        <f>COUNTIFS(VODANET!$AB$5:$AB$4966,"&gt;="&amp;Mensal!K130,VODANET!$AB$5:$AB$4966,"&lt;="&amp;Mensal!L130)</f>
        <v>23</v>
      </c>
      <c r="L132" s="463"/>
      <c r="M132" s="110">
        <f>SUM(C132:L132)</f>
        <v>124</v>
      </c>
    </row>
    <row r="133" spans="2:13" ht="16.5" customHeight="1" thickBot="1" x14ac:dyDescent="0.3">
      <c r="B133" s="105" t="s">
        <v>6760</v>
      </c>
      <c r="C133" s="460">
        <v>4</v>
      </c>
      <c r="D133" s="461"/>
      <c r="E133" s="460">
        <v>0</v>
      </c>
      <c r="F133" s="461"/>
      <c r="G133" s="460">
        <v>4</v>
      </c>
      <c r="H133" s="461"/>
      <c r="I133" s="460">
        <v>1</v>
      </c>
      <c r="J133" s="461"/>
      <c r="K133" s="460">
        <v>5</v>
      </c>
      <c r="L133" s="46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5490</v>
      </c>
      <c r="C145" s="462">
        <f>COUNTIFS(VODANET!$AB$5:$AB$4966,"&gt;="&amp;Mensal!C143,VODANET!$AB$5:$AB$4966,"&lt;="&amp;Mensal!D143)</f>
        <v>28</v>
      </c>
      <c r="D145" s="463"/>
      <c r="E145" s="462">
        <f>COUNTIFS(VODANET!$AB$5:$AB$4966,"&gt;="&amp;Mensal!E143,VODANET!$AB$5:$AB$4966,"&lt;="&amp;Mensal!F143)</f>
        <v>32</v>
      </c>
      <c r="F145" s="463"/>
      <c r="G145" s="462">
        <f>COUNTIFS(VODANET!$AB$5:$AB$4966,"&gt;="&amp;Mensal!G143,VODANET!$AB$5:$AB$4966,"&lt;="&amp;Mensal!H143)</f>
        <v>40</v>
      </c>
      <c r="H145" s="463"/>
      <c r="I145" s="462">
        <f>COUNTIFS(VODANET!$AB$5:$AB$4966,"&gt;="&amp;Mensal!I143,VODANET!$AB$5:$AB$4966,"&lt;="&amp;Mensal!J143)</f>
        <v>24</v>
      </c>
      <c r="J145" s="463"/>
      <c r="K145" s="462">
        <f>COUNTIFS(VODANET!$AB$5:$AB$4966,"&gt;="&amp;Mensal!K143,VODANET!$AB$5:$AB$4966,"&lt;="&amp;Mensal!L143)</f>
        <v>26</v>
      </c>
      <c r="L145" s="463"/>
      <c r="M145" s="110">
        <f>SUM(C145:L145)</f>
        <v>150</v>
      </c>
    </row>
    <row r="146" spans="2:13" ht="16.5" customHeight="1" thickBot="1" x14ac:dyDescent="0.3">
      <c r="B146" s="105" t="s">
        <v>6760</v>
      </c>
      <c r="C146" s="460">
        <v>1</v>
      </c>
      <c r="D146" s="461"/>
      <c r="E146" s="460">
        <v>0</v>
      </c>
      <c r="F146" s="461"/>
      <c r="G146" s="460">
        <v>4</v>
      </c>
      <c r="H146" s="461"/>
      <c r="I146" s="460">
        <v>0</v>
      </c>
      <c r="J146" s="461"/>
      <c r="K146" s="460">
        <v>6</v>
      </c>
      <c r="L146" s="46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2">
        <v>50</v>
      </c>
      <c r="D157" s="463"/>
      <c r="E157" s="462">
        <v>50</v>
      </c>
      <c r="F157" s="463"/>
      <c r="G157" s="462">
        <v>50</v>
      </c>
      <c r="H157" s="463"/>
      <c r="I157" s="462">
        <v>50</v>
      </c>
      <c r="J157" s="463"/>
      <c r="K157" s="110">
        <f>SUM(C157:J157)</f>
        <v>200</v>
      </c>
    </row>
    <row r="158" spans="2:13" ht="16.5" customHeight="1" x14ac:dyDescent="0.25">
      <c r="B158" s="104" t="s">
        <v>5490</v>
      </c>
      <c r="C158" s="462">
        <f>COUNTIFS(VODANET!$AB$5:$AB$4966,"&gt;="&amp;Mensal!C156,VODANET!$AB$5:$AB$4966,"&lt;="&amp;Mensal!D156)</f>
        <v>47</v>
      </c>
      <c r="D158" s="463"/>
      <c r="E158" s="462">
        <f>COUNTIFS(VODANET!$AB$5:$AB$4966,"&gt;="&amp;Mensal!E156,VODANET!$AB$5:$AB$4966,"&lt;="&amp;Mensal!F156)</f>
        <v>32</v>
      </c>
      <c r="F158" s="463"/>
      <c r="G158" s="462">
        <f>COUNTIFS(VODANET!$AB$5:$AB$4966,"&gt;="&amp;Mensal!G156,VODANET!$AB$5:$AB$4966,"&lt;="&amp;Mensal!H156)</f>
        <v>36</v>
      </c>
      <c r="H158" s="463"/>
      <c r="I158" s="462">
        <f>COUNTIFS(VODANET!$AB$5:$AB$4966,"&gt;="&amp;Mensal!I156,VODANET!$AB$5:$AB$4966,"&lt;="&amp;Mensal!J156)</f>
        <v>90</v>
      </c>
      <c r="J158" s="463"/>
      <c r="K158" s="110">
        <f>SUM(C158:J158)</f>
        <v>205</v>
      </c>
    </row>
    <row r="159" spans="2:13" ht="16.5" customHeight="1" thickBot="1" x14ac:dyDescent="0.3">
      <c r="B159" s="105" t="s">
        <v>6760</v>
      </c>
      <c r="C159" s="460">
        <v>0</v>
      </c>
      <c r="D159" s="461"/>
      <c r="E159" s="460">
        <v>0</v>
      </c>
      <c r="F159" s="461"/>
      <c r="G159" s="460">
        <v>0</v>
      </c>
      <c r="H159" s="461"/>
      <c r="I159" s="460">
        <v>0</v>
      </c>
      <c r="J159" s="46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5490</v>
      </c>
      <c r="C171" s="462">
        <f>COUNTIFS(VODANET!$AB$5:$AB$4966,"&gt;="&amp;Mensal!C169,VODANET!$AB$5:$AB$4966,"&lt;="&amp;Mensal!D169)</f>
        <v>10</v>
      </c>
      <c r="D171" s="463"/>
      <c r="E171" s="462">
        <f>COUNTIFS(VODANET!$AB$5:$AB$4966,"&gt;="&amp;Mensal!E169,VODANET!$AB$5:$AB$4966,"&lt;="&amp;Mensal!F169)</f>
        <v>11</v>
      </c>
      <c r="F171" s="463"/>
      <c r="G171" s="462">
        <f>COUNTIFS(VODANET!$AB$5:$AB$4966,"&gt;="&amp;Mensal!G169,VODANET!$AB$5:$AB$4966,"&lt;="&amp;Mensal!H169)</f>
        <v>5</v>
      </c>
      <c r="H171" s="463"/>
      <c r="I171" s="462">
        <f>COUNTIFS(VODANET!$AB$5:$AB$4966,"&gt;="&amp;Mensal!I169,VODANET!$AB$5:$AB$4966,"&lt;="&amp;Mensal!J169)</f>
        <v>5</v>
      </c>
      <c r="J171" s="463"/>
      <c r="K171" s="462">
        <f>COUNTIFS(VODANET!$AB$5:$AB$4966,"&gt;="&amp;Mensal!K169,VODANET!$AB$5:$AB$4966,"&lt;="&amp;Mensal!L169)</f>
        <v>6</v>
      </c>
      <c r="L171" s="463"/>
      <c r="M171" s="110">
        <f>SUM(C171:L171)</f>
        <v>37</v>
      </c>
    </row>
    <row r="172" spans="2:13" ht="16.5" customHeight="1" thickBot="1" x14ac:dyDescent="0.3">
      <c r="B172" s="105" t="s">
        <v>6760</v>
      </c>
      <c r="C172" s="460">
        <v>1</v>
      </c>
      <c r="D172" s="461"/>
      <c r="E172" s="460">
        <v>0</v>
      </c>
      <c r="F172" s="461"/>
      <c r="G172" s="460">
        <v>0</v>
      </c>
      <c r="H172" s="461"/>
      <c r="I172" s="460">
        <v>2</v>
      </c>
      <c r="J172" s="461"/>
      <c r="K172" s="460">
        <v>0</v>
      </c>
      <c r="L172" s="46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2">
        <v>8</v>
      </c>
      <c r="D183" s="463"/>
      <c r="E183" s="462">
        <v>3</v>
      </c>
      <c r="F183" s="463"/>
      <c r="G183" s="462">
        <v>0</v>
      </c>
      <c r="H183" s="463"/>
      <c r="I183" s="462">
        <v>0</v>
      </c>
      <c r="J183" s="463"/>
      <c r="K183" s="462">
        <v>0</v>
      </c>
      <c r="L183" s="463"/>
      <c r="M183" s="110">
        <f>SUM(C183:L183)</f>
        <v>11</v>
      </c>
    </row>
    <row r="184" spans="2:13" ht="16.5" customHeight="1" x14ac:dyDescent="0.25">
      <c r="B184" s="104" t="s">
        <v>5490</v>
      </c>
      <c r="C184" s="462">
        <f>COUNTIFS(VODANET!$AB$5:$AB$4966,"&gt;="&amp;Mensal!C182,VODANET!$AB$5:$AB$4966,"&lt;="&amp;Mensal!D182)</f>
        <v>2</v>
      </c>
      <c r="D184" s="463"/>
      <c r="E184" s="462">
        <f>COUNTIFS(VODANET!$AB$5:$AB$4966,"&gt;="&amp;Mensal!E182,VODANET!$AB$5:$AB$4966,"&lt;="&amp;Mensal!F182)</f>
        <v>0</v>
      </c>
      <c r="F184" s="463"/>
      <c r="G184" s="462">
        <f>COUNTIFS(VODANET!$AB$5:$AB$4966,"&gt;="&amp;Mensal!G182,VODANET!$AB$5:$AB$4966,"&lt;="&amp;Mensal!H182)</f>
        <v>1</v>
      </c>
      <c r="H184" s="463"/>
      <c r="I184" s="462">
        <f>COUNTIFS(VODANET!$AB$5:$AB$4966,"&gt;="&amp;Mensal!I182,VODANET!$AB$5:$AB$4966,"&lt;="&amp;Mensal!J182)</f>
        <v>4</v>
      </c>
      <c r="J184" s="463"/>
      <c r="K184" s="462">
        <f>COUNTIFS(VODANET!$AB$5:$AB$4966,"&gt;="&amp;Mensal!K182,VODANET!$AB$5:$AB$4966,"&lt;="&amp;Mensal!L182)</f>
        <v>3</v>
      </c>
      <c r="L184" s="463"/>
      <c r="M184" s="110">
        <f>SUM(C184:L184)</f>
        <v>10</v>
      </c>
    </row>
    <row r="185" spans="2:13" ht="16.5" customHeight="1" thickBot="1" x14ac:dyDescent="0.3">
      <c r="B185" s="105" t="s">
        <v>6760</v>
      </c>
      <c r="C185" s="460">
        <v>0</v>
      </c>
      <c r="D185" s="461"/>
      <c r="E185" s="460">
        <v>0</v>
      </c>
      <c r="F185" s="461"/>
      <c r="G185" s="460">
        <v>0</v>
      </c>
      <c r="H185" s="461"/>
      <c r="I185" s="460">
        <v>0</v>
      </c>
      <c r="J185" s="461"/>
      <c r="K185" s="460">
        <v>0</v>
      </c>
      <c r="L185" s="46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2">
        <v>0</v>
      </c>
      <c r="D196" s="463"/>
      <c r="E196" s="462">
        <v>0</v>
      </c>
      <c r="F196" s="463"/>
      <c r="G196" s="462">
        <v>0</v>
      </c>
      <c r="H196" s="463"/>
      <c r="I196" s="462">
        <v>0</v>
      </c>
      <c r="J196" s="463"/>
      <c r="K196" s="462">
        <v>0</v>
      </c>
      <c r="L196" s="463"/>
      <c r="M196" s="110">
        <f>SUM(C196:L196)</f>
        <v>0</v>
      </c>
    </row>
    <row r="197" spans="2:13" ht="16.5" customHeight="1" x14ac:dyDescent="0.25">
      <c r="B197" s="104" t="s">
        <v>5490</v>
      </c>
      <c r="C197" s="462">
        <f>COUNTIFS(VODANET!$AB$5:$AB$4966,"&gt;="&amp;Mensal!C195,VODANET!$AB$5:$AB$4966,"&lt;="&amp;Mensal!D195)</f>
        <v>0</v>
      </c>
      <c r="D197" s="463"/>
      <c r="E197" s="462">
        <f>COUNTIFS(VODANET!$AB$5:$AB$4966,"&gt;="&amp;Mensal!E195,VODANET!$AB$5:$AB$4966,"&lt;="&amp;Mensal!F195)</f>
        <v>0</v>
      </c>
      <c r="F197" s="463"/>
      <c r="G197" s="462">
        <f>COUNTIFS(VODANET!$AB$5:$AB$4966,"&gt;="&amp;Mensal!G195,VODANET!$AB$5:$AB$4966,"&lt;="&amp;Mensal!H195)</f>
        <v>0</v>
      </c>
      <c r="H197" s="463"/>
      <c r="I197" s="462">
        <f>COUNTIFS(VODANET!$AB$5:$AB$4966,"&gt;="&amp;Mensal!I195,VODANET!$AB$5:$AB$4966,"&lt;="&amp;Mensal!J195)</f>
        <v>0</v>
      </c>
      <c r="J197" s="463"/>
      <c r="K197" s="462">
        <f>COUNTIFS(VODANET!$AB$5:$AB$4966,"&gt;="&amp;Mensal!K195,VODANET!$AB$5:$AB$4966,"&lt;="&amp;Mensal!L195)</f>
        <v>0</v>
      </c>
      <c r="L197" s="463"/>
      <c r="M197" s="110">
        <f>SUM(C197:L197)</f>
        <v>0</v>
      </c>
    </row>
    <row r="198" spans="2:13" ht="16.5" customHeight="1" thickBot="1" x14ac:dyDescent="0.3">
      <c r="B198" s="105" t="s">
        <v>6760</v>
      </c>
      <c r="C198" s="460">
        <v>0</v>
      </c>
      <c r="D198" s="461"/>
      <c r="E198" s="460">
        <v>0</v>
      </c>
      <c r="F198" s="461"/>
      <c r="G198" s="460">
        <v>0</v>
      </c>
      <c r="H198" s="461"/>
      <c r="I198" s="460">
        <v>0</v>
      </c>
      <c r="J198" s="461"/>
      <c r="K198" s="460">
        <v>0</v>
      </c>
      <c r="L198" s="46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2">
        <v>0</v>
      </c>
      <c r="D209" s="463"/>
      <c r="E209" s="462">
        <v>0</v>
      </c>
      <c r="F209" s="463"/>
      <c r="G209" s="462">
        <v>0</v>
      </c>
      <c r="H209" s="463"/>
      <c r="I209" s="462">
        <v>0</v>
      </c>
      <c r="J209" s="463"/>
      <c r="K209" s="462">
        <v>0</v>
      </c>
      <c r="L209" s="463"/>
      <c r="M209" s="110">
        <f>SUM(C209:L209)</f>
        <v>0</v>
      </c>
    </row>
    <row r="210" spans="2:13" ht="16.5" customHeight="1" x14ac:dyDescent="0.25">
      <c r="B210" s="104" t="s">
        <v>5490</v>
      </c>
      <c r="C210" s="462">
        <f>COUNTIFS(VODANET!$AB$5:$AB$4966,"&gt;="&amp;Mensal!C208,VODANET!$AB$5:$AB$4966,"&lt;="&amp;Mensal!D208)</f>
        <v>0</v>
      </c>
      <c r="D210" s="463"/>
      <c r="E210" s="462">
        <f>COUNTIFS(VODANET!$AB$5:$AB$4966,"&gt;="&amp;Mensal!E208,VODANET!$AB$5:$AB$4966,"&lt;="&amp;Mensal!F208)</f>
        <v>0</v>
      </c>
      <c r="F210" s="463"/>
      <c r="G210" s="462">
        <f>COUNTIFS(VODANET!$AB$5:$AB$4966,"&gt;="&amp;Mensal!G208,VODANET!$AB$5:$AB$4966,"&lt;="&amp;Mensal!H208)</f>
        <v>0</v>
      </c>
      <c r="H210" s="463"/>
      <c r="I210" s="462">
        <f>COUNTIFS(VODANET!$AB$5:$AB$4966,"&gt;="&amp;Mensal!I208,VODANET!$AB$5:$AB$4966,"&lt;="&amp;Mensal!J208)</f>
        <v>2</v>
      </c>
      <c r="J210" s="463"/>
      <c r="K210" s="462">
        <f>COUNTIFS(VODANET!$AB$5:$AB$4966,"&gt;="&amp;Mensal!K208,VODANET!$AB$5:$AB$4966,"&lt;="&amp;Mensal!L208)</f>
        <v>1</v>
      </c>
      <c r="L210" s="463"/>
      <c r="M210" s="110">
        <f>SUM(C210:L210)</f>
        <v>3</v>
      </c>
    </row>
    <row r="211" spans="2:13" ht="16.5" customHeight="1" thickBot="1" x14ac:dyDescent="0.3">
      <c r="B211" s="105" t="s">
        <v>6760</v>
      </c>
      <c r="C211" s="460">
        <v>0</v>
      </c>
      <c r="D211" s="461"/>
      <c r="E211" s="460">
        <v>0</v>
      </c>
      <c r="F211" s="461"/>
      <c r="G211" s="460">
        <v>0</v>
      </c>
      <c r="H211" s="461"/>
      <c r="I211" s="460">
        <v>0</v>
      </c>
      <c r="J211" s="461"/>
      <c r="K211" s="460">
        <v>0</v>
      </c>
      <c r="L211" s="46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2">
        <v>0</v>
      </c>
      <c r="D222" s="463"/>
      <c r="E222" s="462">
        <v>0</v>
      </c>
      <c r="F222" s="463"/>
      <c r="G222" s="462">
        <v>0</v>
      </c>
      <c r="H222" s="463"/>
      <c r="I222" s="462">
        <v>0</v>
      </c>
      <c r="J222" s="463"/>
      <c r="K222" s="462">
        <v>0</v>
      </c>
      <c r="L222" s="463"/>
      <c r="M222" s="110">
        <f>SUM(C222:L222)</f>
        <v>0</v>
      </c>
    </row>
    <row r="223" spans="2:13" ht="16.5" customHeight="1" x14ac:dyDescent="0.25">
      <c r="B223" s="104" t="s">
        <v>5490</v>
      </c>
      <c r="C223" s="462">
        <f>COUNTIFS(VODANET!$AB$5:$AB$4966,"&gt;="&amp;Mensal!C221,VODANET!$AB$5:$AB$4966,"&lt;="&amp;Mensal!D221)</f>
        <v>0</v>
      </c>
      <c r="D223" s="463"/>
      <c r="E223" s="462">
        <f>COUNTIFS(VODANET!$AB$5:$AB$4966,"&gt;="&amp;Mensal!E221,VODANET!$AB$5:$AB$4966,"&lt;="&amp;Mensal!F221)</f>
        <v>0</v>
      </c>
      <c r="F223" s="463"/>
      <c r="G223" s="462">
        <f>COUNTIFS(VODANET!$AB$5:$AB$4966,"&gt;="&amp;Mensal!G221,VODANET!$AB$5:$AB$4966,"&lt;="&amp;Mensal!H221)</f>
        <v>0</v>
      </c>
      <c r="H223" s="463"/>
      <c r="I223" s="462">
        <f>COUNTIFS(VODANET!$AB$5:$AB$4966,"&gt;="&amp;Mensal!I221,VODANET!$AB$5:$AB$4966,"&lt;="&amp;Mensal!J221)</f>
        <v>0</v>
      </c>
      <c r="J223" s="463"/>
      <c r="K223" s="462">
        <f>COUNTIFS(VODANET!$AB$5:$AB$4966,"&gt;="&amp;Mensal!K221,VODANET!$AB$5:$AB$4966,"&lt;="&amp;Mensal!L221)</f>
        <v>1</v>
      </c>
      <c r="L223" s="463"/>
      <c r="M223" s="110">
        <f>SUM(C223:L223)</f>
        <v>1</v>
      </c>
    </row>
    <row r="224" spans="2:13" ht="16.5" customHeight="1" thickBot="1" x14ac:dyDescent="0.3">
      <c r="B224" s="105" t="s">
        <v>6760</v>
      </c>
      <c r="C224" s="460">
        <v>0</v>
      </c>
      <c r="D224" s="461"/>
      <c r="E224" s="460">
        <v>0</v>
      </c>
      <c r="F224" s="461"/>
      <c r="G224" s="460">
        <v>0</v>
      </c>
      <c r="H224" s="461"/>
      <c r="I224" s="460">
        <v>0</v>
      </c>
      <c r="J224" s="461"/>
      <c r="K224" s="460">
        <v>0</v>
      </c>
      <c r="L224" s="46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2">
        <v>0</v>
      </c>
      <c r="D235" s="463"/>
      <c r="E235" s="462">
        <v>0</v>
      </c>
      <c r="F235" s="463"/>
      <c r="G235" s="462">
        <v>0</v>
      </c>
      <c r="H235" s="463"/>
      <c r="I235" s="462">
        <v>0</v>
      </c>
      <c r="J235" s="463"/>
      <c r="K235" s="462">
        <v>0</v>
      </c>
      <c r="L235" s="463"/>
      <c r="M235" s="110">
        <f>SUM(C235:L235)</f>
        <v>0</v>
      </c>
    </row>
    <row r="236" spans="2:13" ht="16.5" customHeight="1" x14ac:dyDescent="0.25">
      <c r="B236" s="104" t="s">
        <v>5490</v>
      </c>
      <c r="C236" s="462">
        <f>COUNTIFS(VODANET!$AB$5:$AB$4966,"&gt;="&amp;Mensal!C234,VODANET!$AB$5:$AB$4966,"&lt;="&amp;Mensal!D234)</f>
        <v>0</v>
      </c>
      <c r="D236" s="463"/>
      <c r="E236" s="462">
        <f>COUNTIFS(VODANET!$AB$5:$AB$4966,"&gt;="&amp;Mensal!E234,VODANET!$AB$5:$AB$4966,"&lt;="&amp;Mensal!F234)</f>
        <v>0</v>
      </c>
      <c r="F236" s="463"/>
      <c r="G236" s="462">
        <f>COUNTIFS(VODANET!$AB$5:$AB$4966,"&gt;="&amp;Mensal!G234,VODANET!$AB$5:$AB$4966,"&lt;="&amp;Mensal!H234)</f>
        <v>0</v>
      </c>
      <c r="H236" s="463"/>
      <c r="I236" s="462">
        <f>COUNTIFS(VODANET!$AB$5:$AB$4966,"&gt;="&amp;Mensal!I234,VODANET!$AB$5:$AB$4966,"&lt;="&amp;Mensal!J234)</f>
        <v>0</v>
      </c>
      <c r="J236" s="463"/>
      <c r="K236" s="462">
        <f>COUNTIFS(VODANET!$AB$5:$AB$4966,"&gt;="&amp;Mensal!K234,VODANET!$AB$5:$AB$4966,"&lt;="&amp;Mensal!L234)</f>
        <v>0</v>
      </c>
      <c r="L236" s="463"/>
      <c r="M236" s="110">
        <f>SUM(C236:L236)</f>
        <v>0</v>
      </c>
    </row>
    <row r="237" spans="2:13" ht="16.5" customHeight="1" thickBot="1" x14ac:dyDescent="0.3">
      <c r="B237" s="105" t="s">
        <v>6760</v>
      </c>
      <c r="C237" s="460">
        <v>0</v>
      </c>
      <c r="D237" s="461"/>
      <c r="E237" s="460">
        <v>0</v>
      </c>
      <c r="F237" s="461"/>
      <c r="G237" s="460">
        <v>0</v>
      </c>
      <c r="H237" s="461"/>
      <c r="I237" s="460">
        <v>0</v>
      </c>
      <c r="J237" s="461"/>
      <c r="K237" s="460">
        <v>0</v>
      </c>
      <c r="L237" s="46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2">
        <v>0</v>
      </c>
      <c r="D248" s="463"/>
      <c r="E248" s="462">
        <v>0</v>
      </c>
      <c r="F248" s="463"/>
      <c r="G248" s="462">
        <v>0</v>
      </c>
      <c r="H248" s="463"/>
      <c r="I248" s="462">
        <v>0</v>
      </c>
      <c r="J248" s="463"/>
      <c r="K248" s="462">
        <v>0</v>
      </c>
      <c r="L248" s="463"/>
      <c r="M248" s="110">
        <f>SUM(C248:L248)</f>
        <v>0</v>
      </c>
    </row>
    <row r="249" spans="2:13" ht="16.5" customHeight="1" x14ac:dyDescent="0.25">
      <c r="B249" s="104" t="s">
        <v>5490</v>
      </c>
      <c r="C249" s="462">
        <f>COUNTIFS(VODANET!$AB$5:$AB$4966,"&gt;="&amp;Mensal!C247,VODANET!$AB$5:$AB$4966,"&lt;="&amp;Mensal!D247)</f>
        <v>0</v>
      </c>
      <c r="D249" s="463"/>
      <c r="E249" s="462">
        <f>COUNTIFS(VODANET!$AB$5:$AB$4966,"&gt;="&amp;Mensal!E247,VODANET!$AB$5:$AB$4966,"&lt;="&amp;Mensal!F247)</f>
        <v>0</v>
      </c>
      <c r="F249" s="463"/>
      <c r="G249" s="462">
        <f>COUNTIFS(VODANET!$AB$5:$AB$4966,"&gt;="&amp;Mensal!G247,VODANET!$AB$5:$AB$4966,"&lt;="&amp;Mensal!H247)</f>
        <v>1</v>
      </c>
      <c r="H249" s="463"/>
      <c r="I249" s="462">
        <f>COUNTIFS(VODANET!$AB$5:$AB$4966,"&gt;="&amp;Mensal!I247,VODANET!$AB$5:$AB$4966,"&lt;="&amp;Mensal!J247)</f>
        <v>1</v>
      </c>
      <c r="J249" s="463"/>
      <c r="K249" s="462">
        <f>COUNTIFS(VODANET!$AB$5:$AB$4966,"&gt;="&amp;Mensal!K247,VODANET!$AB$5:$AB$4966,"&lt;="&amp;Mensal!L247)</f>
        <v>2</v>
      </c>
      <c r="L249" s="463"/>
      <c r="M249" s="110">
        <f>SUM(C249:L249)</f>
        <v>4</v>
      </c>
    </row>
    <row r="250" spans="2:13" ht="16.5" customHeight="1" thickBot="1" x14ac:dyDescent="0.3">
      <c r="B250" s="105" t="s">
        <v>6760</v>
      </c>
      <c r="C250" s="460">
        <v>0</v>
      </c>
      <c r="D250" s="461"/>
      <c r="E250" s="460">
        <v>0</v>
      </c>
      <c r="F250" s="461"/>
      <c r="G250" s="460">
        <v>0</v>
      </c>
      <c r="H250" s="461"/>
      <c r="I250" s="460">
        <v>0</v>
      </c>
      <c r="J250" s="461"/>
      <c r="K250" s="460">
        <v>0</v>
      </c>
      <c r="L250" s="46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2">
        <v>0</v>
      </c>
      <c r="D261" s="463"/>
      <c r="E261" s="462">
        <v>0</v>
      </c>
      <c r="F261" s="463"/>
      <c r="G261" s="462">
        <v>0</v>
      </c>
      <c r="H261" s="463"/>
      <c r="I261" s="462">
        <v>0</v>
      </c>
      <c r="J261" s="463"/>
      <c r="K261" s="110">
        <f>SUM(C261:J261)</f>
        <v>0</v>
      </c>
      <c r="L261"/>
    </row>
    <row r="262" spans="2:12" ht="16.5" customHeight="1" x14ac:dyDescent="0.25">
      <c r="B262" s="104" t="s">
        <v>5490</v>
      </c>
      <c r="C262" s="462">
        <f>COUNTIFS(VODANET!$AB$5:$AB$4966,"&gt;="&amp;Mensal!C260,VODANET!$AB$5:$AB$4966,"&lt;="&amp;Mensal!D260)</f>
        <v>7</v>
      </c>
      <c r="D262" s="463"/>
      <c r="E262" s="462">
        <f>COUNTIFS(VODANET!$AB$5:$AB$4966,"&gt;="&amp;Mensal!E260,VODANET!$AB$5:$AB$4966,"&lt;="&amp;Mensal!F260)</f>
        <v>0</v>
      </c>
      <c r="F262" s="463"/>
      <c r="G262" s="462">
        <f>COUNTIFS(VODANET!$AB$5:$AB$4966,"&gt;="&amp;Mensal!G260,VODANET!$AB$5:$AB$4966,"&lt;="&amp;Mensal!H260)</f>
        <v>2</v>
      </c>
      <c r="H262" s="463"/>
      <c r="I262" s="462">
        <f>COUNTIFS(VODANET!$AB$5:$AB$4966,"&gt;="&amp;Mensal!I260,VODANET!$AB$5:$AB$4966,"&lt;="&amp;Mensal!J260)</f>
        <v>4</v>
      </c>
      <c r="J262" s="463"/>
      <c r="K262" s="110">
        <f>SUM(C262:J262)</f>
        <v>13</v>
      </c>
      <c r="L262"/>
    </row>
    <row r="263" spans="2:12" ht="16.5" customHeight="1" thickBot="1" x14ac:dyDescent="0.3">
      <c r="B263" s="105" t="s">
        <v>6760</v>
      </c>
      <c r="C263" s="460">
        <v>0</v>
      </c>
      <c r="D263" s="461"/>
      <c r="E263" s="460">
        <v>0</v>
      </c>
      <c r="F263" s="461"/>
      <c r="G263" s="460">
        <v>0</v>
      </c>
      <c r="H263" s="461"/>
      <c r="I263" s="460">
        <v>0</v>
      </c>
      <c r="J263" s="46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2">
        <v>0</v>
      </c>
      <c r="D274" s="463"/>
      <c r="E274" s="462">
        <v>0</v>
      </c>
      <c r="F274" s="463"/>
      <c r="G274" s="462">
        <v>0</v>
      </c>
      <c r="H274" s="463"/>
      <c r="I274" s="462">
        <v>0</v>
      </c>
      <c r="J274" s="463"/>
      <c r="K274" s="462">
        <v>0</v>
      </c>
      <c r="L274" s="463"/>
      <c r="M274" s="110">
        <f>SUM(C274:L274)</f>
        <v>0</v>
      </c>
    </row>
    <row r="275" spans="2:13" ht="16.5" customHeight="1" x14ac:dyDescent="0.25">
      <c r="B275" s="104" t="s">
        <v>5490</v>
      </c>
      <c r="C275" s="462">
        <f>COUNTIFS(VODANET!$AB$5:$AB$4966,"&gt;="&amp;Mensal!C273,VODANET!$AB$5:$AB$4966,"&lt;="&amp;Mensal!D273)</f>
        <v>0</v>
      </c>
      <c r="D275" s="463"/>
      <c r="E275" s="462">
        <f>COUNTIFS(VODANET!$AB$5:$AB$4966,"&gt;="&amp;Mensal!E273,VODANET!$AB$5:$AB$4966,"&lt;="&amp;Mensal!F273)</f>
        <v>4</v>
      </c>
      <c r="F275" s="463"/>
      <c r="G275" s="462">
        <f>COUNTIFS(VODANET!$AB$5:$AB$4966,"&gt;="&amp;Mensal!G273,VODANET!$AB$5:$AB$4966,"&lt;="&amp;Mensal!H273)</f>
        <v>3</v>
      </c>
      <c r="H275" s="463"/>
      <c r="I275" s="462">
        <f>COUNTIFS(VODANET!$AB$5:$AB$4966,"&gt;="&amp;Mensal!I273,VODANET!$AB$5:$AB$4966,"&lt;="&amp;Mensal!J273)</f>
        <v>2</v>
      </c>
      <c r="J275" s="463"/>
      <c r="K275" s="462">
        <f>COUNTIFS(VODANET!$AB$5:$AB$4966,"&gt;="&amp;Mensal!K273,VODANET!$AB$5:$AB$4966,"&lt;="&amp;Mensal!L273)</f>
        <v>0</v>
      </c>
      <c r="L275" s="463"/>
      <c r="M275" s="110">
        <f>SUM(C275:L275)</f>
        <v>9</v>
      </c>
    </row>
    <row r="276" spans="2:13" ht="16.5" customHeight="1" thickBot="1" x14ac:dyDescent="0.3">
      <c r="B276" s="105" t="s">
        <v>6760</v>
      </c>
      <c r="C276" s="460">
        <v>0</v>
      </c>
      <c r="D276" s="461"/>
      <c r="E276" s="460">
        <v>0</v>
      </c>
      <c r="F276" s="461"/>
      <c r="G276" s="460">
        <v>0</v>
      </c>
      <c r="H276" s="461"/>
      <c r="I276" s="460">
        <v>0</v>
      </c>
      <c r="J276" s="461"/>
      <c r="K276" s="460">
        <v>0</v>
      </c>
      <c r="L276" s="46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2">
        <v>0</v>
      </c>
      <c r="D287" s="463"/>
      <c r="E287" s="462">
        <v>0</v>
      </c>
      <c r="F287" s="463"/>
      <c r="G287" s="462">
        <v>0</v>
      </c>
      <c r="H287" s="463"/>
      <c r="I287" s="462">
        <v>0</v>
      </c>
      <c r="J287" s="463"/>
      <c r="K287" s="462">
        <v>0</v>
      </c>
      <c r="L287" s="463"/>
      <c r="M287" s="110">
        <f>SUM(C287:L287)</f>
        <v>0</v>
      </c>
    </row>
    <row r="288" spans="2:13" ht="16.5" customHeight="1" x14ac:dyDescent="0.25">
      <c r="B288" s="104" t="s">
        <v>5490</v>
      </c>
      <c r="C288" s="462">
        <f>COUNTIFS(VODANET!$AB$5:$AB$4966,"&gt;="&amp;Mensal!C286,VODANET!$AB$5:$AB$4966,"&lt;="&amp;Mensal!D286)</f>
        <v>0</v>
      </c>
      <c r="D288" s="463"/>
      <c r="E288" s="462">
        <f>COUNTIFS(VODANET!$AB$5:$AB$4966,"&gt;="&amp;Mensal!E286,VODANET!$AB$5:$AB$4966,"&lt;="&amp;Mensal!F286)</f>
        <v>0</v>
      </c>
      <c r="F288" s="463"/>
      <c r="G288" s="462">
        <f>COUNTIFS(VODANET!$AB$5:$AB$4966,"&gt;="&amp;Mensal!G286,VODANET!$AB$5:$AB$4966,"&lt;="&amp;Mensal!H286)</f>
        <v>0</v>
      </c>
      <c r="H288" s="463"/>
      <c r="I288" s="462">
        <f>COUNTIFS(VODANET!$AB$5:$AB$4966,"&gt;="&amp;Mensal!I286,VODANET!$AB$5:$AB$4966,"&lt;="&amp;Mensal!J286)</f>
        <v>0</v>
      </c>
      <c r="J288" s="463"/>
      <c r="K288" s="462">
        <f>COUNTIFS(VODANET!$AB$5:$AB$4966,"&gt;="&amp;Mensal!K286,VODANET!$AB$5:$AB$4966,"&lt;="&amp;Mensal!L286)</f>
        <v>0</v>
      </c>
      <c r="L288" s="463"/>
      <c r="M288" s="110">
        <f>SUM(C288:L288)</f>
        <v>0</v>
      </c>
    </row>
    <row r="289" spans="2:13" ht="16.5" customHeight="1" thickBot="1" x14ac:dyDescent="0.3">
      <c r="B289" s="105" t="s">
        <v>6760</v>
      </c>
      <c r="C289" s="460">
        <v>0</v>
      </c>
      <c r="D289" s="461"/>
      <c r="E289" s="460">
        <v>0</v>
      </c>
      <c r="F289" s="461"/>
      <c r="G289" s="460">
        <v>0</v>
      </c>
      <c r="H289" s="461"/>
      <c r="I289" s="460">
        <v>0</v>
      </c>
      <c r="J289" s="461"/>
      <c r="K289" s="460">
        <v>0</v>
      </c>
      <c r="L289" s="46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2">
        <v>0</v>
      </c>
      <c r="D300" s="463"/>
      <c r="E300" s="462">
        <v>0</v>
      </c>
      <c r="F300" s="463"/>
      <c r="G300" s="462">
        <v>0</v>
      </c>
      <c r="H300" s="463"/>
      <c r="I300" s="462">
        <v>0</v>
      </c>
      <c r="J300" s="463"/>
      <c r="K300" s="462">
        <v>0</v>
      </c>
      <c r="L300" s="463"/>
      <c r="M300" s="110">
        <f>SUM(C300:L300)</f>
        <v>0</v>
      </c>
    </row>
    <row r="301" spans="2:13" ht="16.5" customHeight="1" x14ac:dyDescent="0.25">
      <c r="B301" s="104" t="s">
        <v>5490</v>
      </c>
      <c r="C301" s="462">
        <f>COUNTIFS(VODANET!$AB$5:$AB$4966,"&gt;="&amp;Mensal!C299,VODANET!$AB$5:$AB$4966,"&lt;="&amp;Mensal!D299)</f>
        <v>1</v>
      </c>
      <c r="D301" s="463"/>
      <c r="E301" s="462">
        <f>COUNTIFS(VODANET!$AB$5:$AB$4966,"&gt;="&amp;Mensal!E299,VODANET!$AB$5:$AB$4966,"&lt;="&amp;Mensal!F299)</f>
        <v>0</v>
      </c>
      <c r="F301" s="463"/>
      <c r="G301" s="462">
        <f>COUNTIFS(VODANET!$AB$5:$AB$4966,"&gt;="&amp;Mensal!G299,VODANET!$AB$5:$AB$4966,"&lt;="&amp;Mensal!H299)</f>
        <v>0</v>
      </c>
      <c r="H301" s="463"/>
      <c r="I301" s="462">
        <f>COUNTIFS(VODANET!$AB$5:$AB$4966,"&gt;="&amp;Mensal!I299,VODANET!$AB$5:$AB$4966,"&lt;="&amp;Mensal!J299)</f>
        <v>0</v>
      </c>
      <c r="J301" s="463"/>
      <c r="K301" s="462">
        <f>COUNTIFS(VODANET!$AB$5:$AB$4966,"&gt;="&amp;Mensal!K299,VODANET!$AB$5:$AB$4966,"&lt;="&amp;Mensal!L299)</f>
        <v>0</v>
      </c>
      <c r="L301" s="463"/>
      <c r="M301" s="110">
        <f>SUM(C301:L301)</f>
        <v>1</v>
      </c>
    </row>
    <row r="302" spans="2:13" ht="16.5" customHeight="1" thickBot="1" x14ac:dyDescent="0.3">
      <c r="B302" s="105" t="s">
        <v>6760</v>
      </c>
      <c r="C302" s="460">
        <v>0</v>
      </c>
      <c r="D302" s="461"/>
      <c r="E302" s="460">
        <v>0</v>
      </c>
      <c r="F302" s="461"/>
      <c r="G302" s="460">
        <v>0</v>
      </c>
      <c r="H302" s="461"/>
      <c r="I302" s="460">
        <v>0</v>
      </c>
      <c r="J302" s="461"/>
      <c r="K302" s="460">
        <v>0</v>
      </c>
      <c r="L302" s="46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2">
        <v>0</v>
      </c>
      <c r="D313" s="463"/>
      <c r="E313" s="462">
        <v>0</v>
      </c>
      <c r="F313" s="463"/>
      <c r="G313" s="462">
        <v>0</v>
      </c>
      <c r="H313" s="463"/>
      <c r="I313" s="462">
        <v>0</v>
      </c>
      <c r="J313" s="463"/>
      <c r="K313" s="462">
        <v>0</v>
      </c>
      <c r="L313" s="463"/>
      <c r="M313" s="110">
        <f>SUM(C313:L313)</f>
        <v>0</v>
      </c>
    </row>
    <row r="314" spans="2:13" ht="16.5" customHeight="1" x14ac:dyDescent="0.25">
      <c r="B314" s="104" t="s">
        <v>5490</v>
      </c>
      <c r="C314" s="462">
        <f>COUNTIFS(VODANET!$AB$5:$AB$4966,"&gt;="&amp;Mensal!C312,VODANET!$AB$5:$AB$4966,"&lt;="&amp;Mensal!D312)</f>
        <v>0</v>
      </c>
      <c r="D314" s="463"/>
      <c r="E314" s="462">
        <f>COUNTIFS(VODANET!$AB$5:$AB$4966,"&gt;="&amp;Mensal!E312,VODANET!$AB$5:$AB$4966,"&lt;="&amp;Mensal!F312)</f>
        <v>0</v>
      </c>
      <c r="F314" s="463"/>
      <c r="G314" s="462">
        <f>COUNTIFS(VODANET!$AB$5:$AB$4966,"&gt;="&amp;Mensal!G312,VODANET!$AB$5:$AB$4966,"&lt;="&amp;Mensal!H312)</f>
        <v>2</v>
      </c>
      <c r="H314" s="463"/>
      <c r="I314" s="462">
        <f>COUNTIFS(VODANET!$AB$5:$AB$4966,"&gt;="&amp;Mensal!I312,VODANET!$AB$5:$AB$4966,"&lt;="&amp;Mensal!J312)</f>
        <v>1</v>
      </c>
      <c r="J314" s="463"/>
      <c r="K314" s="462">
        <f>COUNTIFS(VODANET!$AB$5:$AB$4966,"&gt;="&amp;Mensal!K312,VODANET!$AB$5:$AB$4966,"&lt;="&amp;Mensal!L312)</f>
        <v>0</v>
      </c>
      <c r="L314" s="463"/>
      <c r="M314" s="110">
        <f>SUM(C314:L314)</f>
        <v>3</v>
      </c>
    </row>
    <row r="315" spans="2:13" ht="16.5" customHeight="1" thickBot="1" x14ac:dyDescent="0.3">
      <c r="B315" s="105" t="s">
        <v>6760</v>
      </c>
      <c r="C315" s="460">
        <v>0</v>
      </c>
      <c r="D315" s="461"/>
      <c r="E315" s="460">
        <v>0</v>
      </c>
      <c r="F315" s="461"/>
      <c r="G315" s="460">
        <v>0</v>
      </c>
      <c r="H315" s="461"/>
      <c r="I315" s="460">
        <v>0</v>
      </c>
      <c r="J315" s="461"/>
      <c r="K315" s="460">
        <v>0</v>
      </c>
      <c r="L315" s="46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6" t="s">
        <v>6751</v>
      </c>
      <c r="E4" s="46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4" t="s">
        <v>6756</v>
      </c>
      <c r="E9" s="46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23031</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23110</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23111</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23277</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23278</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23032</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23112</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23247</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23113</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23138</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23114</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23115</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23116</v>
      </c>
      <c r="I418" s="15">
        <v>41758</v>
      </c>
      <c r="J418" s="15" t="s">
        <v>22888</v>
      </c>
      <c r="K418" s="15" t="s">
        <v>2877</v>
      </c>
      <c r="L418" s="15" t="s">
        <v>4334</v>
      </c>
      <c r="M418" s="15" t="s">
        <v>22889</v>
      </c>
      <c r="N418" s="15" t="s">
        <v>23117</v>
      </c>
      <c r="O418" s="15" t="s">
        <v>12745</v>
      </c>
      <c r="P418" s="15">
        <v>41761</v>
      </c>
      <c r="Q418" s="26" t="s">
        <v>23049</v>
      </c>
      <c r="R418" s="15" t="s">
        <v>23118</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23119</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23033</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22971</v>
      </c>
      <c r="I557" s="15">
        <v>41711</v>
      </c>
      <c r="J557" s="15" t="s">
        <v>22890</v>
      </c>
      <c r="K557" s="15" t="s">
        <v>3554</v>
      </c>
      <c r="L557" s="15" t="s">
        <v>4873</v>
      </c>
      <c r="M557" s="15" t="s">
        <v>22891</v>
      </c>
      <c r="N557" s="15" t="s">
        <v>22972</v>
      </c>
      <c r="O557" s="15" t="s">
        <v>453</v>
      </c>
      <c r="P557" s="15">
        <v>41711</v>
      </c>
      <c r="Q557" s="26" t="s">
        <v>22973</v>
      </c>
      <c r="R557" s="15" t="s">
        <v>22974</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23035</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22975</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22976</v>
      </c>
      <c r="L754" s="15" t="s">
        <v>4165</v>
      </c>
      <c r="M754" s="15" t="s">
        <v>22977</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23232</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23233</v>
      </c>
      <c r="K845" s="15" t="s">
        <v>23234</v>
      </c>
      <c r="L845" s="15" t="s">
        <v>4302</v>
      </c>
      <c r="M845" s="15" t="s">
        <v>23235</v>
      </c>
      <c r="N845" s="15" t="s">
        <v>453</v>
      </c>
      <c r="O845" s="15" t="s">
        <v>453</v>
      </c>
      <c r="P845" s="15" t="s">
        <v>453</v>
      </c>
      <c r="Q845" s="15" t="s">
        <v>23236</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22978</v>
      </c>
      <c r="I868" s="15">
        <v>41710</v>
      </c>
      <c r="J868" s="15" t="s">
        <v>22897</v>
      </c>
      <c r="K868" s="15" t="s">
        <v>22898</v>
      </c>
      <c r="L868" s="15" t="s">
        <v>5885</v>
      </c>
      <c r="M868" s="15" t="s">
        <v>22899</v>
      </c>
      <c r="N868" s="15" t="s">
        <v>23007</v>
      </c>
      <c r="O868" s="15" t="s">
        <v>11940</v>
      </c>
      <c r="P868" s="15">
        <v>41723</v>
      </c>
      <c r="Q868" s="15" t="s">
        <v>22900</v>
      </c>
      <c r="R868" s="15" t="s">
        <v>22979</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22980</v>
      </c>
      <c r="I1002" s="15">
        <v>41717</v>
      </c>
      <c r="J1002" s="15" t="s">
        <v>6530</v>
      </c>
      <c r="K1002" s="15" t="s">
        <v>22863</v>
      </c>
      <c r="L1002" s="15" t="s">
        <v>4615</v>
      </c>
      <c r="M1002" s="15" t="s">
        <v>6532</v>
      </c>
      <c r="N1002" s="15" t="s">
        <v>22981</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23036</v>
      </c>
      <c r="K1052" s="15" t="s">
        <v>23037</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23279</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22982</v>
      </c>
      <c r="I1247" s="3">
        <v>41324</v>
      </c>
      <c r="J1247" s="15" t="s">
        <v>7834</v>
      </c>
      <c r="K1247" s="15" t="s">
        <v>22983</v>
      </c>
      <c r="L1247" s="15" t="s">
        <v>4393</v>
      </c>
      <c r="M1247" s="15" t="s">
        <v>7835</v>
      </c>
      <c r="N1247" s="15" t="s">
        <v>22984</v>
      </c>
      <c r="O1247" s="15" t="s">
        <v>22985</v>
      </c>
      <c r="P1247" s="15">
        <v>41717</v>
      </c>
      <c r="Q1247" s="26" t="s">
        <v>22906</v>
      </c>
      <c r="R1247" s="15" t="s">
        <v>22986</v>
      </c>
      <c r="S1247" s="15" t="s">
        <v>11544</v>
      </c>
      <c r="T1247" s="15" t="s">
        <v>14774</v>
      </c>
      <c r="U1247" s="15" t="s">
        <v>22987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22988</v>
      </c>
      <c r="I1424" s="3">
        <v>41712</v>
      </c>
      <c r="J1424" s="15" t="s">
        <v>22910</v>
      </c>
      <c r="K1424" s="15" t="s">
        <v>9394</v>
      </c>
      <c r="L1424" s="15" t="s">
        <v>9385</v>
      </c>
      <c r="M1424" s="15" t="s">
        <v>22911</v>
      </c>
      <c r="N1424" s="15" t="s">
        <v>22989</v>
      </c>
      <c r="O1424" s="15" t="s">
        <v>11940</v>
      </c>
      <c r="P1424" s="15">
        <v>41712</v>
      </c>
      <c r="Q1424" s="26" t="s">
        <v>22912</v>
      </c>
      <c r="R1424" s="15" t="s">
        <v>22990</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23008</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22991</v>
      </c>
      <c r="I1682" s="15">
        <v>41697</v>
      </c>
      <c r="J1682" s="15" t="s">
        <v>16067</v>
      </c>
      <c r="K1682" s="15" t="s">
        <v>22917</v>
      </c>
      <c r="L1682" s="15" t="s">
        <v>16069</v>
      </c>
      <c r="M1682" s="15" t="s">
        <v>16070</v>
      </c>
      <c r="N1682" s="15" t="s">
        <v>22992</v>
      </c>
      <c r="O1682" s="15" t="s">
        <v>11974</v>
      </c>
      <c r="P1682" s="15">
        <v>41726</v>
      </c>
      <c r="Q1682" s="26" t="s">
        <v>22918</v>
      </c>
      <c r="R1682" s="15" t="s">
        <v>22993</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23120</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22994</v>
      </c>
      <c r="I1933" s="15">
        <v>41708</v>
      </c>
      <c r="J1933" s="15" t="s">
        <v>22939</v>
      </c>
      <c r="K1933" s="15" t="s">
        <v>22940</v>
      </c>
      <c r="L1933" s="15" t="s">
        <v>18286</v>
      </c>
      <c r="M1933" s="15" t="s">
        <v>18287</v>
      </c>
      <c r="N1933" s="15" t="s">
        <v>22995</v>
      </c>
      <c r="O1933" s="15" t="s">
        <v>22946</v>
      </c>
      <c r="P1933" s="15">
        <v>41709</v>
      </c>
      <c r="Q1933" s="15" t="s">
        <v>22941</v>
      </c>
      <c r="R1933" s="15" t="s">
        <v>22996</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23121</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23038</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22997</v>
      </c>
      <c r="I2058" s="15">
        <v>41715</v>
      </c>
      <c r="J2058" s="15" t="s">
        <v>18990</v>
      </c>
      <c r="K2058" s="15" t="s">
        <v>22873</v>
      </c>
      <c r="L2058" s="15" t="s">
        <v>18991</v>
      </c>
      <c r="M2058" s="15" t="s">
        <v>18992</v>
      </c>
      <c r="N2058" s="15" t="s">
        <v>22998</v>
      </c>
      <c r="O2058" s="15" t="s">
        <v>11940</v>
      </c>
      <c r="P2058" s="15">
        <v>41715</v>
      </c>
      <c r="Q2058" s="15" t="s">
        <v>22874</v>
      </c>
      <c r="R2058" s="15" t="s">
        <v>22999</v>
      </c>
      <c r="S2058" s="15" t="s">
        <v>18993</v>
      </c>
      <c r="T2058" s="15" t="s">
        <v>14774</v>
      </c>
      <c r="U2058" s="15" t="s">
        <v>23000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23051</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23001</v>
      </c>
      <c r="I2114" s="15">
        <v>41716</v>
      </c>
      <c r="J2114" t="s">
        <v>22821</v>
      </c>
      <c r="K2114" t="s">
        <v>22822</v>
      </c>
      <c r="L2114" t="s">
        <v>5152</v>
      </c>
      <c r="M2114" t="s">
        <v>22823</v>
      </c>
      <c r="N2114" s="15" t="s">
        <v>453</v>
      </c>
      <c r="O2114" s="15" t="s">
        <v>453</v>
      </c>
      <c r="P2114" s="15" t="s">
        <v>453</v>
      </c>
      <c r="Q2114" t="s">
        <v>23009</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23010</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23011</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23122</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23012</v>
      </c>
      <c r="K2119" s="14" t="s">
        <v>23013</v>
      </c>
      <c r="L2119" s="14" t="s">
        <v>4169</v>
      </c>
      <c r="M2119" s="14" t="s">
        <v>23014</v>
      </c>
      <c r="N2119" s="14" t="s">
        <v>453</v>
      </c>
      <c r="O2119" s="14" t="s">
        <v>453</v>
      </c>
      <c r="P2119" s="14" t="s">
        <v>453</v>
      </c>
      <c r="Q2119" s="14" t="s">
        <v>23123</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23039</v>
      </c>
      <c r="K2120" t="s">
        <v>23040</v>
      </c>
      <c r="L2120" t="s">
        <v>5786</v>
      </c>
      <c r="M2120" t="s">
        <v>3454</v>
      </c>
      <c r="N2120" s="14" t="s">
        <v>453</v>
      </c>
      <c r="O2120" s="14" t="s">
        <v>453</v>
      </c>
      <c r="P2120" s="14" t="s">
        <v>453</v>
      </c>
      <c r="Q2120" t="s">
        <v>23124</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23041</v>
      </c>
      <c r="L2121" t="s">
        <v>5150</v>
      </c>
      <c r="M2121" t="s">
        <v>3623</v>
      </c>
      <c r="N2121" s="14" t="s">
        <v>453</v>
      </c>
      <c r="O2121" s="14" t="s">
        <v>453</v>
      </c>
      <c r="P2121" s="14" t="s">
        <v>453</v>
      </c>
      <c r="Q2121" t="s">
        <v>23125</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23042</v>
      </c>
      <c r="L2122" t="s">
        <v>23043</v>
      </c>
      <c r="M2122" t="s">
        <v>5690</v>
      </c>
      <c r="N2122" s="14" t="s">
        <v>453</v>
      </c>
      <c r="O2122" s="14" t="s">
        <v>453</v>
      </c>
      <c r="P2122" s="14" t="s">
        <v>453</v>
      </c>
      <c r="Q2122" t="s">
        <v>23126</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23044</v>
      </c>
      <c r="L2123" t="s">
        <v>6981</v>
      </c>
      <c r="M2123" t="s">
        <v>17086</v>
      </c>
      <c r="N2123" s="14" t="s">
        <v>453</v>
      </c>
      <c r="O2123" s="14" t="s">
        <v>453</v>
      </c>
      <c r="P2123" s="14" t="s">
        <v>453</v>
      </c>
      <c r="Q2123" t="s">
        <v>23127</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23045</v>
      </c>
      <c r="K2124" t="s">
        <v>23046</v>
      </c>
      <c r="L2124" t="s">
        <v>4165</v>
      </c>
      <c r="M2124" t="s">
        <v>5313</v>
      </c>
      <c r="N2124" s="14" t="s">
        <v>453</v>
      </c>
      <c r="O2124" s="14" t="s">
        <v>453</v>
      </c>
      <c r="P2124" s="14" t="s">
        <v>453</v>
      </c>
      <c r="Q2124" t="s">
        <v>23171</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23047</v>
      </c>
      <c r="L2125" t="s">
        <v>5404</v>
      </c>
      <c r="M2125" t="s">
        <v>23048</v>
      </c>
      <c r="N2125" s="14" t="s">
        <v>453</v>
      </c>
      <c r="O2125" s="14" t="s">
        <v>453</v>
      </c>
      <c r="P2125" s="14" t="s">
        <v>453</v>
      </c>
      <c r="Q2125" t="s">
        <v>23172</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23052</v>
      </c>
      <c r="K2126" t="s">
        <v>23053</v>
      </c>
      <c r="L2126" t="s">
        <v>4165</v>
      </c>
      <c r="M2126" t="s">
        <v>23054</v>
      </c>
      <c r="N2126" s="14" t="s">
        <v>453</v>
      </c>
      <c r="O2126" s="14" t="s">
        <v>453</v>
      </c>
      <c r="P2126" s="14" t="s">
        <v>453</v>
      </c>
      <c r="Q2126" s="26" t="s">
        <v>23173</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23139</v>
      </c>
      <c r="L2127" t="s">
        <v>7740</v>
      </c>
      <c r="M2127" t="s">
        <v>7741</v>
      </c>
      <c r="N2127" s="14" t="s">
        <v>453</v>
      </c>
      <c r="O2127" s="14" t="s">
        <v>453</v>
      </c>
      <c r="P2127" s="14" t="s">
        <v>453</v>
      </c>
      <c r="Q2127" s="26" t="s">
        <v>23237</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23140</v>
      </c>
      <c r="K2128" t="s">
        <v>23141</v>
      </c>
      <c r="L2128" t="s">
        <v>6087</v>
      </c>
      <c r="M2128" t="s">
        <v>23142</v>
      </c>
      <c r="N2128" s="14" t="s">
        <v>453</v>
      </c>
      <c r="O2128" s="14" t="s">
        <v>453</v>
      </c>
      <c r="P2128" s="14" t="s">
        <v>453</v>
      </c>
      <c r="Q2128" s="26" t="s">
        <v>23238</v>
      </c>
      <c r="R2128" s="14" t="s">
        <v>453</v>
      </c>
      <c r="S2128" t="s">
        <v>23143</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23174</v>
      </c>
      <c r="K2129" t="s">
        <v>23175</v>
      </c>
      <c r="L2129" t="s">
        <v>17356</v>
      </c>
      <c r="M2129" t="s">
        <v>23176</v>
      </c>
      <c r="N2129" s="14" t="s">
        <v>453</v>
      </c>
      <c r="O2129" s="14" t="s">
        <v>453</v>
      </c>
      <c r="P2129" s="14" t="s">
        <v>453</v>
      </c>
      <c r="Q2129" t="s">
        <v>23239</v>
      </c>
      <c r="R2129" s="14" t="s">
        <v>453</v>
      </c>
      <c r="S2129" t="s">
        <v>23177</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23174</v>
      </c>
      <c r="K2130" t="s">
        <v>23178</v>
      </c>
      <c r="L2130" t="s">
        <v>17418</v>
      </c>
      <c r="M2130" t="s">
        <v>23176</v>
      </c>
      <c r="N2130" s="14" t="s">
        <v>453</v>
      </c>
      <c r="O2130" s="14" t="s">
        <v>453</v>
      </c>
      <c r="P2130" s="14" t="s">
        <v>453</v>
      </c>
      <c r="Q2130" t="s">
        <v>23240</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23174</v>
      </c>
      <c r="K2131" t="s">
        <v>23179</v>
      </c>
      <c r="L2131" t="s">
        <v>17326</v>
      </c>
      <c r="M2131" t="s">
        <v>23176</v>
      </c>
      <c r="N2131" s="14" t="s">
        <v>453</v>
      </c>
      <c r="O2131" s="14" t="s">
        <v>453</v>
      </c>
      <c r="P2131" s="14" t="s">
        <v>453</v>
      </c>
      <c r="Q2131" t="s">
        <v>23241</v>
      </c>
      <c r="R2131" s="14" t="s">
        <v>453</v>
      </c>
      <c r="S2131" t="s">
        <v>23180</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23248</v>
      </c>
      <c r="I2132" s="14">
        <v>41806</v>
      </c>
      <c r="J2132" t="s">
        <v>23174</v>
      </c>
      <c r="K2132" t="s">
        <v>23181</v>
      </c>
      <c r="L2132" t="s">
        <v>23182</v>
      </c>
      <c r="M2132" t="s">
        <v>23176</v>
      </c>
      <c r="N2132" s="14" t="s">
        <v>23249</v>
      </c>
      <c r="O2132" s="14" t="s">
        <v>453</v>
      </c>
      <c r="P2132" s="14">
        <v>41807</v>
      </c>
      <c r="Q2132" s="14" t="s">
        <v>453</v>
      </c>
      <c r="R2132" s="14" t="s">
        <v>23250</v>
      </c>
      <c r="S2132" t="s">
        <v>23183</v>
      </c>
      <c r="T2132" t="s">
        <v>14774</v>
      </c>
      <c r="U2132" s="14" t="s">
        <v>23251</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23252</v>
      </c>
      <c r="I2133" s="14">
        <v>41808</v>
      </c>
      <c r="J2133" t="s">
        <v>23174</v>
      </c>
      <c r="K2133" t="s">
        <v>23184</v>
      </c>
      <c r="L2133" t="s">
        <v>23185</v>
      </c>
      <c r="M2133" t="s">
        <v>23176</v>
      </c>
      <c r="N2133" s="14" t="s">
        <v>23253</v>
      </c>
      <c r="O2133" s="14" t="s">
        <v>12745</v>
      </c>
      <c r="P2133" s="14">
        <v>41815</v>
      </c>
      <c r="Q2133" s="14" t="s">
        <v>453</v>
      </c>
      <c r="R2133" s="14" t="s">
        <v>23254</v>
      </c>
      <c r="S2133" t="s">
        <v>23186</v>
      </c>
      <c r="T2133" t="s">
        <v>14774</v>
      </c>
      <c r="U2133" s="14" t="s">
        <v>23255</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23256</v>
      </c>
      <c r="I2134" s="14">
        <v>41808</v>
      </c>
      <c r="J2134" t="s">
        <v>23174</v>
      </c>
      <c r="K2134" t="s">
        <v>23187</v>
      </c>
      <c r="L2134" t="s">
        <v>23188</v>
      </c>
      <c r="M2134" t="s">
        <v>23176</v>
      </c>
      <c r="N2134" s="14" t="s">
        <v>23257</v>
      </c>
      <c r="O2134" s="14" t="s">
        <v>453</v>
      </c>
      <c r="P2134" s="14">
        <v>41808</v>
      </c>
      <c r="Q2134" s="14" t="s">
        <v>453</v>
      </c>
      <c r="R2134" s="14" t="s">
        <v>10016</v>
      </c>
      <c r="S2134" t="s">
        <v>23189</v>
      </c>
      <c r="T2134" t="s">
        <v>14774</v>
      </c>
      <c r="U2134" s="14" t="s">
        <v>23258</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23332</v>
      </c>
      <c r="K2135" t="s">
        <v>23333</v>
      </c>
      <c r="L2135" t="s">
        <v>8531</v>
      </c>
      <c r="M2135" t="s">
        <v>23334</v>
      </c>
      <c r="N2135" s="14" t="s">
        <v>453</v>
      </c>
      <c r="O2135" s="14" t="s">
        <v>453</v>
      </c>
      <c r="P2135" s="14" t="s">
        <v>453</v>
      </c>
      <c r="Q2135" s="14" t="s">
        <v>453</v>
      </c>
      <c r="R2135" s="14" t="s">
        <v>453</v>
      </c>
      <c r="S2135" t="s">
        <v>23335</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23336</v>
      </c>
      <c r="K2136" t="s">
        <v>23337</v>
      </c>
      <c r="L2136" t="s">
        <v>23338</v>
      </c>
      <c r="M2136" t="s">
        <v>23339</v>
      </c>
      <c r="N2136" s="14" t="s">
        <v>453</v>
      </c>
      <c r="O2136" s="14" t="s">
        <v>453</v>
      </c>
      <c r="P2136" s="14" t="s">
        <v>453</v>
      </c>
      <c r="Q2136" t="s">
        <v>23340</v>
      </c>
      <c r="R2136" s="14" t="s">
        <v>453</v>
      </c>
      <c r="S2136" t="s">
        <v>23341</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23342</v>
      </c>
      <c r="K2137" t="s">
        <v>23343</v>
      </c>
      <c r="L2137" t="s">
        <v>23344</v>
      </c>
      <c r="M2137" t="s">
        <v>23345</v>
      </c>
      <c r="N2137" s="14" t="s">
        <v>453</v>
      </c>
      <c r="O2137" s="14" t="s">
        <v>453</v>
      </c>
      <c r="P2137" s="14" t="s">
        <v>453</v>
      </c>
      <c r="Q2137" t="s">
        <v>23346</v>
      </c>
      <c r="R2137" s="14" t="s">
        <v>453</v>
      </c>
      <c r="S2137" t="s">
        <v>23347</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23348</v>
      </c>
      <c r="K2138" t="s">
        <v>23349</v>
      </c>
      <c r="L2138" t="s">
        <v>23350</v>
      </c>
      <c r="M2138" t="s">
        <v>23351</v>
      </c>
      <c r="N2138" s="14" t="s">
        <v>453</v>
      </c>
      <c r="O2138" s="14" t="s">
        <v>453</v>
      </c>
      <c r="P2138" s="14" t="s">
        <v>453</v>
      </c>
      <c r="Q2138" t="s">
        <v>23352</v>
      </c>
      <c r="R2138" s="14" t="s">
        <v>453</v>
      </c>
      <c r="S2138" t="s">
        <v>23353</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23342</v>
      </c>
      <c r="K2139" t="s">
        <v>23354</v>
      </c>
      <c r="L2139" t="s">
        <v>23344</v>
      </c>
      <c r="M2139" t="s">
        <v>23345</v>
      </c>
      <c r="N2139" s="14" t="s">
        <v>453</v>
      </c>
      <c r="O2139" s="14" t="s">
        <v>453</v>
      </c>
      <c r="P2139" s="14" t="s">
        <v>453</v>
      </c>
      <c r="Q2139" t="s">
        <v>23355</v>
      </c>
      <c r="R2139" s="14" t="s">
        <v>453</v>
      </c>
      <c r="S2139" t="s">
        <v>23356</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23342</v>
      </c>
      <c r="K2140" t="s">
        <v>23357</v>
      </c>
      <c r="L2140" t="s">
        <v>23344</v>
      </c>
      <c r="M2140" t="s">
        <v>23345</v>
      </c>
      <c r="N2140" s="14" t="s">
        <v>453</v>
      </c>
      <c r="O2140" s="14" t="s">
        <v>453</v>
      </c>
      <c r="P2140" s="14" t="s">
        <v>453</v>
      </c>
      <c r="Q2140" t="s">
        <v>23358</v>
      </c>
      <c r="R2140" s="14" t="s">
        <v>453</v>
      </c>
      <c r="S2140" t="s">
        <v>23359</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23360</v>
      </c>
      <c r="K2141" t="s">
        <v>23361</v>
      </c>
      <c r="L2141" t="s">
        <v>4295</v>
      </c>
      <c r="M2141" t="s">
        <v>23362</v>
      </c>
      <c r="N2141" s="14" t="s">
        <v>453</v>
      </c>
      <c r="O2141" s="14" t="s">
        <v>453</v>
      </c>
      <c r="P2141" s="14" t="s">
        <v>453</v>
      </c>
      <c r="Q2141" t="s">
        <v>23363</v>
      </c>
      <c r="R2141" s="14" t="s">
        <v>453</v>
      </c>
      <c r="S2141" t="s">
        <v>23364</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23342</v>
      </c>
      <c r="K2142" t="s">
        <v>23365</v>
      </c>
      <c r="L2142" t="s">
        <v>23344</v>
      </c>
      <c r="M2142" t="s">
        <v>23345</v>
      </c>
      <c r="N2142" s="14" t="s">
        <v>453</v>
      </c>
      <c r="O2142" s="14" t="s">
        <v>453</v>
      </c>
      <c r="P2142" s="14" t="s">
        <v>453</v>
      </c>
      <c r="Q2142" t="s">
        <v>23366</v>
      </c>
      <c r="R2142" s="14" t="s">
        <v>453</v>
      </c>
      <c r="S2142" t="s">
        <v>23367</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23368</v>
      </c>
      <c r="K2143" t="s">
        <v>23369</v>
      </c>
      <c r="L2143" t="s">
        <v>23370</v>
      </c>
      <c r="M2143" t="s">
        <v>23371</v>
      </c>
      <c r="N2143" s="14" t="s">
        <v>453</v>
      </c>
      <c r="O2143" s="14" t="s">
        <v>453</v>
      </c>
      <c r="P2143" s="14" t="s">
        <v>453</v>
      </c>
      <c r="Q2143" t="s">
        <v>23340</v>
      </c>
      <c r="R2143" s="14" t="s">
        <v>453</v>
      </c>
      <c r="S2143" t="s">
        <v>23372</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23373</v>
      </c>
      <c r="K2144" t="s">
        <v>23374</v>
      </c>
      <c r="L2144" t="s">
        <v>23375</v>
      </c>
      <c r="M2144" t="s">
        <v>23376</v>
      </c>
      <c r="N2144" s="14" t="s">
        <v>453</v>
      </c>
      <c r="O2144" s="14" t="s">
        <v>453</v>
      </c>
      <c r="P2144" s="14" t="s">
        <v>453</v>
      </c>
      <c r="Q2144" t="s">
        <v>23340</v>
      </c>
      <c r="R2144" s="14" t="s">
        <v>453</v>
      </c>
      <c r="S2144" t="s">
        <v>23377</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23342</v>
      </c>
      <c r="K2145" t="s">
        <v>23378</v>
      </c>
      <c r="L2145" t="s">
        <v>23344</v>
      </c>
      <c r="M2145" t="s">
        <v>23379</v>
      </c>
      <c r="N2145" s="14" t="s">
        <v>453</v>
      </c>
      <c r="O2145" s="14" t="s">
        <v>453</v>
      </c>
      <c r="P2145" s="14" t="s">
        <v>453</v>
      </c>
      <c r="Q2145" s="14" t="s">
        <v>453</v>
      </c>
      <c r="R2145" s="14" t="s">
        <v>453</v>
      </c>
      <c r="S2145" t="s">
        <v>23380</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23360</v>
      </c>
      <c r="K2146" t="s">
        <v>23381</v>
      </c>
      <c r="L2146" t="s">
        <v>4295</v>
      </c>
      <c r="M2146" t="s">
        <v>23382</v>
      </c>
      <c r="N2146" s="14" t="s">
        <v>453</v>
      </c>
      <c r="O2146" s="14" t="s">
        <v>453</v>
      </c>
      <c r="P2146" s="14" t="s">
        <v>453</v>
      </c>
      <c r="Q2146" t="s">
        <v>23383</v>
      </c>
      <c r="R2146" s="14" t="s">
        <v>453</v>
      </c>
      <c r="S2146" t="s">
        <v>23384</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23342</v>
      </c>
      <c r="K2147" t="s">
        <v>23385</v>
      </c>
      <c r="L2147" t="s">
        <v>23344</v>
      </c>
      <c r="M2147" t="s">
        <v>23379</v>
      </c>
      <c r="N2147" s="14" t="s">
        <v>453</v>
      </c>
      <c r="O2147" s="14" t="s">
        <v>453</v>
      </c>
      <c r="P2147" s="14" t="s">
        <v>453</v>
      </c>
      <c r="Q2147" t="s">
        <v>23386</v>
      </c>
      <c r="R2147" s="14" t="s">
        <v>453</v>
      </c>
      <c r="S2147" t="s">
        <v>23387</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23342</v>
      </c>
      <c r="K2148" t="s">
        <v>23388</v>
      </c>
      <c r="L2148" t="s">
        <v>23344</v>
      </c>
      <c r="M2148">
        <v>35579718</v>
      </c>
      <c r="N2148" s="14" t="s">
        <v>453</v>
      </c>
      <c r="O2148" s="14" t="s">
        <v>453</v>
      </c>
      <c r="P2148" s="14" t="s">
        <v>453</v>
      </c>
      <c r="Q2148" t="s">
        <v>23389</v>
      </c>
      <c r="R2148" s="14" t="s">
        <v>453</v>
      </c>
      <c r="S2148" t="s">
        <v>23390</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23342</v>
      </c>
      <c r="K2149" t="s">
        <v>23391</v>
      </c>
      <c r="L2149" t="s">
        <v>23344</v>
      </c>
      <c r="M2149" t="s">
        <v>23345</v>
      </c>
      <c r="N2149" s="14" t="s">
        <v>453</v>
      </c>
      <c r="O2149" s="14" t="s">
        <v>453</v>
      </c>
      <c r="P2149" s="14" t="s">
        <v>453</v>
      </c>
      <c r="Q2149" t="s">
        <v>23392</v>
      </c>
      <c r="R2149" s="14" t="s">
        <v>453</v>
      </c>
      <c r="S2149" t="s">
        <v>23393</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23342</v>
      </c>
      <c r="K2150" t="s">
        <v>23394</v>
      </c>
      <c r="L2150" t="s">
        <v>23344</v>
      </c>
      <c r="M2150" t="s">
        <v>23379</v>
      </c>
      <c r="N2150" s="14" t="s">
        <v>453</v>
      </c>
      <c r="O2150" s="14" t="s">
        <v>453</v>
      </c>
      <c r="P2150" s="14" t="s">
        <v>453</v>
      </c>
      <c r="Q2150" t="s">
        <v>23386</v>
      </c>
      <c r="R2150" s="14" t="s">
        <v>453</v>
      </c>
      <c r="S2150" t="s">
        <v>23395</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23342</v>
      </c>
      <c r="K2151" t="s">
        <v>23396</v>
      </c>
      <c r="L2151" t="s">
        <v>23344</v>
      </c>
      <c r="M2151">
        <v>35579718</v>
      </c>
      <c r="N2151" s="14" t="s">
        <v>453</v>
      </c>
      <c r="O2151" s="14" t="s">
        <v>453</v>
      </c>
      <c r="P2151" s="14" t="s">
        <v>453</v>
      </c>
      <c r="Q2151" t="s">
        <v>23389</v>
      </c>
      <c r="R2151" s="14" t="s">
        <v>453</v>
      </c>
      <c r="S2151" t="s">
        <v>23397</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23360</v>
      </c>
      <c r="K2152" t="s">
        <v>23398</v>
      </c>
      <c r="L2152" t="s">
        <v>4295</v>
      </c>
      <c r="M2152" t="s">
        <v>23399</v>
      </c>
      <c r="N2152" s="14" t="s">
        <v>453</v>
      </c>
      <c r="O2152" s="14" t="s">
        <v>453</v>
      </c>
      <c r="P2152" s="14" t="s">
        <v>453</v>
      </c>
      <c r="Q2152" t="s">
        <v>23400</v>
      </c>
      <c r="R2152" s="14" t="s">
        <v>453</v>
      </c>
      <c r="S2152" t="s">
        <v>23401</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23342</v>
      </c>
      <c r="K2153" t="s">
        <v>23402</v>
      </c>
      <c r="L2153" t="s">
        <v>23344</v>
      </c>
      <c r="M2153">
        <v>35579718</v>
      </c>
      <c r="N2153" s="14" t="s">
        <v>453</v>
      </c>
      <c r="O2153" s="14" t="s">
        <v>453</v>
      </c>
      <c r="P2153" s="14" t="s">
        <v>453</v>
      </c>
      <c r="Q2153" t="s">
        <v>23389</v>
      </c>
      <c r="R2153" s="14" t="s">
        <v>453</v>
      </c>
      <c r="S2153" t="s">
        <v>23403</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23360</v>
      </c>
      <c r="K2154" t="s">
        <v>23404</v>
      </c>
      <c r="L2154" t="s">
        <v>4295</v>
      </c>
      <c r="M2154" t="s">
        <v>23362</v>
      </c>
      <c r="N2154" s="14" t="s">
        <v>453</v>
      </c>
      <c r="O2154" s="14" t="s">
        <v>453</v>
      </c>
      <c r="P2154" s="14" t="s">
        <v>453</v>
      </c>
      <c r="Q2154" t="s">
        <v>23405</v>
      </c>
      <c r="R2154" s="14" t="s">
        <v>453</v>
      </c>
      <c r="S2154" t="s">
        <v>23406</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23342</v>
      </c>
      <c r="K2155" t="s">
        <v>23407</v>
      </c>
      <c r="L2155" t="s">
        <v>23344</v>
      </c>
      <c r="M2155">
        <v>35579718</v>
      </c>
      <c r="N2155" s="14" t="s">
        <v>453</v>
      </c>
      <c r="O2155" s="14" t="s">
        <v>453</v>
      </c>
      <c r="P2155" s="14" t="s">
        <v>453</v>
      </c>
      <c r="Q2155" t="s">
        <v>23389</v>
      </c>
      <c r="R2155" s="14" t="s">
        <v>453</v>
      </c>
      <c r="S2155" t="s">
        <v>23408</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23360</v>
      </c>
      <c r="K2156" t="s">
        <v>23409</v>
      </c>
      <c r="L2156" t="s">
        <v>4295</v>
      </c>
      <c r="M2156" t="s">
        <v>23362</v>
      </c>
      <c r="N2156" s="14" t="s">
        <v>453</v>
      </c>
      <c r="O2156" s="14" t="s">
        <v>453</v>
      </c>
      <c r="P2156" s="14" t="s">
        <v>453</v>
      </c>
      <c r="Q2156" t="s">
        <v>23410</v>
      </c>
      <c r="R2156" s="14" t="s">
        <v>453</v>
      </c>
      <c r="S2156" t="s">
        <v>23411</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23342</v>
      </c>
      <c r="K2157" t="s">
        <v>23412</v>
      </c>
      <c r="L2157" t="s">
        <v>23344</v>
      </c>
      <c r="M2157">
        <v>35579718</v>
      </c>
      <c r="N2157" s="14" t="s">
        <v>453</v>
      </c>
      <c r="O2157" s="14" t="s">
        <v>453</v>
      </c>
      <c r="P2157" s="14" t="s">
        <v>453</v>
      </c>
      <c r="Q2157" t="s">
        <v>23389</v>
      </c>
      <c r="R2157" s="14" t="s">
        <v>453</v>
      </c>
      <c r="S2157" t="s">
        <v>23413</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23342</v>
      </c>
      <c r="K2158" t="s">
        <v>23414</v>
      </c>
      <c r="L2158" t="s">
        <v>23344</v>
      </c>
      <c r="M2158" t="s">
        <v>23379</v>
      </c>
      <c r="N2158" s="14" t="s">
        <v>453</v>
      </c>
      <c r="O2158" s="14" t="s">
        <v>453</v>
      </c>
      <c r="P2158" s="14" t="s">
        <v>453</v>
      </c>
      <c r="Q2158" t="s">
        <v>23386</v>
      </c>
      <c r="R2158" s="14" t="s">
        <v>453</v>
      </c>
      <c r="S2158" t="s">
        <v>23415</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23360</v>
      </c>
      <c r="K2159" t="s">
        <v>23416</v>
      </c>
      <c r="L2159" t="s">
        <v>4295</v>
      </c>
      <c r="M2159" t="s">
        <v>23362</v>
      </c>
      <c r="N2159" s="14" t="s">
        <v>453</v>
      </c>
      <c r="O2159" s="14" t="s">
        <v>453</v>
      </c>
      <c r="P2159" s="14" t="s">
        <v>453</v>
      </c>
      <c r="Q2159" t="s">
        <v>23417</v>
      </c>
      <c r="R2159" s="14" t="s">
        <v>453</v>
      </c>
      <c r="S2159" t="s">
        <v>23418</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23342</v>
      </c>
      <c r="K2160" t="s">
        <v>23419</v>
      </c>
      <c r="L2160" t="s">
        <v>23344</v>
      </c>
      <c r="M2160">
        <v>35579718</v>
      </c>
      <c r="N2160" s="14" t="s">
        <v>453</v>
      </c>
      <c r="O2160" s="14" t="s">
        <v>453</v>
      </c>
      <c r="P2160" s="14" t="s">
        <v>453</v>
      </c>
      <c r="Q2160" t="s">
        <v>23389</v>
      </c>
      <c r="R2160" s="14" t="s">
        <v>453</v>
      </c>
      <c r="S2160" t="s">
        <v>23420</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23342</v>
      </c>
      <c r="K2161" t="s">
        <v>23421</v>
      </c>
      <c r="L2161" t="s">
        <v>23344</v>
      </c>
      <c r="M2161" t="s">
        <v>23379</v>
      </c>
      <c r="N2161" s="14" t="s">
        <v>453</v>
      </c>
      <c r="O2161" s="14" t="s">
        <v>453</v>
      </c>
      <c r="P2161" s="14" t="s">
        <v>453</v>
      </c>
      <c r="Q2161" t="s">
        <v>23386</v>
      </c>
      <c r="R2161" s="14" t="s">
        <v>453</v>
      </c>
      <c r="S2161" t="s">
        <v>23422</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23342</v>
      </c>
      <c r="K2162" t="s">
        <v>23423</v>
      </c>
      <c r="L2162" t="s">
        <v>23344</v>
      </c>
      <c r="M2162" t="s">
        <v>23424</v>
      </c>
      <c r="N2162" s="14" t="s">
        <v>453</v>
      </c>
      <c r="O2162" s="14" t="s">
        <v>453</v>
      </c>
      <c r="P2162" s="14" t="s">
        <v>453</v>
      </c>
      <c r="Q2162" t="s">
        <v>23425</v>
      </c>
      <c r="R2162" s="14" t="s">
        <v>453</v>
      </c>
      <c r="S2162" t="s">
        <v>23426</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23342</v>
      </c>
      <c r="K2163" t="s">
        <v>23427</v>
      </c>
      <c r="L2163" t="s">
        <v>23344</v>
      </c>
      <c r="M2163" t="s">
        <v>23428</v>
      </c>
      <c r="N2163" s="14" t="s">
        <v>453</v>
      </c>
      <c r="O2163" s="14" t="s">
        <v>453</v>
      </c>
      <c r="P2163" s="14" t="s">
        <v>453</v>
      </c>
      <c r="Q2163" s="14" t="s">
        <v>453</v>
      </c>
      <c r="R2163" s="14" t="s">
        <v>453</v>
      </c>
      <c r="S2163" t="s">
        <v>23429</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23342</v>
      </c>
      <c r="K2164" t="s">
        <v>23430</v>
      </c>
      <c r="L2164" t="s">
        <v>23344</v>
      </c>
      <c r="M2164" t="s">
        <v>23379</v>
      </c>
      <c r="N2164" s="14" t="s">
        <v>453</v>
      </c>
      <c r="O2164" s="14" t="s">
        <v>453</v>
      </c>
      <c r="P2164" s="14" t="s">
        <v>453</v>
      </c>
      <c r="Q2164" s="14" t="s">
        <v>453</v>
      </c>
      <c r="R2164" s="14" t="s">
        <v>453</v>
      </c>
      <c r="S2164" t="s">
        <v>23431</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23360</v>
      </c>
      <c r="K2165" t="s">
        <v>23432</v>
      </c>
      <c r="L2165" t="s">
        <v>4295</v>
      </c>
      <c r="M2165" t="s">
        <v>23433</v>
      </c>
      <c r="N2165" s="14" t="s">
        <v>453</v>
      </c>
      <c r="O2165" s="14" t="s">
        <v>453</v>
      </c>
      <c r="P2165" s="14" t="s">
        <v>453</v>
      </c>
      <c r="Q2165" t="s">
        <v>23434</v>
      </c>
      <c r="R2165" s="14" t="s">
        <v>453</v>
      </c>
      <c r="S2165" t="s">
        <v>23435</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23342</v>
      </c>
      <c r="K2166" t="s">
        <v>23436</v>
      </c>
      <c r="L2166" t="s">
        <v>23344</v>
      </c>
      <c r="M2166">
        <v>35579718</v>
      </c>
      <c r="N2166" s="14" t="s">
        <v>453</v>
      </c>
      <c r="O2166" s="14" t="s">
        <v>453</v>
      </c>
      <c r="P2166" s="14" t="s">
        <v>453</v>
      </c>
      <c r="Q2166" s="14" t="s">
        <v>453</v>
      </c>
      <c r="R2166" s="14" t="s">
        <v>453</v>
      </c>
      <c r="S2166" t="s">
        <v>23437</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23342</v>
      </c>
      <c r="K2167" t="s">
        <v>23438</v>
      </c>
      <c r="L2167" t="s">
        <v>23344</v>
      </c>
      <c r="M2167" t="s">
        <v>23439</v>
      </c>
      <c r="N2167" s="14" t="s">
        <v>453</v>
      </c>
      <c r="O2167" s="14" t="s">
        <v>453</v>
      </c>
      <c r="P2167" s="14" t="s">
        <v>453</v>
      </c>
      <c r="Q2167" s="14" t="s">
        <v>453</v>
      </c>
      <c r="R2167" s="14" t="s">
        <v>453</v>
      </c>
      <c r="S2167" t="s">
        <v>23440</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23360</v>
      </c>
      <c r="K2168" t="s">
        <v>23441</v>
      </c>
      <c r="L2168" t="s">
        <v>4295</v>
      </c>
      <c r="M2168" t="s">
        <v>23362</v>
      </c>
      <c r="N2168" s="14" t="s">
        <v>453</v>
      </c>
      <c r="O2168" s="14" t="s">
        <v>453</v>
      </c>
      <c r="P2168" s="14" t="s">
        <v>453</v>
      </c>
      <c r="Q2168" t="s">
        <v>23442</v>
      </c>
      <c r="R2168" s="14" t="s">
        <v>453</v>
      </c>
      <c r="S2168" t="s">
        <v>23443</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23342</v>
      </c>
      <c r="K2169" t="s">
        <v>23444</v>
      </c>
      <c r="L2169" t="s">
        <v>23344</v>
      </c>
      <c r="M2169">
        <v>35579718</v>
      </c>
      <c r="N2169" s="14" t="s">
        <v>453</v>
      </c>
      <c r="O2169" s="14" t="s">
        <v>453</v>
      </c>
      <c r="P2169" s="14" t="s">
        <v>453</v>
      </c>
      <c r="Q2169" s="14" t="s">
        <v>453</v>
      </c>
      <c r="R2169" s="14" t="s">
        <v>453</v>
      </c>
      <c r="S2169" t="s">
        <v>23445</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23342</v>
      </c>
      <c r="K2170" t="s">
        <v>23446</v>
      </c>
      <c r="L2170" t="s">
        <v>23344</v>
      </c>
      <c r="M2170" t="s">
        <v>23447</v>
      </c>
      <c r="N2170" s="14" t="s">
        <v>453</v>
      </c>
      <c r="O2170" s="14" t="s">
        <v>453</v>
      </c>
      <c r="P2170" s="14" t="s">
        <v>453</v>
      </c>
      <c r="Q2170" s="14" t="s">
        <v>453</v>
      </c>
      <c r="R2170" s="14" t="s">
        <v>453</v>
      </c>
      <c r="S2170" t="s">
        <v>23448</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23342</v>
      </c>
      <c r="K2171" t="s">
        <v>23449</v>
      </c>
      <c r="L2171" t="s">
        <v>23344</v>
      </c>
      <c r="M2171" t="s">
        <v>23450</v>
      </c>
      <c r="N2171" s="14" t="s">
        <v>453</v>
      </c>
      <c r="O2171" s="14" t="s">
        <v>453</v>
      </c>
      <c r="P2171" s="14" t="s">
        <v>453</v>
      </c>
      <c r="Q2171" t="s">
        <v>23451</v>
      </c>
      <c r="R2171" s="14" t="s">
        <v>453</v>
      </c>
      <c r="S2171" t="s">
        <v>23452</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23342</v>
      </c>
      <c r="K2172" t="s">
        <v>23453</v>
      </c>
      <c r="L2172">
        <v>35420000</v>
      </c>
      <c r="M2172">
        <v>35579718</v>
      </c>
      <c r="N2172" s="14" t="s">
        <v>453</v>
      </c>
      <c r="O2172" s="14" t="s">
        <v>453</v>
      </c>
      <c r="P2172" s="14" t="s">
        <v>453</v>
      </c>
      <c r="Q2172" s="14" t="s">
        <v>453</v>
      </c>
      <c r="R2172" s="14" t="s">
        <v>453</v>
      </c>
      <c r="S2172" t="s">
        <v>23454</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23342</v>
      </c>
      <c r="K2173" t="s">
        <v>23455</v>
      </c>
      <c r="L2173">
        <v>35420000</v>
      </c>
      <c r="M2173">
        <v>35579718</v>
      </c>
      <c r="N2173" s="14" t="s">
        <v>453</v>
      </c>
      <c r="O2173" s="14" t="s">
        <v>453</v>
      </c>
      <c r="P2173" s="14" t="s">
        <v>453</v>
      </c>
      <c r="Q2173" s="14" t="s">
        <v>453</v>
      </c>
      <c r="R2173" s="14" t="s">
        <v>453</v>
      </c>
      <c r="S2173" t="s">
        <v>23456</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23360</v>
      </c>
      <c r="K2174" t="s">
        <v>23457</v>
      </c>
      <c r="L2174" t="s">
        <v>4295</v>
      </c>
      <c r="M2174" t="s">
        <v>23458</v>
      </c>
      <c r="N2174" s="14" t="s">
        <v>453</v>
      </c>
      <c r="O2174" s="14" t="s">
        <v>453</v>
      </c>
      <c r="P2174" s="14" t="s">
        <v>453</v>
      </c>
      <c r="Q2174" t="s">
        <v>23459</v>
      </c>
      <c r="R2174" s="14" t="s">
        <v>453</v>
      </c>
      <c r="S2174" t="s">
        <v>23460</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23342</v>
      </c>
      <c r="K2175" t="s">
        <v>23461</v>
      </c>
      <c r="L2175">
        <v>35420000</v>
      </c>
      <c r="M2175">
        <v>35579718</v>
      </c>
      <c r="N2175" s="14" t="s">
        <v>453</v>
      </c>
      <c r="O2175" s="14" t="s">
        <v>453</v>
      </c>
      <c r="P2175" s="14" t="s">
        <v>453</v>
      </c>
      <c r="Q2175" s="14" t="s">
        <v>453</v>
      </c>
      <c r="R2175" s="14" t="s">
        <v>453</v>
      </c>
      <c r="S2175" t="s">
        <v>23462</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23342</v>
      </c>
      <c r="K2176" t="s">
        <v>23463</v>
      </c>
      <c r="L2176">
        <v>35420000</v>
      </c>
      <c r="M2176" t="s">
        <v>23379</v>
      </c>
      <c r="N2176" s="14" t="s">
        <v>453</v>
      </c>
      <c r="O2176" s="14" t="s">
        <v>453</v>
      </c>
      <c r="P2176" s="14" t="s">
        <v>453</v>
      </c>
      <c r="Q2176" s="14" t="s">
        <v>453</v>
      </c>
      <c r="R2176" s="14" t="s">
        <v>453</v>
      </c>
      <c r="S2176" t="s">
        <v>23464</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23342</v>
      </c>
      <c r="K2177" t="s">
        <v>23465</v>
      </c>
      <c r="L2177">
        <v>35420000</v>
      </c>
      <c r="M2177">
        <v>35579718</v>
      </c>
      <c r="N2177" s="14" t="s">
        <v>453</v>
      </c>
      <c r="O2177" s="14" t="s">
        <v>453</v>
      </c>
      <c r="P2177" s="14" t="s">
        <v>453</v>
      </c>
      <c r="Q2177" s="14" t="s">
        <v>453</v>
      </c>
      <c r="R2177" s="14" t="s">
        <v>453</v>
      </c>
      <c r="S2177" t="s">
        <v>23466</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23360</v>
      </c>
      <c r="K2178" t="s">
        <v>23467</v>
      </c>
      <c r="L2178" t="s">
        <v>4295</v>
      </c>
      <c r="M2178" t="s">
        <v>23362</v>
      </c>
      <c r="N2178" s="14" t="s">
        <v>453</v>
      </c>
      <c r="O2178" s="14" t="s">
        <v>453</v>
      </c>
      <c r="P2178" s="14" t="s">
        <v>453</v>
      </c>
      <c r="Q2178" t="s">
        <v>23468</v>
      </c>
      <c r="R2178" s="14" t="s">
        <v>453</v>
      </c>
      <c r="S2178" t="s">
        <v>23469</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23342</v>
      </c>
      <c r="K2179" t="s">
        <v>23470</v>
      </c>
      <c r="L2179">
        <v>35420000</v>
      </c>
      <c r="M2179">
        <v>35579718</v>
      </c>
      <c r="N2179" s="14" t="s">
        <v>453</v>
      </c>
      <c r="O2179" s="14" t="s">
        <v>453</v>
      </c>
      <c r="P2179" s="14" t="s">
        <v>453</v>
      </c>
      <c r="Q2179" s="14" t="s">
        <v>453</v>
      </c>
      <c r="R2179" s="14" t="s">
        <v>453</v>
      </c>
      <c r="S2179" t="s">
        <v>23471</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23342</v>
      </c>
      <c r="K2180" t="s">
        <v>23472</v>
      </c>
      <c r="L2180">
        <v>35420000</v>
      </c>
      <c r="M2180" t="s">
        <v>23379</v>
      </c>
      <c r="N2180" s="14" t="s">
        <v>453</v>
      </c>
      <c r="O2180" s="14" t="s">
        <v>453</v>
      </c>
      <c r="P2180" s="14" t="s">
        <v>453</v>
      </c>
      <c r="Q2180" s="14" t="s">
        <v>453</v>
      </c>
      <c r="R2180" s="14" t="s">
        <v>453</v>
      </c>
      <c r="S2180" t="s">
        <v>23473</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23342</v>
      </c>
      <c r="K2181" t="s">
        <v>23474</v>
      </c>
      <c r="L2181">
        <v>35420000</v>
      </c>
      <c r="M2181">
        <v>35579718</v>
      </c>
      <c r="N2181" s="14" t="s">
        <v>453</v>
      </c>
      <c r="O2181" s="14" t="s">
        <v>453</v>
      </c>
      <c r="P2181" s="14" t="s">
        <v>453</v>
      </c>
      <c r="Q2181" s="14" t="s">
        <v>453</v>
      </c>
      <c r="R2181" s="14" t="s">
        <v>453</v>
      </c>
      <c r="S2181" t="s">
        <v>23475</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23360</v>
      </c>
      <c r="K2182" t="s">
        <v>23476</v>
      </c>
      <c r="L2182" t="s">
        <v>4295</v>
      </c>
      <c r="M2182" t="s">
        <v>23362</v>
      </c>
      <c r="N2182" s="14" t="s">
        <v>453</v>
      </c>
      <c r="O2182" s="14" t="s">
        <v>453</v>
      </c>
      <c r="P2182" s="14" t="s">
        <v>453</v>
      </c>
      <c r="Q2182" t="s">
        <v>23477</v>
      </c>
      <c r="R2182" s="14" t="s">
        <v>453</v>
      </c>
      <c r="S2182" t="s">
        <v>23478</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23360</v>
      </c>
      <c r="K2183" t="s">
        <v>23479</v>
      </c>
      <c r="L2183" t="s">
        <v>4295</v>
      </c>
      <c r="M2183" t="s">
        <v>23480</v>
      </c>
      <c r="N2183" s="14" t="s">
        <v>453</v>
      </c>
      <c r="O2183" s="14" t="s">
        <v>453</v>
      </c>
      <c r="P2183" s="14" t="s">
        <v>453</v>
      </c>
      <c r="Q2183" t="s">
        <v>23481</v>
      </c>
      <c r="R2183" s="14" t="s">
        <v>453</v>
      </c>
      <c r="S2183" t="s">
        <v>23482</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23360</v>
      </c>
      <c r="K2184" t="s">
        <v>23483</v>
      </c>
      <c r="L2184" t="s">
        <v>4295</v>
      </c>
      <c r="M2184" t="s">
        <v>23362</v>
      </c>
      <c r="N2184" s="14" t="s">
        <v>453</v>
      </c>
      <c r="O2184" s="14" t="s">
        <v>453</v>
      </c>
      <c r="P2184" s="14" t="s">
        <v>453</v>
      </c>
      <c r="Q2184" t="s">
        <v>23484</v>
      </c>
      <c r="R2184" s="14" t="s">
        <v>453</v>
      </c>
      <c r="S2184" t="s">
        <v>23485</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23360</v>
      </c>
      <c r="K2185" t="s">
        <v>23486</v>
      </c>
      <c r="L2185" t="s">
        <v>4295</v>
      </c>
      <c r="M2185" t="s">
        <v>23362</v>
      </c>
      <c r="N2185" s="14" t="s">
        <v>453</v>
      </c>
      <c r="O2185" s="14" t="s">
        <v>453</v>
      </c>
      <c r="P2185" s="14" t="s">
        <v>453</v>
      </c>
      <c r="Q2185" t="s">
        <v>23487</v>
      </c>
      <c r="R2185" s="14" t="s">
        <v>453</v>
      </c>
      <c r="S2185" t="s">
        <v>23488</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23360</v>
      </c>
      <c r="K2186" t="s">
        <v>23489</v>
      </c>
      <c r="L2186" t="s">
        <v>4295</v>
      </c>
      <c r="M2186" t="s">
        <v>23362</v>
      </c>
      <c r="N2186" s="14" t="s">
        <v>453</v>
      </c>
      <c r="O2186" s="14" t="s">
        <v>453</v>
      </c>
      <c r="P2186" s="14" t="s">
        <v>453</v>
      </c>
      <c r="Q2186" t="s">
        <v>23490</v>
      </c>
      <c r="R2186" s="14" t="s">
        <v>453</v>
      </c>
      <c r="S2186" t="s">
        <v>23491</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23360</v>
      </c>
      <c r="K2187" t="s">
        <v>23492</v>
      </c>
      <c r="L2187" t="s">
        <v>4295</v>
      </c>
      <c r="M2187" t="s">
        <v>23362</v>
      </c>
      <c r="N2187" s="14" t="s">
        <v>453</v>
      </c>
      <c r="O2187" s="14" t="s">
        <v>453</v>
      </c>
      <c r="P2187" s="14" t="s">
        <v>453</v>
      </c>
      <c r="Q2187" t="s">
        <v>23493</v>
      </c>
      <c r="R2187" s="14" t="s">
        <v>453</v>
      </c>
      <c r="S2187" t="s">
        <v>23494</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23360</v>
      </c>
      <c r="K2188" t="s">
        <v>23495</v>
      </c>
      <c r="L2188" t="s">
        <v>4295</v>
      </c>
      <c r="M2188" t="s">
        <v>23362</v>
      </c>
      <c r="N2188" s="14" t="s">
        <v>453</v>
      </c>
      <c r="O2188" s="14" t="s">
        <v>453</v>
      </c>
      <c r="P2188" s="14" t="s">
        <v>453</v>
      </c>
      <c r="Q2188" t="s">
        <v>23496</v>
      </c>
      <c r="R2188" s="14" t="s">
        <v>453</v>
      </c>
      <c r="S2188" t="s">
        <v>23497</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23360</v>
      </c>
      <c r="K2189" t="s">
        <v>23498</v>
      </c>
      <c r="L2189" t="s">
        <v>4295</v>
      </c>
      <c r="M2189" t="s">
        <v>23362</v>
      </c>
      <c r="N2189" s="14" t="s">
        <v>453</v>
      </c>
      <c r="O2189" s="14" t="s">
        <v>453</v>
      </c>
      <c r="P2189" s="14" t="s">
        <v>453</v>
      </c>
      <c r="Q2189" t="s">
        <v>23499</v>
      </c>
      <c r="R2189" s="14" t="s">
        <v>453</v>
      </c>
      <c r="S2189" t="s">
        <v>23500</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23360</v>
      </c>
      <c r="K2190" t="s">
        <v>23501</v>
      </c>
      <c r="L2190" t="s">
        <v>4295</v>
      </c>
      <c r="M2190" t="s">
        <v>23399</v>
      </c>
      <c r="N2190" s="14" t="s">
        <v>453</v>
      </c>
      <c r="O2190" s="14" t="s">
        <v>453</v>
      </c>
      <c r="P2190" s="14" t="s">
        <v>453</v>
      </c>
      <c r="Q2190" t="s">
        <v>23502</v>
      </c>
      <c r="R2190" s="14" t="s">
        <v>453</v>
      </c>
      <c r="S2190" t="s">
        <v>23503</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23360</v>
      </c>
      <c r="K2191" t="s">
        <v>23504</v>
      </c>
      <c r="L2191" t="s">
        <v>4295</v>
      </c>
      <c r="M2191" t="s">
        <v>23362</v>
      </c>
      <c r="N2191" s="14" t="s">
        <v>453</v>
      </c>
      <c r="O2191" s="14" t="s">
        <v>453</v>
      </c>
      <c r="P2191" s="14" t="s">
        <v>453</v>
      </c>
      <c r="Q2191" t="s">
        <v>23505</v>
      </c>
      <c r="R2191" s="14" t="s">
        <v>453</v>
      </c>
      <c r="S2191" t="s">
        <v>23506</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23360</v>
      </c>
      <c r="K2192" t="s">
        <v>23507</v>
      </c>
      <c r="L2192" t="s">
        <v>4295</v>
      </c>
      <c r="M2192" t="s">
        <v>23362</v>
      </c>
      <c r="N2192" s="14" t="s">
        <v>453</v>
      </c>
      <c r="O2192" s="14" t="s">
        <v>453</v>
      </c>
      <c r="P2192" s="14" t="s">
        <v>453</v>
      </c>
      <c r="Q2192" t="s">
        <v>23508</v>
      </c>
      <c r="R2192" s="14" t="s">
        <v>453</v>
      </c>
      <c r="S2192" t="s">
        <v>23509</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23360</v>
      </c>
      <c r="K2193" t="s">
        <v>23510</v>
      </c>
      <c r="L2193" t="s">
        <v>4295</v>
      </c>
      <c r="M2193" t="s">
        <v>23362</v>
      </c>
      <c r="N2193" s="14" t="s">
        <v>453</v>
      </c>
      <c r="O2193" s="14" t="s">
        <v>453</v>
      </c>
      <c r="P2193" s="14" t="s">
        <v>453</v>
      </c>
      <c r="Q2193" t="s">
        <v>23511</v>
      </c>
      <c r="R2193" s="14" t="s">
        <v>453</v>
      </c>
      <c r="S2193" t="s">
        <v>23509</v>
      </c>
      <c r="T2193" t="s">
        <v>14774</v>
      </c>
      <c r="U2193" s="14" t="s">
        <v>453</v>
      </c>
      <c r="V2193" s="203" t="s">
        <v>453</v>
      </c>
      <c r="W2193" s="14" t="s">
        <v>453</v>
      </c>
      <c r="X2193" s="14" t="s">
        <v>453</v>
      </c>
      <c r="Y2193" s="14" t="s">
        <v>453</v>
      </c>
      <c r="Z2193" s="14" t="s">
        <v>453</v>
      </c>
      <c r="AA2193"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22971</v>
      </c>
      <c r="E1971" s="170">
        <v>41711</v>
      </c>
      <c r="F1971" s="303">
        <f t="shared" si="65"/>
        <v>41742</v>
      </c>
    </row>
    <row r="1972" spans="4:6" x14ac:dyDescent="0.25">
      <c r="D1972" s="22" t="s">
        <v>4938</v>
      </c>
      <c r="E1972" s="12">
        <v>41708</v>
      </c>
      <c r="F1972" s="303">
        <f t="shared" si="65"/>
        <v>41739</v>
      </c>
    </row>
    <row r="1973" spans="4:6" x14ac:dyDescent="0.25">
      <c r="D1973" s="22" t="s">
        <v>22978</v>
      </c>
      <c r="E1973" s="12">
        <v>41723</v>
      </c>
      <c r="F1973" s="303">
        <f t="shared" si="65"/>
        <v>41754</v>
      </c>
    </row>
    <row r="1974" spans="4:6" x14ac:dyDescent="0.25">
      <c r="D1974" s="22" t="s">
        <v>22980</v>
      </c>
      <c r="E1974" s="12">
        <v>41717</v>
      </c>
      <c r="F1974" s="303">
        <f t="shared" si="65"/>
        <v>41748</v>
      </c>
    </row>
    <row r="1975" spans="4:6" x14ac:dyDescent="0.25">
      <c r="D1975" s="22" t="s">
        <v>22982</v>
      </c>
      <c r="E1975" s="12">
        <v>41717</v>
      </c>
      <c r="F1975" s="303">
        <f t="shared" si="65"/>
        <v>41748</v>
      </c>
    </row>
    <row r="1976" spans="4:6" x14ac:dyDescent="0.25">
      <c r="D1976" s="22" t="s">
        <v>22988</v>
      </c>
      <c r="E1976" s="12">
        <v>41712</v>
      </c>
      <c r="F1976" s="303">
        <f t="shared" si="65"/>
        <v>41743</v>
      </c>
    </row>
    <row r="1977" spans="4:6" x14ac:dyDescent="0.25">
      <c r="D1977" s="22" t="s">
        <v>22991</v>
      </c>
      <c r="E1977" s="12">
        <v>41726</v>
      </c>
      <c r="F1977" s="303">
        <f t="shared" si="65"/>
        <v>41757</v>
      </c>
    </row>
    <row r="1978" spans="4:6" x14ac:dyDescent="0.25">
      <c r="D1978" s="20" t="s">
        <v>22994</v>
      </c>
      <c r="E1978" s="16">
        <v>41709</v>
      </c>
      <c r="F1978" s="303">
        <f t="shared" si="65"/>
        <v>41740</v>
      </c>
    </row>
    <row r="1979" spans="4:6" x14ac:dyDescent="0.25">
      <c r="D1979" s="22" t="s">
        <v>22997</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8">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8"/>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8"/>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8"/>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8">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8"/>
      <c r="H10" s="57">
        <f>F10-G9</f>
        <v>258</v>
      </c>
      <c r="I10" s="57">
        <f>(H10-C10)-J10-M8</f>
        <v>24</v>
      </c>
      <c r="J10" s="57">
        <v>7</v>
      </c>
    </row>
    <row r="11" spans="2:28" x14ac:dyDescent="0.25">
      <c r="B11" s="57" t="s">
        <v>20145</v>
      </c>
      <c r="C11" s="57">
        <v>307</v>
      </c>
      <c r="D11" s="57">
        <f>O14</f>
        <v>2516</v>
      </c>
      <c r="E11" s="57">
        <f>D14</f>
        <v>615</v>
      </c>
      <c r="F11" s="57">
        <f>D11-E11</f>
        <v>1901</v>
      </c>
      <c r="G11" s="468"/>
      <c r="H11" s="57">
        <f>F11-G9</f>
        <v>473</v>
      </c>
      <c r="I11" s="57">
        <f>(H11-C11)-J11-M7</f>
        <v>116</v>
      </c>
      <c r="J11" s="57">
        <v>20</v>
      </c>
    </row>
    <row r="12" spans="2:28" x14ac:dyDescent="0.25">
      <c r="B12" s="57" t="s">
        <v>20142</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22982</v>
      </c>
      <c r="B492" s="358" t="s">
        <v>11544</v>
      </c>
      <c r="C492" s="10" t="s">
        <v>7833</v>
      </c>
      <c r="D492" s="57" t="s">
        <v>22983</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69" t="s">
        <v>20133</v>
      </c>
      <c r="B1" s="469"/>
      <c r="C1" s="469"/>
      <c r="D1" s="469"/>
      <c r="E1" s="469"/>
      <c r="G1" s="469" t="s">
        <v>4129</v>
      </c>
      <c r="H1" s="469"/>
      <c r="I1" s="469"/>
      <c r="J1" s="469"/>
      <c r="K1" s="469"/>
      <c r="M1" s="469" t="s">
        <v>4128</v>
      </c>
      <c r="N1" s="469"/>
      <c r="O1" s="469"/>
      <c r="P1" s="469"/>
      <c r="Q1" s="469"/>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2014-08-14T21:59:05Z</dcterms:modified>
</cp:coreProperties>
</file>