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538" tabRatio="556" activeSheetId="1"/>
  </customWorkbookViews>
</workbook>
</file>

<file path=xl/calcChain.xml><?xml version="1.0" encoding="utf-8"?>
<calcChain xmlns="http://schemas.openxmlformats.org/spreadsheetml/2006/main">
  <c r="D1536" i="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D82" i="2" l="1"/>
  <c r="C82"/>
  <c r="K77"/>
  <c r="D84"/>
  <c r="C84"/>
  <c r="D83"/>
  <c r="C83"/>
  <c r="C8" i="3"/>
  <c r="F84" i="2" l="1"/>
  <c r="F82"/>
  <c r="F83"/>
  <c r="K78"/>
  <c r="F85" l="1"/>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<sst xmlns="http://schemas.openxmlformats.org/spreadsheetml/2006/main" count="42808" uniqueCount="14020">
  <si>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</si>
  <si>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</si>
  <si>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</si>
  <si>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</si>
  <si>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</si>
  <si>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</si>
  <si>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</si>
  <si>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</si>
  <si>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</si>
  <si>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</si>
  <si>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</si>
  <si>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</si>
  <si>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</si>
  <si>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</si>
  <si>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</si>
  <si>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</si>
  <si>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</si>
  <si>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</si>
  <si>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</si>
  <si>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</si>
  <si>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</si>
  <si>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</si>
  <si>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</si>
  <si>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</si>
  <si>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</si>
  <si>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</si>
  <si>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</si>
  <si>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</si>
  <si>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</si>
  <si>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</si>
  <si>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</si>
  <si>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</si>
  <si>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</si>
  <si>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</si>
  <si>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</si>
  <si>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</si>
  <si>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</si>
  <si>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</si>
  <si>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</si>
  <si>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</si>
  <si>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</si>
  <si>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</si>
  <si>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</si>
  <si>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</si>
  <si>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</si>
  <si>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</si>
  <si>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</si>
  <si>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</si>
  <si>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</si>
  <si>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</si>
  <si>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</si>
  <si>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</si>
  <si>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</si>
  <si>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</si>
  <si>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</si>
  <si>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</si>
  <si>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</si>
  <si>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</si>
  <si>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</si>
  <si>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</si>
  <si>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</si>
  <si>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</si>
  <si>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</si>
  <si>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</si>
  <si>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</si>
  <si>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</si>
  <si>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</si>
  <si>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</si>
  <si>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</si>
  <si>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</si>
  <si>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</si>
  <si>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</si>
  <si>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</si>
  <si>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</si>
  <si>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</si>
  <si>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</si>
  <si>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</si>
  <si>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</si>
  <si>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</si>
  <si>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</si>
  <si>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</si>
  <si>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</si>
  <si>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</si>
  <si>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</si>
  <si>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</si>
  <si>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</si>
  <si>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</si>
  <si>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</si>
  <si>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</si>
  <si>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</si>
  <si>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</si>
  <si>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</si>
  <si>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</si>
  <si>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</si>
  <si>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</si>
  <si>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</si>
  <si>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</si>
  <si>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</si>
  <si>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</si>
  <si>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</si>
  <si>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</si>
  <si>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</si>
  <si>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</si>
  <si>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</si>
  <si>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</si>
  <si>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</si>
  <si>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</si>
  <si>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</si>
  <si>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</si>
  <si>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</si>
  <si>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</si>
  <si>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</si>
  <si>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</si>
  <si>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</si>
  <si>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</si>
  <si>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</si>
  <si>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</si>
  <si>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</si>
  <si>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</si>
  <si>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</si>
  <si>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</si>
  <si>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</si>
  <si>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</si>
  <si>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</si>
  <si>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</si>
  <si>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</si>
  <si>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</si>
  <si>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</si>
  <si>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</si>
  <si>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</si>
  <si>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</si>
  <si>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</si>
  <si>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</si>
  <si>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</si>
  <si>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</si>
  <si>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</si>
  <si>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</si>
  <si>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</si>
  <si>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</si>
  <si>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</si>
  <si>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</si>
  <si>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</si>
  <si>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</si>
  <si>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</si>
  <si>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</si>
  <si>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</si>
  <si>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</si>
  <si>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</si>
  <si>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</si>
  <si>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</si>
  <si>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</si>
  <si>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</si>
  <si>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</si>
  <si>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</si>
  <si>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</si>
  <si>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</si>
  <si>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</si>
  <si>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</si>
  <si>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</si>
  <si>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</si>
  <si>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</si>
  <si>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</si>
  <si>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</si>
  <si>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</si>
  <si>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</si>
  <si>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</si>
  <si>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</si>
  <si>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</si>
  <si>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</si>
  <si>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</si>
  <si>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</si>
  <si>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</si>
  <si>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</si>
  <si>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</si>
  <si>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</si>
  <si>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</si>
  <si>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</si>
  <si>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</si>
  <si>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</si>
  <si>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</si>
  <si>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</si>
  <si>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</si>
  <si>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</si>
  <si>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</si>
  <si>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</si>
  <si>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</si>
  <si>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</si>
  <si>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</si>
  <si>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</si>
  <si>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</si>
  <si>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</si>
  <si>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</si>
  <si>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</si>
  <si>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</si>
  <si>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</si>
  <si>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</si>
  <si>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</si>
  <si>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</si>
  <si>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</si>
  <si>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</si>
  <si>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</si>
  <si>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</si>
  <si>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</si>
  <si>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</si>
  <si>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</si>
  <si>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</si>
  <si>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</si>
  <si>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</si>
  <si>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</si>
  <si>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</si>
  <si>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</si>
  <si>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</si>
  <si>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</si>
  <si>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</si>
  <si>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</si>
  <si>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</si>
  <si>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</si>
  <si>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</si>
  <si>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</si>
  <si>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</si>
  <si>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</si>
  <si>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</si>
  <si>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</si>
  <si>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</si>
  <si>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</si>
  <si>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</si>
  <si>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</si>
  <si>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</si>
  <si>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</si>
  <si>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</si>
  <si>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</si>
  <si>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</si>
  <si>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</si>
  <si>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</si>
  <si>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</si>
  <si>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</si>
  <si>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</si>
  <si>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</si>
  <si>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</si>
  <si>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</si>
  <si>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</si>
  <si>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</si>
  <si>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</si>
  <si>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</si>
  <si>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</si>
  <si>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</si>
  <si>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</si>
  <si>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</si>
  <si>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</si>
  <si>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</si>
  <si>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</si>
  <si>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</si>
  <si>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</si>
  <si>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</si>
  <si>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</si>
  <si>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</si>
  <si>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</si>
  <si>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</si>
  <si>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</si>
  <si>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</si>
  <si>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</si>
  <si>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</si>
  <si>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</si>
  <si>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</si>
  <si>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</si>
  <si>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</si>
  <si>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</si>
  <si>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</si>
  <si>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</si>
  <si>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</si>
  <si>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</si>
  <si>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</si>
  <si>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</si>
  <si>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</si>
  <si>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</si>
  <si>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</si>
  <si>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</si>
  <si>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</si>
  <si>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</si>
  <si>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</si>
  <si>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</si>
  <si>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</si>
  <si>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</si>
  <si>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</si>
  <si>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</si>
  <si>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</si>
  <si>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</si>
  <si>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</si>
  <si>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</si>
  <si>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</si>
  <si>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</si>
  <si>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</si>
  <si>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</si>
  <si>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</si>
  <si>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</si>
  <si>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</si>
  <si>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</si>
  <si>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</si>
  <si>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</si>
  <si>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</si>
  <si>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</si>
  <si>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</si>
  <si>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</si>
  <si>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</si>
  <si>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</si>
  <si>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</si>
  <si>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</si>
  <si>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</si>
  <si>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</si>
  <si>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</si>
  <si>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</si>
  <si>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</si>
  <si>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</si>
  <si>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</si>
  <si>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</si>
  <si>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</si>
  <si>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</si>
  <si>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</si>
  <si>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</si>
  <si>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</si>
  <si>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</si>
  <si>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</si>
  <si>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</si>
  <si>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</si>
  <si>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</si>
  <si>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</si>
  <si>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</si>
  <si>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</si>
  <si>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</si>
  <si>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</si>
  <si>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</si>
  <si>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</si>
  <si>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</si>
  <si>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</si>
  <si>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</si>
  <si>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</si>
  <si>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</si>
  <si>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</si>
  <si>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</si>
  <si>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</si>
  <si>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</si>
  <si>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</si>
  <si>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</si>
  <si>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</si>
  <si>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</si>
  <si>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</si>
  <si>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</si>
  <si>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</si>
  <si>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</si>
  <si>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</si>
  <si>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</si>
  <si>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</si>
  <si>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</si>
  <si>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</si>
  <si>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</si>
  <si>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</si>
  <si>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</si>
  <si>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</si>
  <si>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</si>
  <si>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</si>
  <si>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</si>
  <si>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</si>
  <si>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</si>
  <si>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</si>
  <si>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</si>
  <si>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</si>
  <si>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</si>
  <si>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</si>
  <si>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</si>
  <si>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</si>
  <si>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</si>
  <si>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</si>
  <si>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</si>
  <si>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</si>
  <si>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</si>
  <si>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</si>
  <si>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</si>
  <si>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</si>
  <si>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</si>
  <si>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</si>
  <si>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</si>
  <si>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</si>
  <si>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</si>
  <si>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</si>
  <si>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</si>
  <si>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</si>
  <si>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</si>
  <si>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</si>
  <si>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</si>
  <si>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</si>
  <si>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</si>
  <si>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</si>
  <si>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</si>
  <si>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</si>
  <si>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</si>
  <si>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</si>
  <si>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</si>
  <si>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</si>
  <si>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</si>
  <si>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</si>
  <si>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</si>
  <si>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</si>
  <si>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</si>
  <si>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</si>
  <si>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</si>
  <si>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</si>
  <si>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</si>
  <si>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</si>
  <si>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</si>
  <si>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</si>
  <si>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</si>
  <si>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</si>
  <si>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</si>
  <si>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</si>
  <si>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</si>
  <si>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</si>
  <si>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</si>
  <si>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</si>
  <si>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</si>
  <si>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</si>
  <si>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</si>
  <si>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</si>
  <si>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</si>
  <si>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</si>
  <si>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</si>
  <si>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</si>
  <si>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</si>
  <si>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</si>
  <si>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</si>
  <si>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</si>
  <si>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</si>
  <si>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</si>
  <si>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</si>
  <si>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</si>
  <si>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</si>
  <si>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</si>
  <si>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</si>
  <si>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</si>
  <si>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</si>
  <si>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</si>
  <si>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</si>
  <si>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</si>
  <si>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</si>
  <si>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</si>
  <si>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</si>
  <si>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</si>
  <si>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</si>
  <si>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</si>
  <si>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</si>
  <si>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</si>
  <si>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</si>
  <si>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</si>
  <si>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</si>
  <si>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</si>
  <si>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</si>
  <si>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</si>
  <si>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</si>
  <si>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</si>
  <si>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</si>
  <si>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</si>
  <si>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</si>
  <si>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</si>
  <si>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</si>
  <si>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</si>
  <si>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</si>
  <si>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</si>
  <si>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</si>
  <si>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</si>
  <si>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</si>
  <si>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</si>
  <si>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</si>
  <si>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</si>
  <si>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</si>
  <si>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</si>
  <si>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</si>
  <si>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</si>
  <si>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</si>
  <si>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</si>
  <si>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</si>
  <si>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</si>
  <si>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</si>
  <si>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</si>
  <si>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</si>
  <si>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</si>
  <si>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</si>
  <si>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</si>
  <si>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</si>
  <si>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</si>
  <si>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</si>
  <si>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</si>
  <si>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</si>
  <si>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</si>
  <si>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</si>
  <si>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</si>
  <si>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</si>
  <si>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</si>
  <si>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</si>
  <si>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</si>
  <si>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</si>
  <si>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</si>
  <si>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</si>
  <si>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</si>
  <si>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</si>
  <si>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</si>
  <si>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</si>
  <si>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</si>
  <si>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</si>
  <si>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</si>
  <si>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</si>
  <si>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</si>
  <si>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</si>
  <si>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</si>
  <si>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</si>
  <si>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</si>
  <si>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</si>
  <si>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</si>
  <si>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</si>
  <si>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</si>
  <si>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</si>
  <si>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</si>
  <si>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</si>
  <si>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</si>
  <si>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</si>
  <si>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</si>
  <si>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</si>
  <si>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</si>
  <si>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</si>
  <si>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</si>
  <si>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</si>
  <si>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</si>
  <si>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</si>
  <si>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</si>
  <si>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</si>
  <si>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</si>
  <si>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</si>
  <si>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</si>
  <si>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</si>
  <si>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</si>
  <si>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</si>
  <si>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</si>
  <si>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</si>
  <si>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</si>
  <si>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</si>
  <si>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</si>
  <si>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</si>
  <si>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</si>
  <si>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</si>
  <si>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</si>
  <si>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</si>
  <si>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</si>
  <si>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</si>
  <si>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</si>
  <si>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</si>
  <si>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</si>
  <si>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</si>
  <si>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</si>
  <si>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</si>
  <si>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</si>
  <si>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</si>
  <si>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</si>
  <si>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</si>
  <si>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</si>
  <si>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</si>
  <si>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</si>
  <si>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</si>
  <si>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</si>
  <si>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</si>
  <si>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</si>
  <si>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</si>
  <si>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</si>
  <si>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</si>
  <si>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</si>
  <si>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</si>
  <si>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</si>
  <si>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</si>
  <si>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</si>
  <si>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</si>
  <si>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</si>
  <si>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</si>
  <si>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</si>
  <si>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</si>
  <si>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</si>
  <si>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</si>
  <si>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</si>
  <si>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</si>
  <si>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</si>
  <si>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</si>
  <si>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</si>
  <si>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</si>
  <si>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</si>
  <si>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</si>
  <si>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</si>
  <si>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</si>
  <si>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</si>
  <si>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</si>
  <si>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</si>
  <si>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</si>
  <si>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</si>
  <si>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</si>
  <si>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</si>
  <si>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</si>
  <si>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</si>
  <si>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</si>
  <si>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</si>
  <si>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</si>
  <si>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</si>
  <si>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</si>
  <si>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</si>
  <si>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</si>
  <si>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</si>
  <si>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</si>
  <si>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</si>
  <si>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</si>
  <si>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</si>
  <si>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</si>
  <si>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</si>
  <si>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</si>
  <si>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</si>
  <si>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</si>
  <si>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</si>
  <si>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</si>
  <si>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</si>
  <si>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</si>
  <si>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</si>
  <si>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</si>
  <si>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</si>
  <si>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</si>
  <si>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</si>
  <si>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</si>
  <si>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</si>
  <si>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</si>
  <si>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</si>
  <si>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</si>
  <si>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</si>
  <si>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</si>
  <si>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</si>
  <si>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</si>
  <si>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</si>
  <si>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</si>
  <si>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</si>
  <si>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</si>
  <si>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</si>
  <si>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</si>
  <si>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</si>
  <si>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</si>
  <si>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</si>
  <si>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</si>
  <si>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</si>
  <si>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</si>
  <si>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</si>
  <si>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</si>
  <si>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</si>
  <si>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</si>
  <si>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</si>
  <si>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</si>
  <si>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</si>
  <si>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</si>
  <si>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</si>
  <si>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</si>
  <si>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</si>
  <si>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</si>
  <si>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</si>
  <si>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</si>
  <si>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</si>
  <si>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</si>
  <si>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</si>
  <si>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</si>
  <si>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</si>
  <si>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</si>
  <si>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</si>
  <si>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</si>
  <si>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</si>
  <si>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</si>
  <si>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</si>
  <si>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</si>
  <si>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</si>
  <si>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</si>
  <si>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</si>
  <si>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</si>
  <si>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</si>
  <si>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</si>
  <si>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</si>
  <si>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</si>
  <si>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</si>
  <si>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</si>
  <si>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</si>
  <si>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</si>
  <si>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</si>
  <si>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</si>
  <si>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</si>
  <si>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</si>
  <si>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</si>
  <si>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</si>
  <si>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</si>
  <si>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</si>
  <si>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</si>
  <si>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</si>
  <si>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</si>
  <si>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</si>
  <si>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</si>
  <si>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</si>
  <si>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</si>
  <si>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</si>
  <si>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</si>
  <si>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</si>
  <si>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</si>
  <si>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</si>
  <si>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</si>
  <si>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</si>
  <si>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</si>
  <si>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</si>
  <si>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</si>
  <si>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</si>
  <si>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</si>
  <si>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</si>
  <si>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</si>
  <si>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</si>
  <si>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</si>
  <si>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</si>
  <si>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</si>
  <si>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</si>
  <si>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</si>
  <si>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</si>
  <si>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</si>
  <si>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</si>
  <si>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</si>
  <si>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</si>
  <si>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</si>
  <si>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</si>
  <si>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</si>
  <si>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</si>
  <si>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</si>
  <si>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</si>
  <si>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</si>
  <si>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</si>
  <si>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</si>
  <si>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</si>
  <si>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</si>
  <si>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</si>
  <si>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</si>
  <si>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</si>
  <si>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</si>
  <si>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</si>
  <si>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</si>
  <si>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</si>
  <si>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</si>
  <si>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</si>
  <si>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</si>
  <si>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</si>
  <si>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</si>
  <si>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</si>
  <si>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</si>
  <si>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</si>
  <si>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</si>
  <si>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</si>
  <si>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</si>
  <si>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</si>
  <si>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</si>
  <si>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</si>
  <si>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</si>
  <si>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</si>
  <si>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</si>
  <si>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</si>
  <si>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</si>
  <si>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</si>
  <si>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</si>
  <si>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</si>
  <si>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</si>
  <si>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</si>
  <si>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</si>
  <si>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</si>
  <si>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</si>
  <si>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</si>
  <si>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</si>
  <si>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</si>
  <si>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</si>
  <si>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</si>
  <si>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</si>
  <si>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</si>
  <si>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</si>
  <si>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</si>
  <si>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</si>
  <si>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</si>
  <si>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</si>
  <si>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</si>
  <si>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</si>
  <si>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</si>
  <si>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</si>
  <si>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</si>
  <si>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</si>
  <si>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</si>
  <si>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</si>
  <si>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</si>
  <si>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</si>
  <si>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</si>
  <si>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</si>
  <si>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</si>
  <si>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</si>
  <si>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</si>
  <si>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</si>
  <si>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</si>
  <si>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</si>
  <si>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</si>
  <si>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</si>
  <si>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</si>
  <si>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</si>
  <si>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</si>
  <si>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</si>
  <si>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</si>
  <si>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</si>
  <si>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</si>
  <si>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</si>
  <si>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</si>
  <si>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</si>
  <si>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</si>
  <si>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</si>
  <si>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</si>
  <si>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</si>
  <si>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</si>
  <si>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</si>
  <si>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</si>
  <si>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</si>
  <si>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</si>
  <si>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</si>
  <si>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</si>
  <si>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</si>
  <si>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</si>
  <si>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</si>
  <si>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</si>
  <si>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</si>
  <si>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</si>
  <si>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</si>
  <si>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</si>
  <si>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</si>
  <si>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</si>
  <si>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</si>
  <si>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</si>
  <si>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</si>
  <si>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</si>
  <si>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</si>
  <si>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</si>
  <si>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</si>
  <si>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</si>
  <si>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</si>
  <si>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</si>
  <si>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</si>
  <si>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</si>
  <si>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</si>
  <si>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</si>
  <si>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</si>
  <si>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</si>
  <si>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</si>
  <si>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</si>
  <si>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</si>
  <si>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</si>
  <si>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</si>
  <si>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</si>
  <si>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</si>
  <si>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</si>
  <si>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</si>
  <si>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</si>
  <si>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</si>
  <si>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</si>
  <si>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</si>
  <si>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</si>
  <si>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</si>
  <si>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</si>
  <si>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</si>
  <si>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</si>
  <si>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</si>
  <si>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</si>
  <si>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</si>
  <si>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</si>
  <si>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</si>
  <si>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</si>
  <si>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</si>
  <si>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</si>
  <si>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</si>
  <si>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</si>
  <si>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</si>
  <si>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</si>
  <si>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</si>
  <si>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</si>
  <si>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</si>
  <si>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</si>
  <si>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</si>
  <si>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</si>
  <si>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</si>
  <si>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</si>
  <si>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</si>
  <si>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</si>
  <si>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</si>
  <si>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</si>
  <si>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</si>
  <si>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</si>
  <si>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</si>
  <si>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</si>
  <si>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</si>
  <si>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</si>
  <si>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</si>
  <si>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</si>
  <si>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</si>
  <si>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</si>
  <si>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</si>
  <si>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</si>
  <si>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</si>
  <si>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</si>
  <si>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</si>
  <si>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</si>
  <si>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</si>
  <si>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</si>
  <si>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</si>
  <si>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</si>
  <si>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</si>
  <si>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</si>
  <si>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</si>
  <si>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</si>
  <si>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</si>
  <si>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</si>
  <si>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</si>
  <si>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</si>
  <si>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</si>
  <si>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</si>
  <si>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</si>
  <si>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</si>
  <si>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</si>
  <si>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</si>
  <si>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</si>
  <si>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</si>
  <si>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</si>
  <si>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</si>
  <si>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</si>
  <si>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</si>
  <si>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</si>
  <si>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</si>
  <si>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</si>
  <si>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</si>
  <si>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</si>
  <si>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</si>
  <si>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</si>
  <si>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</si>
  <si>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</si>
  <si>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</si>
  <si>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</si>
  <si>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</si>
  <si>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</si>
  <si>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</si>
  <si>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</si>
  <si>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</si>
  <si>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</si>
  <si>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</si>
  <si>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</si>
  <si>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</si>
  <si>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</si>
  <si>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</si>
  <si>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</si>
  <si>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</si>
  <si>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</si>
  <si>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</si>
  <si>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</si>
  <si>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</si>
  <si>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</si>
  <si>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</si>
  <si>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</si>
  <si>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</si>
  <si>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</si>
  <si>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</si>
  <si>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</si>
  <si>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</si>
  <si>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</si>
  <si>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</si>
  <si>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</si>
  <si>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</si>
  <si>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</si>
  <si>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</si>
  <si>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</si>
  <si>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</si>
  <si>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</si>
  <si>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</si>
  <si>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</si>
  <si>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</si>
  <si>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</si>
  <si>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</si>
  <si>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</si>
  <si>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</si>
  <si>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</si>
  <si>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</si>
  <si>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</si>
  <si>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</si>
  <si>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</si>
  <si>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</si>
  <si>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</si>
  <si>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</si>
  <si>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</si>
  <si>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</si>
  <si>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</si>
  <si>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</si>
  <si>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</si>
  <si>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</si>
  <si>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</si>
  <si>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</si>
  <si>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</si>
  <si>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</si>
  <si>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</si>
  <si>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</si>
  <si>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</si>
  <si>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</si>
  <si>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</si>
  <si>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</si>
  <si>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</si>
  <si>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</si>
  <si>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</si>
  <si>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</si>
  <si>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</si>
  <si>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</si>
  <si>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</si>
  <si>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</si>
  <si>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</si>
  <si>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</si>
  <si>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</si>
  <si>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</si>
  <si>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</si>
  <si>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</si>
  <si>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</si>
  <si>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</si>
  <si>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</si>
  <si>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</si>
  <si>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</si>
  <si>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</si>
  <si>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</si>
  <si>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</si>
  <si>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</si>
  <si>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</si>
  <si>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</si>
  <si>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</si>
  <si>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</si>
  <si>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</si>
  <si>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</si>
  <si>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</si>
  <si>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</si>
  <si>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</si>
  <si>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</si>
  <si>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</si>
  <si>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</si>
  <si>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</si>
  <si>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</si>
  <si>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</si>
  <si>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</si>
  <si>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</si>
  <si>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</si>
  <si>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</si>
  <si>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</si>
  <si>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</si>
  <si>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</si>
  <si>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</si>
  <si>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</si>
  <si>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</si>
  <si>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</si>
  <si>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</si>
  <si>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</si>
  <si>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</si>
  <si>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</si>
  <si>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</si>
  <si>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</si>
  <si>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</si>
  <si>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</si>
  <si>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</si>
  <si>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</si>
  <si>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</si>
  <si>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</si>
  <si>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</si>
  <si>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</si>
  <si>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</si>
  <si>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</si>
  <si>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</si>
  <si>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</si>
  <si>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</si>
  <si>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</si>
  <si>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</si>
  <si>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</si>
  <si>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</si>
  <si>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</si>
  <si>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</si>
  <si>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</si>
  <si>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</si>
  <si>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</si>
  <si>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</si>
  <si>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</si>
  <si>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</si>
  <si>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</si>
  <si>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</si>
  <si>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</si>
  <si>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</si>
  <si>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</si>
  <si>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</si>
  <si>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</si>
  <si>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</si>
  <si>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</si>
  <si>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</si>
  <si>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</si>
  <si>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</si>
  <si>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</si>
  <si>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</si>
  <si>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</si>
  <si>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</si>
  <si>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</si>
  <si>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</si>
  <si>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</si>
  <si>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</si>
  <si>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</si>
  <si>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</si>
  <si>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</si>
  <si>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</si>
  <si>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</si>
  <si>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</si>
  <si>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</si>
  <si>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</si>
  <si>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</si>
  <si>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</si>
  <si>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</si>
  <si>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</si>
  <si>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</si>
  <si>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</si>
  <si>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</si>
  <si>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</si>
  <si>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</si>
  <si>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</si>
  <si>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</si>
  <si>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</si>
  <si>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</si>
  <si>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</si>
  <si>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</si>
  <si>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</si>
  <si>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</si>
  <si>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</si>
  <si>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</si>
  <si>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</si>
  <si>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</si>
  <si>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</si>
  <si>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</si>
  <si>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</si>
  <si>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</si>
  <si>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</si>
  <si>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</si>
  <si>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</si>
  <si>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</si>
  <si>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</si>
  <si>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</si>
  <si>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</si>
  <si>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</si>
  <si>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</si>
  <si>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</si>
  <si>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</si>
  <si>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</si>
  <si>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</si>
  <si>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</si>
  <si>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</si>
  <si>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</si>
  <si>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</si>
  <si>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</si>
  <si>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</si>
  <si>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</si>
  <si>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</si>
  <si>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</si>
  <si>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</si>
  <si>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</si>
  <si>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</si>
  <si>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</si>
  <si>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</si>
  <si>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</si>
  <si>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</si>
  <si>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</si>
  <si>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</si>
  <si>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</si>
  <si>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</si>
  <si>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</si>
  <si>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</si>
  <si>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</si>
  <si>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</si>
  <si>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</si>
  <si>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</si>
  <si>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</si>
  <si>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</si>
  <si>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</si>
  <si>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</si>
  <si>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</si>
  <si>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</si>
  <si>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</si>
  <si>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</si>
  <si>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</si>
  <si>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</si>
  <si>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</si>
  <si>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</si>
  <si>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</si>
  <si>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</si>
  <si>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</si>
  <si>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</si>
  <si>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</si>
  <si>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</si>
  <si>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</si>
  <si>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</si>
  <si>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</si>
  <si>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</si>
  <si>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</si>
  <si>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</si>
  <si>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</si>
  <si>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</si>
  <si>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</si>
  <si>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</si>
  <si>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</si>
  <si>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</si>
  <si>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</si>
  <si>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</si>
  <si>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</si>
  <si>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</si>
  <si>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</si>
  <si>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</si>
  <si>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</si>
  <si>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</si>
  <si>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</si>
  <si>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</si>
  <si>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</si>
  <si>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</si>
  <si>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</si>
  <si>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</si>
  <si>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</si>
  <si>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</si>
  <si>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</si>
  <si>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</si>
  <si>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</si>
  <si>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</si>
  <si>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</si>
  <si>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</si>
  <si>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</si>
  <si>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</si>
  <si>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</si>
  <si>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</si>
  <si>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</si>
  <si>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</si>
  <si>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</si>
  <si>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</si>
  <si>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</si>
  <si>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</si>
  <si>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</si>
  <si>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</si>
  <si>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</si>
  <si>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</si>
  <si>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</si>
  <si>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</si>
  <si>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</si>
  <si>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</si>
  <si>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</si>
  <si>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</si>
  <si>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</si>
  <si>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</si>
  <si>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</si>
  <si>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</si>
  <si>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</si>
  <si>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</si>
  <si>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</si>
  <si>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</si>
  <si>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</si>
  <si>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</si>
  <si>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</si>
  <si>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</si>
  <si>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</si>
  <si>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</si>
  <si>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</si>
  <si>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</si>
  <si>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</si>
  <si>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</si>
  <si>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</si>
  <si>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</si>
  <si>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</si>
  <si>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</si>
  <si>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</si>
  <si>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</si>
  <si>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</si>
  <si>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</si>
  <si>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</si>
  <si>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</si>
  <si>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</si>
  <si>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</si>
  <si>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</si>
  <si>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</si>
  <si>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</si>
  <si>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</si>
  <si>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</si>
  <si>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</si>
  <si>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</si>
  <si>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</si>
  <si>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</si>
  <si>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</si>
  <si>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</si>
  <si>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</si>
  <si>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</si>
  <si>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</si>
  <si>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</si>
  <si>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</si>
  <si>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</si>
  <si>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</si>
  <si>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</si>
  <si>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</si>
  <si>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</si>
  <si>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</si>
  <si>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</si>
  <si>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</si>
  <si>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</si>
  <si>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</si>
  <si>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</si>
  <si>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</si>
  <si>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</si>
  <si>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</si>
  <si>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</si>
  <si>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</si>
  <si>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</si>
  <si>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</si>
  <si>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</si>
  <si>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</si>
  <si>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</si>
  <si>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</si>
  <si>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</si>
  <si>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</si>
  <si>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</si>
  <si>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</si>
  <si>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</si>
  <si>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</si>
  <si>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</si>
  <si>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</si>
  <si>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</si>
  <si>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</si>
  <si>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</si>
  <si>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</si>
  <si>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</si>
  <si>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</si>
  <si>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</si>
  <si>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</si>
  <si>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</si>
  <si>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</si>
  <si>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</si>
  <si>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</si>
  <si>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</si>
  <si>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</si>
  <si>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</si>
  <si>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</si>
  <si>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</si>
  <si>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</si>
  <si>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</si>
  <si>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</si>
  <si>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</si>
  <si>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</si>
  <si>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</si>
  <si>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</si>
  <si>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</si>
  <si>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</si>
  <si>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</si>
  <si>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</si>
  <si>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</si>
  <si>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</si>
  <si>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</si>
  <si>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</si>
  <si>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</si>
  <si>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</si>
  <si>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</si>
  <si>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</si>
  <si>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</si>
  <si>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</si>
  <si>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</si>
  <si>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</si>
  <si>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</si>
  <si>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</si>
  <si>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</si>
  <si>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</si>
  <si>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</si>
  <si>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</si>
  <si>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</si>
  <si>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</si>
  <si>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</si>
  <si>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</si>
  <si>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</si>
  <si>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</si>
  <si>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</si>
  <si>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</si>
  <si>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</si>
  <si>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</si>
  <si>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</si>
  <si>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</si>
  <si>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</si>
  <si>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</si>
  <si>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</si>
  <si>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</si>
  <si>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</si>
  <si>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</si>
  <si>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</si>
  <si>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</si>
  <si>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</si>
  <si>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</si>
  <si>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</si>
  <si>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</si>
  <si>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</si>
  <si>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</si>
  <si>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</si>
  <si>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</si>
  <si>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</si>
  <si>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</si>
  <si>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</si>
  <si>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</si>
  <si>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</si>
  <si>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</si>
  <si>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</si>
  <si>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</si>
  <si>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</si>
  <si>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</si>
  <si>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</si>
  <si>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</si>
  <si>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</si>
  <si>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</si>
  <si>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</si>
  <si>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</si>
  <si>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</si>
  <si>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</si>
  <si>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</si>
  <si>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</si>
  <si>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</si>
  <si>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</si>
  <si>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</si>
  <si>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</si>
  <si>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</si>
  <si>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</si>
  <si>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</si>
  <si>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</si>
  <si>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</si>
  <si>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</si>
  <si>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</si>
  <si>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</si>
  <si>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</si>
  <si>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</si>
  <si>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</si>
  <si>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</si>
  <si>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</si>
  <si>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</si>
  <si>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</si>
  <si>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</si>
  <si>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</si>
  <si>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</si>
  <si>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</si>
  <si>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</si>
  <si>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</si>
  <si>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</si>
  <si>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</si>
  <si>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</si>
  <si>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</si>
  <si>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</si>
  <si>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</si>
  <si>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</si>
  <si>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</si>
  <si>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</si>
  <si>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</si>
  <si>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</si>
  <si>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</si>
  <si>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</si>
  <si>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</si>
  <si>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</si>
  <si>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</si>
  <si>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</si>
  <si>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</si>
  <si>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</si>
  <si>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</si>
  <si>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</si>
  <si>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</si>
  <si>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</si>
  <si>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</si>
  <si>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</si>
  <si>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</si>
  <si>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</si>
  <si>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</si>
  <si>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</si>
  <si>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</si>
  <si>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</si>
  <si>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</si>
  <si>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</si>
  <si>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</si>
  <si>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</si>
  <si>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</si>
  <si>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</si>
  <si>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</si>
  <si>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</si>
  <si>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</si>
  <si>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</si>
  <si>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</si>
  <si>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</si>
  <si>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</si>
  <si>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</si>
  <si>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</si>
  <si>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</si>
  <si>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</si>
  <si>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</si>
  <si>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</si>
  <si>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</si>
  <si>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</si>
  <si>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</si>
  <si>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</si>
  <si>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</si>
  <si>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</si>
  <si>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</si>
  <si>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</si>
  <si>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</si>
  <si>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</si>
  <si>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</si>
  <si>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</si>
  <si>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</si>
  <si>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</si>
  <si>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</si>
  <si>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</si>
  <si>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</si>
  <si>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</si>
  <si>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</si>
  <si>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</si>
  <si>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</si>
  <si>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</si>
  <si>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</si>
  <si>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</si>
  <si>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</si>
  <si>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</si>
  <si>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</si>
  <si>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</si>
  <si>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</si>
  <si>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</si>
  <si>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</si>
  <si>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</si>
  <si>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</si>
  <si>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</si>
  <si>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</si>
  <si>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</si>
  <si>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</si>
  <si>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</si>
  <si>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</si>
  <si>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</si>
  <si>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</si>
  <si>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</si>
  <si>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</si>
  <si>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</si>
  <si>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</si>
  <si>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</si>
  <si>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</si>
  <si>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</si>
  <si>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</si>
  <si>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</si>
  <si>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</si>
  <si>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</si>
  <si>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</si>
  <si>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</si>
  <si>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</si>
  <si>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</si>
  <si>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</si>
  <si>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</si>
  <si>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</si>
  <si>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</si>
  <si>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</si>
  <si>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</si>
  <si>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</si>
  <si>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</si>
  <si>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</si>
  <si>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</si>
  <si>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</si>
  <si>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</si>
  <si>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</si>
  <si>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</si>
  <si>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</si>
  <si>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</si>
  <si>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</si>
  <si>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</si>
  <si>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</si>
  <si>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</si>
  <si>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</si>
  <si>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</si>
  <si>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</si>
  <si>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</si>
  <si>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</si>
  <si>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</si>
  <si>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</si>
  <si>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</si>
  <si>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</si>
  <si>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</si>
  <si>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</si>
  <si>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</si>
  <si>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</si>
  <si>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</si>
  <si>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</si>
  <si>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</si>
  <si>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</si>
  <si>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</si>
  <si>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</si>
  <si>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</si>
  <si>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</si>
  <si>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</si>
  <si>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</si>
  <si>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</si>
  <si>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</si>
  <si>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</si>
  <si>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</si>
  <si>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</si>
  <si>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</si>
  <si>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</si>
  <si>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</si>
  <si>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</si>
  <si>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</si>
  <si>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</si>
  <si>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</si>
  <si>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</si>
  <si>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</si>
  <si>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</si>
  <si>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</si>
  <si>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</si>
  <si>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</si>
  <si>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</si>
  <si>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</si>
  <si>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</si>
  <si>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</si>
  <si>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</si>
  <si>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</si>
  <si>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</si>
  <si>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</si>
  <si>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</si>
  <si>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</si>
  <si>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</si>
  <si>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</si>
  <si>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</si>
  <si>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</si>
  <si>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</si>
  <si>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</si>
  <si>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</si>
  <si>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</si>
  <si>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</si>
  <si>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</si>
  <si>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</si>
  <si>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</si>
  <si>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</si>
  <si>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</si>
  <si>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</si>
  <si>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</si>
  <si>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</si>
  <si>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</si>
  <si>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</si>
  <si>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</si>
  <si>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</si>
  <si>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</si>
  <si>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</si>
  <si>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</si>
  <si>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</si>
  <si>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</si>
  <si>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</si>
  <si>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</si>
  <si>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</si>
  <si>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</si>
  <si>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</si>
  <si>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</si>
  <si>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</si>
  <si>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</si>
  <si>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</si>
  <si>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</si>
  <si>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</si>
  <si>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</si>
  <si>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</si>
  <si>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</si>
  <si>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</si>
  <si>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</si>
  <si>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</si>
  <si>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</si>
  <si>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</si>
  <si>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</si>
  <si>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</si>
  <si>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</si>
  <si>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</si>
  <si>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</si>
  <si>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</si>
  <si>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</si>
  <si>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</si>
  <si>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</si>
  <si>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</si>
  <si>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</si>
  <si>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</si>
  <si>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</si>
  <si>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</si>
  <si>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</si>
  <si>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</si>
  <si>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</si>
  <si>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</si>
  <si>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</si>
  <si>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</si>
  <si>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</si>
  <si>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</si>
  <si>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</si>
  <si>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</si>
  <si>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</si>
  <si>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</si>
  <si>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</si>
  <si>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</si>
  <si>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</si>
  <si>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</si>
  <si>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</si>
  <si>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</si>
  <si>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</si>
  <si>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</si>
  <si>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</si>
  <si>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</si>
  <si>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</si>
  <si>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</si>
  <si>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</si>
  <si>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</si>
  <si>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</si>
  <si>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</si>
  <si>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</si>
  <si>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</si>
  <si>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</si>
  <si>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</si>
  <si>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</si>
  <si>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</si>
  <si>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</si>
  <si>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</si>
  <si>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</si>
  <si>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</si>
  <si>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</si>
  <si>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</si>
  <si>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</si>
  <si>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</si>
  <si>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</si>
  <si>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</si>
  <si>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</si>
  <si>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</si>
  <si>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</si>
  <si>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</si>
  <si>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</si>
  <si>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</si>
  <si>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</si>
  <si>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</si>
  <si>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</si>
  <si>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</si>
  <si>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</si>
  <si>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</si>
  <si>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</si>
  <si>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</si>
  <si>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</si>
  <si>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</si>
  <si>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</si>
  <si>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</si>
  <si>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</si>
  <si>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</si>
  <si>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</si>
  <si>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</si>
  <si>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</si>
  <si>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</si>
  <si>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</si>
  <si>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</si>
  <si>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</si>
  <si>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</si>
  <si>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</si>
  <si>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</si>
  <si>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</si>
  <si>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</si>
  <si>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</si>
  <si>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</si>
  <si>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</si>
  <si>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</si>
  <si>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</si>
  <si>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</si>
  <si>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</si>
  <si>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</si>
  <si>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</si>
  <si>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</si>
  <si>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</si>
  <si>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</si>
  <si>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</si>
  <si>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</si>
  <si>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</si>
  <si>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</si>
  <si>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</si>
  <si>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</si>
  <si>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</si>
  <si>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</si>
  <si>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</si>
  <si>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</si>
  <si>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</si>
  <si>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</si>
  <si>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</si>
  <si>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</si>
  <si>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</si>
  <si>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</si>
  <si>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</si>
  <si>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</si>
  <si>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</si>
  <si>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</si>
  <si>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</si>
  <si>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</si>
  <si>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</si>
  <si>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</si>
  <si>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</si>
  <si>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</si>
  <si>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</si>
  <si>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</si>
  <si>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</si>
  <si>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</si>
  <si>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</si>
  <si>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</si>
  <si>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</si>
  <si>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</si>
  <si>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</si>
  <si>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</si>
  <si>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</si>
  <si>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</si>
  <si>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</si>
  <si>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</si>
  <si>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</si>
  <si>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</si>
  <si>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</si>
  <si>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</si>
  <si>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</si>
  <si>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</si>
  <si>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</si>
  <si>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</si>
  <si>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</si>
  <si>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</si>
  <si>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</si>
  <si>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</si>
  <si>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</si>
  <si>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</si>
  <si>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</si>
  <si>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</si>
  <si>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</si>
  <si>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</si>
  <si>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</si>
  <si>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</si>
  <si>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</si>
  <si>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</si>
  <si>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</si>
  <si>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</si>
  <si>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</si>
  <si>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</si>
  <si>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</si>
  <si>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</si>
  <si>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</si>
  <si>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</si>
  <si>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</si>
  <si>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</si>
  <si>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</si>
  <si>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</si>
  <si>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</si>
  <si>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</si>
  <si>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</si>
  <si>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</si>
  <si>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</si>
  <si>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</si>
  <si>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</si>
  <si>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</si>
  <si>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</si>
  <si>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</si>
  <si>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</si>
  <si>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</si>
  <si>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</si>
  <si>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</si>
  <si>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</si>
  <si>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</si>
  <si>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</si>
  <si>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</si>
  <si>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</si>
  <si>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</si>
  <si>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</si>
  <si>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</si>
  <si>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</si>
  <si>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</si>
  <si>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</si>
  <si>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</si>
  <si>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</si>
  <si>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</si>
  <si>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</si>
  <si>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</si>
  <si>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</si>
  <si>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</si>
  <si>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</si>
  <si>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</si>
  <si>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</si>
  <si>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</si>
  <si>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</si>
  <si>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</si>
  <si>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</si>
  <si>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</si>
  <si>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</si>
  <si>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</si>
  <si>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</si>
  <si>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</si>
  <si>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</si>
  <si>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</si>
  <si>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</si>
  <si>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</si>
  <si>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</si>
  <si>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</si>
  <si>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</si>
  <si>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</si>
  <si>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</si>
  <si>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</si>
  <si>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</si>
  <si>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</si>
  <si>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</si>
  <si>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</si>
  <si>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</si>
  <si>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</si>
  <si>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</si>
  <si>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</si>
  <si>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</si>
  <si>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</si>
  <si>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</si>
  <si>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</si>
  <si>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</si>
  <si>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</si>
  <si>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</si>
  <si>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</si>
  <si>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</si>
  <si>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</si>
  <si>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</si>
  <si>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</si>
  <si>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</si>
  <si>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</si>
  <si>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</si>
  <si>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</si>
  <si>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</si>
  <si>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</si>
  <si>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</si>
  <si>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</si>
  <si>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</si>
  <si>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</si>
  <si>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</si>
  <si>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</si>
  <si>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</si>
  <si>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</si>
  <si>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</si>
  <si>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</si>
  <si>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</si>
  <si>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</si>
  <si>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</si>
  <si>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</si>
  <si>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</si>
  <si>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</si>
  <si>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</si>
  <si>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</si>
  <si>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</si>
  <si>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</si>
  <si>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</si>
  <si>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</si>
  <si>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</si>
  <si>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</si>
  <si>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</si>
  <si>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</si>
  <si>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</si>
  <si>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</si>
  <si>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</si>
  <si>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</si>
  <si>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</si>
  <si>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</si>
  <si>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</si>
  <si>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</si>
  <si>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</si>
  <si>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</si>
  <si>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</si>
  <si>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</si>
  <si>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</si>
  <si>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</si>
  <si>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</si>
  <si>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</si>
  <si>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</si>
  <si>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</si>
  <si>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</si>
  <si>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</si>
  <si>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</si>
  <si>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</si>
  <si>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</si>
  <si>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</si>
  <si>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</si>
  <si>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</si>
  <si>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</si>
  <si>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</si>
  <si>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</si>
  <si>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</si>
  <si>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</si>
  <si>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</si>
  <si>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</si>
  <si>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</si>
  <si>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</si>
  <si>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</si>
  <si>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</si>
  <si>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</si>
  <si>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</si>
  <si>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</si>
  <si>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</si>
  <si>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</si>
  <si>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</si>
  <si>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</si>
  <si>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</si>
  <si>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</si>
  <si>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</si>
  <si>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</si>
  <si>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</si>
  <si>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</si>
  <si>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</si>
  <si>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</si>
  <si>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</si>
  <si>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</si>
  <si>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</si>
  <si>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</si>
  <si>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</si>
  <si>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</si>
  <si>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</si>
  <si>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</si>
  <si>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</si>
  <si>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</si>
  <si>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</si>
  <si>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</si>
  <si>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</si>
  <si>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</si>
  <si>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</si>
  <si>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</si>
  <si>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</si>
  <si>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</si>
  <si>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</si>
  <si>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</si>
  <si>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</si>
  <si>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</si>
  <si>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</si>
  <si>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</si>
  <si>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</si>
  <si>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</si>
  <si>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</si>
  <si>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</si>
  <si>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</si>
  <si>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</si>
  <si>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</si>
  <si>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</si>
  <si>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</si>
  <si>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</si>
  <si>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</si>
  <si>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</si>
  <si>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</si>
  <si>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</si>
  <si>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</si>
  <si>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</si>
  <si>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</si>
  <si>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</si>
  <si>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</si>
  <si>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</si>
  <si>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</si>
  <si>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</si>
  <si>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</si>
  <si>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</si>
  <si>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</si>
  <si>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</si>
  <si>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</si>
  <si>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</si>
  <si>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</si>
  <si>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</si>
  <si>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</si>
  <si>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</si>
  <si>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</si>
  <si>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</si>
  <si>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</si>
  <si>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</si>
  <si>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</si>
  <si>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</si>
  <si>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</si>
  <si>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</si>
  <si>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</si>
  <si>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</si>
  <si>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</si>
  <si>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</si>
  <si>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</si>
  <si>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</si>
  <si>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</si>
  <si>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</si>
  <si>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</si>
  <si>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</si>
  <si>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</si>
  <si>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</si>
  <si>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</si>
  <si>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</si>
  <si>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</si>
  <si>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</si>
  <si>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</si>
  <si>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</si>
  <si>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</si>
  <si>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</si>
  <si>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</si>
  <si>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</si>
  <si>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</si>
  <si>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</si>
  <si>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</si>
  <si>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</si>
  <si>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</si>
  <si>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</si>
  <si>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</si>
  <si>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</si>
  <si>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</si>
  <si>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</si>
  <si>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</si>
  <si>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</si>
  <si>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</si>
  <si>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</si>
  <si>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</si>
  <si>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</si>
  <si>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</si>
  <si>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</si>
  <si>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</si>
  <si>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</si>
  <si>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</si>
  <si>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</si>
  <si>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</si>
  <si>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</si>
  <si>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</si>
  <si>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</si>
  <si>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</si>
  <si>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</si>
  <si>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</si>
  <si>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</si>
  <si>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</si>
  <si>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</si>
  <si>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</si>
  <si>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</si>
  <si>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</si>
  <si>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</si>
  <si>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</si>
  <si>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</si>
  <si>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</si>
  <si>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</si>
  <si>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</si>
  <si>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</si>
  <si>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</si>
  <si>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</si>
  <si>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</si>
  <si>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</si>
  <si>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</si>
  <si>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</si>
  <si>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</si>
  <si>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</si>
  <si>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</si>
  <si>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</si>
  <si>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</si>
  <si>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</si>
  <si>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</si>
  <si>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</si>
  <si>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</si>
  <si>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</si>
  <si>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</si>
  <si>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</si>
  <si>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</si>
  <si>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</si>
  <si>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</si>
  <si>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</si>
  <si>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</si>
  <si>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</si>
  <si>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</si>
  <si>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</si>
  <si>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</si>
  <si>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</si>
  <si>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</si>
  <si>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</si>
  <si>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</si>
  <si>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</si>
  <si>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</si>
  <si>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</si>
  <si>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</si>
  <si>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</si>
  <si>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</si>
  <si>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</si>
  <si>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</si>
  <si>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</si>
  <si>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</si>
  <si>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</si>
  <si>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</si>
  <si>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</si>
  <si>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</si>
  <si>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</si>
  <si>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</si>
  <si>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</si>
  <si>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</si>
  <si>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</si>
  <si>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</si>
  <si>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</si>
  <si>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</si>
  <si>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</si>
  <si>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</si>
  <si>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</si>
  <si>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</si>
  <si>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</si>
  <si>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</si>
  <si>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</si>
  <si>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</si>
  <si>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</si>
  <si>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</si>
  <si>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</si>
  <si>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</si>
  <si>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</si>
  <si>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</si>
  <si>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</si>
  <si>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</si>
  <si>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</si>
  <si>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</si>
  <si>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</si>
  <si>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</si>
  <si>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</si>
  <si>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</si>
  <si>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</si>
  <si>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</si>
  <si>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</si>
  <si>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</si>
  <si>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</si>
  <si>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</si>
  <si>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</si>
  <si>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</si>
  <si>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</si>
  <si>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</si>
  <si>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</si>
  <si>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</si>
  <si>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</si>
  <si>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</si>
  <si>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</si>
  <si>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</si>
  <si>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</si>
  <si>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</si>
  <si>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</si>
  <si>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</si>
  <si>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</si>
  <si>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</si>
  <si>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</si>
  <si>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</si>
  <si>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</si>
  <si>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</si>
  <si>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</si>
  <si>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</si>
  <si>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</si>
  <si>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</si>
  <si>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</si>
  <si>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</si>
  <si>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</si>
  <si>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</si>
  <si>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</si>
  <si>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</si>
  <si>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</si>
  <si>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</si>
  <si>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</si>
  <si>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</si>
  <si>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</si>
  <si>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</si>
  <si>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</si>
  <si>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</si>
  <si>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</si>
  <si>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</si>
  <si>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</si>
  <si>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</si>
  <si>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</si>
  <si>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</si>
  <si>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</si>
  <si>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</si>
  <si>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</si>
  <si>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</si>
  <si>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</si>
  <si>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</si>
  <si>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</si>
  <si>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</si>
  <si>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</si>
  <si>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</si>
  <si>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</si>
  <si>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</si>
  <si>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</si>
  <si>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</si>
  <si>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</si>
  <si>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</si>
  <si>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</si>
  <si>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</si>
  <si>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</si>
  <si>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</si>
  <si>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</si>
  <si>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</si>
  <si>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</si>
  <si>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</si>
  <si>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</si>
  <si>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</si>
  <si>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</si>
  <si>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</si>
  <si>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</si>
  <si>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</si>
  <si>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</si>
  <si>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</si>
  <si>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</si>
  <si>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</si>
  <si>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</si>
  <si>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</si>
  <si>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</si>
  <si>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</si>
  <si>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</si>
  <si>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</si>
  <si>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</si>
  <si>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</si>
  <si>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</si>
  <si>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</si>
  <si>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</si>
  <si>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</si>
  <si>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</si>
  <si>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</si>
  <si>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</si>
  <si>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</si>
  <si>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</si>
  <si>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</si>
  <si>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</si>
  <si>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</si>
  <si>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</si>
  <si>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</si>
  <si>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</si>
  <si>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</si>
  <si>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</si>
  <si>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</si>
  <si>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</si>
  <si>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</si>
  <si>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</si>
  <si>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</si>
  <si>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</si>
  <si>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</si>
  <si>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</si>
  <si>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</si>
  <si>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</si>
  <si>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</si>
  <si>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</si>
  <si>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</si>
  <si>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</si>
  <si>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</si>
  <si>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</si>
  <si>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</si>
  <si>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</si>
  <si>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</si>
  <si>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</si>
  <si>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</si>
  <si>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</si>
  <si>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</si>
  <si>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</si>
  <si>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</si>
  <si>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</si>
  <si>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</si>
  <si>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</si>
  <si>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</si>
  <si>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</si>
  <si>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</si>
  <si>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</si>
  <si>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</si>
  <si>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</si>
  <si>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</si>
  <si>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</si>
  <si>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</si>
  <si>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</si>
  <si>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</si>
  <si>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</si>
  <si>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</si>
  <si>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</si>
  <si>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</si>
  <si>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</si>
  <si>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</si>
  <si>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</si>
  <si>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</si>
  <si>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</si>
  <si>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</si>
  <si>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</si>
  <si>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</si>
  <si>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</si>
  <si>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</si>
  <si>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</si>
  <si>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</si>
  <si>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</si>
  <si>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</si>
  <si>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</si>
  <si>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</si>
  <si>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</si>
  <si>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</si>
  <si>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</si>
  <si>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</si>
  <si>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</si>
  <si>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</si>
  <si>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</si>
  <si>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</si>
  <si>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</si>
  <si>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</si>
  <si>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</si>
  <si>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</si>
  <si>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</si>
  <si>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</si>
  <si>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</si>
  <si>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</si>
  <si>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</si>
  <si>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</si>
  <si>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</si>
  <si>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</si>
  <si>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</si>
  <si>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</si>
  <si>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</si>
  <si>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</si>
  <si>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</si>
  <si>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</si>
  <si>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</si>
  <si>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</si>
  <si>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</si>
  <si>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</si>
  <si>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</si>
  <si>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</si>
  <si>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</si>
  <si>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</si>
  <si>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</si>
  <si>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</si>
  <si>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</si>
  <si>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</si>
  <si>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</si>
  <si>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</si>
  <si>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</si>
  <si>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</si>
  <si>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</si>
  <si>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</si>
  <si>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</si>
  <si>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</si>
  <si>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</si>
  <si>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</si>
  <si>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</si>
  <si>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</si>
  <si>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</si>
  <si>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</si>
  <si>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</si>
  <si>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</si>
  <si>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</si>
  <si>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</si>
  <si>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</si>
  <si>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</si>
  <si>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</si>
  <si>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</si>
  <si>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</si>
  <si>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</si>
  <si>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</si>
  <si>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</si>
  <si>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</si>
  <si>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</si>
  <si>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</si>
  <si>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</si>
  <si>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</si>
  <si>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</si>
  <si>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</si>
  <si>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</si>
  <si>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</si>
  <si>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</si>
  <si>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</si>
  <si>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</si>
  <si>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</si>
  <si>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</si>
  <si>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</si>
  <si>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</si>
  <si>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</si>
  <si>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</si>
  <si>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</si>
  <si>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</si>
  <si>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</si>
  <si>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</si>
  <si>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</si>
  <si>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</si>
  <si>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</si>
  <si>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</si>
  <si>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</si>
  <si>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</si>
  <si>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</si>
  <si>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</si>
  <si>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</si>
  <si>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</si>
  <si>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</si>
  <si>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</si>
  <si>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</si>
  <si>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</si>
  <si>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</si>
  <si>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</si>
  <si>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</si>
  <si>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</si>
  <si>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</si>
  <si>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</si>
  <si>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</si>
  <si>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</si>
  <si>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</si>
  <si>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</si>
  <si>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</si>
  <si>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</si>
  <si>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</si>
  <si>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</si>
  <si>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</si>
  <si>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</si>
  <si>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</si>
  <si>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</si>
  <si>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</si>
  <si>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</si>
  <si>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</si>
  <si>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</si>
  <si>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</si>
  <si>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</si>
  <si>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</si>
  <si>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</si>
  <si>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</si>
  <si>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</si>
  <si>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</si>
  <si>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</si>
  <si>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</si>
  <si>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</si>
  <si>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</si>
  <si>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</si>
  <si>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</si>
  <si>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</si>
  <si>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</si>
  <si>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</si>
  <si>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</si>
  <si>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</si>
  <si>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</si>
  <si>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</si>
  <si>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</si>
  <si>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</si>
  <si>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</si>
  <si>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</si>
  <si>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</si>
  <si>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</si>
  <si>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</si>
  <si>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</si>
  <si>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</si>
  <si>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</si>
  <si>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</si>
  <si>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</si>
  <si>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</si>
  <si>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</si>
  <si>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</si>
  <si>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</si>
  <si>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</si>
  <si>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</si>
  <si>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</si>
  <si>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</si>
  <si>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</si>
  <si>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</si>
  <si>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</si>
  <si>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</si>
  <si>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</si>
  <si>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</si>
  <si>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</si>
  <si>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</si>
  <si>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</si>
  <si>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</si>
  <si>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</si>
  <si>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</si>
  <si>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</si>
  <si>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</si>
  <si>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</si>
  <si>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</si>
  <si>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</si>
  <si>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</si>
  <si>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</si>
  <si>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</si>
  <si>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</si>
  <si>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</si>
  <si>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</si>
  <si>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</si>
  <si>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</si>
  <si>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</si>
  <si>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</si>
  <si>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</si>
  <si>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</si>
  <si>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</si>
  <si>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</si>
  <si>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</si>
  <si>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</si>
  <si>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</si>
  <si>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</si>
  <si>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</si>
  <si>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</si>
  <si>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</si>
  <si>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</si>
  <si>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</si>
  <si>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</si>
  <si>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</si>
  <si>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</si>
  <si>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</si>
  <si>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</si>
  <si>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</si>
  <si>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</si>
  <si>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</si>
  <si>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</si>
  <si>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</si>
  <si>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</si>
  <si>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</si>
  <si>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</si>
  <si>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</si>
  <si>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</si>
  <si>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</si>
  <si>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</si>
  <si>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</si>
  <si>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</si>
  <si>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</si>
  <si>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</si>
  <si>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</si>
  <si>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</si>
  <si>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</si>
  <si>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</si>
  <si>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</si>
  <si>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</si>
  <si>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</si>
  <si>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</si>
  <si>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</si>
  <si>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</si>
  <si>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</si>
  <si>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</si>
  <si>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</si>
  <si>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</si>
  <si>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</si>
  <si>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</si>
  <si>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</si>
  <si>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</si>
  <si>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</si>
  <si>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</si>
  <si>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</si>
  <si>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</si>
  <si>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</si>
  <si>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</si>
  <si>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</si>
  <si>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</si>
  <si>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</si>
  <si>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</si>
  <si>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</si>
  <si>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</si>
  <si>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</si>
  <si>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</si>
  <si>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</si>
  <si>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</si>
  <si>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</si>
  <si>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</si>
  <si>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</si>
  <si>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</si>
  <si>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</si>
  <si>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</si>
  <si>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</si>
  <si>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</si>
  <si>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</si>
  <si>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</si>
  <si>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</si>
  <si>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</si>
  <si>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</si>
  <si>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</si>
  <si>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</si>
  <si>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</si>
  <si>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</si>
  <si>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</si>
  <si>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</si>
  <si>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</si>
  <si>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</si>
  <si>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</si>
  <si>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</si>
  <si>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</si>
  <si>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</si>
  <si>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</si>
  <si>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</si>
  <si>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</si>
  <si>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</si>
  <si>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</si>
  <si>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</si>
  <si>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</si>
  <si>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</si>
  <si>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</si>
  <si>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</si>
  <si>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</si>
  <si>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</si>
  <si>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</si>
  <si>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</si>
  <si>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</si>
  <si>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</si>
  <si>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</si>
  <si>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</si>
  <si>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</si>
  <si>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</si>
  <si>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</si>
  <si>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</si>
  <si>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</si>
  <si>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</si>
  <si>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</si>
  <si>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</si>
  <si>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</si>
  <si>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</si>
  <si>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</si>
  <si>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</si>
  <si>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</si>
  <si>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</si>
  <si>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</si>
  <si>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</si>
  <si>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</si>
  <si>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</si>
  <si>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</si>
  <si>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</si>
  <si>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</si>
  <si>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</si>
  <si>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</si>
  <si>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</si>
  <si>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</si>
  <si>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</si>
  <si>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</si>
  <si>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</si>
  <si>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</si>
  <si>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</si>
  <si>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</si>
  <si>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</si>
  <si>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</si>
  <si>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</si>
  <si>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</si>
  <si>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</si>
  <si>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</si>
  <si>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</si>
  <si>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</si>
  <si>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</si>
  <si>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</si>
  <si>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</si>
  <si>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</si>
  <si>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</si>
  <si>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</si>
  <si>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</si>
  <si>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</si>
  <si>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</si>
  <si>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</si>
  <si>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</si>
  <si>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</si>
  <si>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</si>
  <si>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</si>
  <si>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</si>
  <si>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</si>
  <si>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</si>
  <si>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</si>
  <si>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</si>
  <si>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</si>
  <si>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</si>
  <si>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</si>
  <si>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</si>
  <si>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</si>
  <si>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</si>
  <si>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</si>
  <si>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</si>
  <si>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</si>
  <si>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</si>
  <si>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</si>
  <si>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</si>
  <si>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</si>
  <si>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</si>
  <si>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</si>
  <si>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</si>
  <si>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</si>
  <si>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</si>
  <si>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</si>
  <si>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</si>
  <si>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</si>
  <si>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</si>
  <si>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</si>
  <si>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</si>
  <si>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</si>
  <si>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</si>
  <si>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</si>
  <si>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</si>
  <si>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</si>
  <si>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</si>
  <si>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</si>
  <si>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</si>
  <si>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</si>
  <si>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</si>
  <si>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</si>
  <si>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</si>
  <si>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</si>
  <si>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</si>
  <si>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</si>
  <si>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</si>
  <si>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</si>
  <si>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</si>
  <si>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</si>
  <si>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</si>
  <si>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</si>
  <si>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</si>
  <si>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</si>
  <si>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</si>
  <si>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</si>
  <si>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</si>
  <si>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</si>
  <si>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</si>
  <si>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</si>
  <si>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</si>
  <si>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</si>
  <si>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</si>
  <si>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</si>
  <si>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</si>
  <si>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</si>
  <si>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</si>
  <si>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</si>
  <si>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</si>
  <si>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</si>
  <si>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</si>
  <si>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</si>
  <si>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</si>
  <si>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</si>
  <si>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</si>
  <si>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</si>
  <si>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</si>
  <si>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</si>
  <si>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</si>
  <si>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</si>
  <si>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</si>
  <si>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</si>
  <si>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</si>
  <si>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</si>
  <si>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</si>
  <si>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</si>
  <si>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</si>
  <si>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</si>
  <si>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</si>
  <si>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</si>
  <si>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</si>
  <si>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</si>
  <si>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</si>
  <si>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</si>
  <si>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</si>
  <si>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</si>
  <si>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</si>
  <si>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</si>
  <si>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</si>
  <si>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</si>
  <si>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</si>
  <si>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</si>
  <si>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</si>
  <si>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</si>
  <si>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</si>
  <si>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</si>
  <si>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</si>
  <si>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</si>
  <si>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</si>
  <si>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</si>
  <si>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</si>
  <si>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</si>
  <si>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</si>
  <si>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</si>
  <si>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</si>
  <si>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</si>
  <si>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</si>
  <si>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</si>
  <si>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</si>
  <si>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</si>
  <si>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</si>
  <si>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</si>
  <si>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</si>
  <si>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</si>
  <si>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</si>
  <si>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</si>
  <si>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</si>
  <si>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</si>
  <si>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</si>
  <si>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</si>
  <si>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</si>
  <si>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</si>
  <si>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</si>
  <si>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</si>
  <si>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</si>
  <si>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</si>
  <si>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</si>
  <si>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</si>
  <si>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</si>
  <si>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</si>
  <si>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</si>
  <si>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</si>
  <si>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</si>
  <si>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</si>
  <si>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</si>
  <si>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</si>
  <si>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</si>
  <si>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</si>
  <si>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</si>
  <si>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</si>
  <si>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</si>
  <si>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</si>
  <si>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</si>
  <si>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</si>
  <si>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</si>
  <si>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</si>
  <si>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</si>
  <si>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</si>
  <si>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</si>
  <si>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</si>
  <si>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</si>
  <si>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</si>
  <si>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</si>
  <si>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</si>
  <si>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</si>
  <si>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</si>
  <si>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</si>
  <si>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</si>
  <si>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</si>
  <si>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</si>
  <si>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</si>
  <si>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</si>
  <si>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</si>
  <si>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</si>
  <si>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</si>
  <si>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</si>
  <si>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</si>
  <si>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</si>
  <si>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</si>
  <si>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</si>
  <si>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</si>
  <si>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</si>
  <si>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</si>
  <si>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</si>
  <si>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</si>
  <si>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</si>
  <si>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</si>
  <si>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</si>
  <si>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</si>
  <si>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</si>
  <si>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</si>
  <si>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</si>
  <si>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</si>
  <si>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</si>
  <si>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</si>
  <si>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</si>
  <si>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</si>
  <si>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</si>
  <si>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</si>
  <si>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</si>
  <si>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</si>
  <si>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</si>
  <si>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</si>
  <si>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</si>
  <si>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</si>
  <si>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</si>
  <si>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</si>
  <si>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</si>
  <si>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</si>
  <si>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</si>
  <si>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</si>
  <si>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</si>
  <si>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</si>
  <si>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</si>
  <si>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</si>
  <si>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</si>
  <si>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</si>
  <si>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</si>
  <si>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</si>
  <si>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</si>
  <si>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</si>
  <si>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</si>
  <si>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</si>
  <si>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</si>
  <si>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</si>
  <si>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</si>
  <si>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</si>
  <si>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</si>
  <si>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</si>
  <si>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</si>
  <si>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</si>
  <si>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</si>
  <si>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</si>
  <si>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</si>
  <si>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</si>
  <si>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</si>
  <si>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</si>
  <si>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</si>
  <si>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</si>
  <si>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</si>
  <si>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</si>
  <si>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</si>
  <si>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</si>
  <si>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</si>
  <si>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</si>
  <si>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</si>
  <si>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</si>
  <si>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</si>
  <si>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</si>
  <si>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</si>
  <si>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</si>
  <si>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</si>
  <si>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</si>
  <si>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</si>
  <si>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</si>
  <si>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</si>
  <si>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</si>
  <si>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</si>
  <si>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</si>
  <si>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</si>
  <si>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</si>
  <si>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</si>
  <si>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</si>
  <si>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</si>
  <si>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</si>
  <si>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</si>
  <si>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</si>
  <si>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</si>
  <si>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</si>
  <si>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</si>
  <si>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</si>
  <si>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</si>
  <si>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</si>
  <si>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</si>
  <si>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</si>
  <si>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</si>
  <si>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</si>
  <si>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</si>
  <si>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</si>
  <si>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</si>
  <si>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</si>
  <si>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</si>
  <si>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</si>
  <si>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</si>
  <si>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</si>
  <si>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</si>
  <si>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</si>
  <si>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</si>
  <si>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</si>
  <si>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</si>
  <si>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</si>
  <si>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</si>
  <si>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</si>
  <si>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</si>
  <si>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</si>
  <si>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</si>
  <si>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</si>
  <si>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</si>
  <si>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</si>
  <si>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</si>
  <si>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</si>
  <si>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</si>
  <si>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</si>
  <si>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</si>
  <si>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</si>
  <si>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</si>
  <si>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</si>
  <si>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</si>
  <si>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</si>
  <si>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</si>
  <si>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</si>
  <si>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</si>
  <si>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</si>
  <si>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</si>
  <si>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</si>
  <si>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</si>
  <si>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</si>
  <si>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</si>
  <si>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</si>
  <si>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</si>
  <si>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</si>
  <si>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</si>
  <si>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</si>
  <si>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</si>
  <si>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</si>
  <si>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</si>
  <si>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</si>
  <si>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</si>
  <si>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</si>
  <si>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</si>
  <si>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</si>
  <si>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</si>
  <si>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</si>
  <si>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</si>
  <si>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</si>
  <si>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</si>
  <si>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</si>
  <si>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</si>
  <si>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</si>
  <si>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</si>
  <si>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</si>
  <si>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</si>
  <si>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</si>
  <si>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</si>
  <si>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</si>
  <si>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</si>
  <si>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</si>
  <si>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</si>
  <si>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</si>
  <si>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</si>
  <si>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</si>
  <si>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</si>
  <si>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</si>
  <si>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</si>
  <si>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</si>
  <si>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</si>
  <si>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</si>
  <si>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</si>
  <si>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</si>
  <si>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</si>
  <si>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</si>
  <si>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</si>
  <si>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</si>
  <si>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</si>
  <si>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</si>
  <si>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</si>
  <si>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</si>
  <si>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</si>
  <si>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</si>
  <si>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</si>
  <si>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</si>
  <si>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</si>
  <si>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</si>
  <si>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</si>
  <si>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</si>
  <si>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</si>
  <si>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</si>
  <si>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</si>
  <si>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</si>
  <si>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</si>
  <si>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</si>
  <si>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</si>
  <si>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</si>
  <si>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</si>
  <si>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</si>
  <si>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</si>
  <si>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</si>
  <si>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</si>
  <si>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</si>
  <si>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</si>
  <si>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</si>
  <si>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</si>
  <si>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</si>
  <si>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</si>
  <si>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</si>
  <si>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</si>
  <si>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</si>
  <si>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</si>
  <si>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</si>
  <si>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</si>
  <si>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</si>
  <si>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</si>
  <si>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</si>
  <si>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</si>
  <si>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</si>
  <si>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</si>
  <si>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</si>
  <si>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</si>
  <si>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</si>
  <si>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</si>
  <si>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</si>
  <si>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</si>
  <si>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</si>
  <si>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</si>
  <si>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</si>
  <si>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</si>
  <si>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</si>
  <si>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</si>
  <si>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</si>
  <si>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</si>
  <si>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</si>
  <si>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</si>
  <si>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</si>
  <si>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</si>
  <si>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</si>
  <si>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</si>
  <si>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</si>
  <si>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</si>
  <si>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</si>
  <si>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</si>
  <si>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</si>
  <si>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</si>
  <si>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</si>
  <si>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</si>
  <si>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</si>
  <si>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</si>
  <si>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</si>
  <si>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</si>
  <si>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</si>
  <si>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</si>
  <si>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</si>
  <si>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</si>
  <si>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</si>
  <si>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</si>
  <si>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</si>
  <si>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</si>
  <si>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</si>
  <si>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</si>
  <si>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</si>
  <si>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</si>
  <si>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</si>
  <si>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</si>
  <si>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</si>
  <si>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</si>
  <si>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</si>
  <si>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</si>
  <si>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</si>
  <si>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</si>
  <si>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</si>
  <si>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</si>
  <si>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</si>
  <si>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</si>
  <si>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</si>
  <si>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</si>
  <si>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</si>
  <si>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</si>
  <si>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</si>
  <si>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</si>
  <si>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</si>
  <si>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</si>
  <si>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</si>
  <si>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</si>
  <si>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</si>
  <si>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</si>
  <si>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</si>
  <si>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</si>
  <si>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</si>
  <si>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</si>
  <si>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</si>
  <si>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</si>
  <si>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</si>
  <si>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</si>
  <si>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</si>
  <si>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</si>
  <si>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</si>
  <si>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</si>
  <si>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</si>
  <si>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</si>
  <si>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</si>
  <si>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</si>
  <si>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</si>
  <si>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</si>
  <si>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</si>
  <si>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</si>
  <si>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</si>
  <si>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</si>
  <si>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</si>
  <si>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</si>
  <si>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</si>
  <si>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</si>
  <si>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</si>
  <si>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</si>
  <si>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</si>
  <si>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</si>
  <si>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</si>
  <si>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</si>
  <si>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</si>
  <si>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</si>
  <si>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</si>
  <si>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</si>
  <si>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</si>
  <si>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</si>
  <si>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</si>
  <si>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</si>
  <si>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</si>
  <si>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</si>
  <si>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</si>
  <si>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</si>
  <si>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</si>
  <si>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</si>
  <si>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</si>
  <si>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</si>
  <si>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</si>
  <si>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</si>
  <si>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</si>
  <si>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</si>
  <si>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</si>
  <si>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</si>
  <si>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</si>
  <si>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</si>
  <si>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</si>
  <si>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</si>
  <si>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</si>
  <si>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</si>
  <si>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</si>
  <si>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</si>
  <si>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</si>
  <si>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</si>
  <si>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</si>
  <si>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</si>
  <si>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</si>
  <si>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</si>
  <si>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</si>
  <si>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</si>
  <si>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</si>
  <si>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</si>
  <si>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</si>
  <si>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</si>
  <si>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</si>
  <si>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</si>
  <si>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</si>
  <si>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</si>
  <si>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</si>
  <si>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</si>
  <si>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</si>
  <si>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</si>
  <si>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</si>
  <si>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</si>
  <si>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</si>
  <si>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</si>
  <si>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</si>
  <si>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</si>
  <si>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</si>
  <si>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</si>
  <si>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</si>
  <si>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</si>
  <si>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</si>
  <si>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</si>
  <si>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</si>
  <si>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</si>
  <si>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</si>
  <si>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</si>
  <si>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</si>
  <si>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</si>
  <si>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</si>
  <si>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</si>
  <si>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</si>
  <si>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</si>
  <si>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</si>
  <si>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</si>
  <si>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</si>
  <si>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</si>
  <si>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</si>
  <si>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</si>
  <si>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</si>
  <si>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</si>
  <si>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</si>
  <si>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</si>
  <si>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</si>
  <si>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</si>
  <si>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</si>
  <si>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</si>
  <si>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</si>
  <si>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</si>
  <si>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</si>
  <si>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</si>
  <si>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</si>
  <si>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</si>
  <si>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</si>
  <si>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</si>
  <si>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</si>
  <si>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</si>
  <si>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</si>
  <si>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</si>
  <si>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</si>
  <si>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</si>
  <si>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</si>
  <si>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</si>
  <si>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</si>
  <si>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</si>
  <si>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</si>
  <si>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</si>
  <si>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</si>
  <si>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</si>
  <si>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</si>
  <si>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</si>
  <si>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</si>
  <si>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</si>
  <si>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</si>
  <si>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</si>
  <si>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</si>
  <si>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</si>
  <si>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</si>
  <si>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</si>
  <si>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</si>
  <si>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</si>
  <si>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</si>
  <si>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</si>
  <si>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</si>
  <si>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</si>
  <si>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</si>
  <si>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</si>
  <si>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</si>
  <si>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</si>
  <si>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</si>
  <si>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</si>
  <si>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</si>
  <si>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</si>
  <si>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</si>
  <si>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</si>
  <si>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</si>
  <si>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</si>
  <si>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</si>
  <si>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</si>
  <si>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</si>
  <si>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</si>
  <si>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</si>
  <si>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</si>
  <si>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</si>
  <si>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</si>
  <si>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</si>
  <si>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</si>
  <si>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</si>
  <si>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</si>
  <si>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</si>
  <si>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</si>
  <si>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</si>
  <si>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</si>
  <si>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</si>
  <si>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</si>
  <si>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</si>
  <si>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</si>
  <si>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</si>
  <si>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</si>
  <si>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</si>
  <si>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</si>
  <si>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</si>
  <si>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</si>
  <si>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</si>
  <si>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</si>
  <si>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</si>
  <si>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</si>
  <si>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</si>
  <si>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</si>
  <si>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</si>
  <si>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</si>
  <si>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</si>
  <si>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</si>
  <si>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</si>
  <si>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</si>
  <si>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</si>
  <si>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</si>
  <si>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</si>
  <si>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</si>
  <si>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</si>
  <si>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</si>
  <si>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</si>
  <si>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</si>
  <si>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</si>
  <si>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</si>
  <si>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</si>
  <si>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</si>
  <si>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</si>
  <si>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</si>
  <si>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</si>
  <si>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</si>
  <si>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</si>
  <si>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</si>
  <si>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</si>
  <si>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</si>
  <si>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</si>
  <si>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</si>
  <si>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</si>
  <si>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</si>
  <si>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</si>
  <si>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</si>
  <si>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</si>
  <si>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</si>
  <si>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</si>
  <si>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</si>
  <si>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</si>
  <si>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</si>
  <si>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</si>
  <si>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</si>
  <si>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</si>
  <si>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</si>
  <si>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</si>
  <si>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</si>
  <si>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</si>
  <si>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</si>
  <si>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</si>
  <si>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</si>
  <si>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</si>
  <si>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</si>
  <si>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</si>
  <si>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</si>
  <si>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</si>
  <si>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</si>
  <si>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</si>
  <si>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</si>
  <si>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</si>
  <si>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</si>
  <si>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</si>
  <si>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</si>
  <si>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</si>
  <si>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</si>
  <si>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</si>
  <si>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</si>
  <si>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</si>
  <si>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</si>
  <si>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</si>
  <si>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</si>
  <si>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</si>
  <si>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</si>
  <si>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</si>
  <si>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</si>
  <si>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</si>
  <si>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</si>
  <si>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</si>
  <si>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</si>
  <si>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</si>
  <si>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</si>
  <si>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</si>
  <si>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</si>
  <si>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</si>
  <si>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</si>
  <si>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</si>
  <si>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</si>
  <si>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</si>
  <si>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</si>
  <si>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</si>
  <si>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</si>
  <si>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</si>
  <si>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</si>
  <si>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</si>
  <si>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</si>
  <si>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</si>
  <si>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</si>
  <si>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</si>
  <si>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</si>
  <si>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</si>
  <si>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</si>
  <si>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</si>
  <si>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</si>
  <si>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</si>
  <si>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</si>
  <si>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</si>
  <si>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</si>
  <si>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</si>
  <si>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</si>
  <si>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</si>
  <si>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</si>
  <si>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</si>
  <si>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</si>
  <si>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</si>
  <si>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</si>
  <si>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</si>
  <si>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</si>
  <si>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</si>
  <si>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</si>
  <si>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</si>
  <si>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</si>
  <si>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</si>
  <si>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</si>
  <si>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</si>
  <si>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</si>
  <si>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</si>
  <si>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</si>
  <si>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</si>
  <si>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</si>
  <si>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</si>
  <si>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</si>
  <si>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</si>
  <si>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</si>
  <si>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</si>
  <si>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</si>
  <si>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</si>
  <si>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</si>
  <si>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</si>
  <si>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</si>
  <si>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</si>
  <si>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</si>
  <si>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</si>
  <si>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</si>
  <si>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</si>
  <si>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</si>
  <si>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</si>
  <si>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</si>
  <si>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</si>
  <si>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</si>
  <si>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</si>
  <si>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</si>
  <si>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</si>
  <si>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</si>
  <si>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</si>
  <si>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</si>
  <si>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</si>
  <si>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</si>
  <si>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</si>
  <si>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</si>
  <si>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</si>
  <si>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</si>
  <si>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</si>
  <si>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</si>
  <si>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</si>
  <si>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</si>
  <si>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</si>
  <si>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</si>
  <si>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</si>
  <si>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</si>
  <si>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</si>
  <si>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</si>
  <si>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</si>
  <si>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</si>
  <si>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</si>
  <si>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</si>
  <si>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</si>
  <si>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</si>
  <si>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</si>
  <si>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</si>
  <si>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</si>
  <si>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</si>
  <si>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</si>
  <si>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</si>
  <si>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</si>
  <si>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</si>
  <si>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</si>
  <si>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</si>
  <si>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</si>
  <si>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</si>
  <si>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</si>
  <si>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</si>
  <si>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</si>
  <si>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</si>
  <si>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</si>
  <si>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</si>
  <si>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</si>
  <si>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</si>
  <si>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</si>
  <si>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</si>
  <si>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</si>
  <si>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</si>
  <si>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</si>
  <si>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</si>
  <si>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</si>
  <si>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</si>
  <si>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</si>
  <si>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</si>
  <si>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</si>
  <si>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</si>
  <si>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</si>
  <si>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</si>
  <si>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</si>
  <si>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</si>
  <si>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</si>
  <si>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</si>
  <si>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</si>
  <si>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</si>
  <si>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</si>
  <si>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</si>
  <si>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</si>
  <si>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</si>
  <si>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</si>
  <si>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</si>
  <si>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</si>
  <si>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</si>
  <si>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</si>
  <si>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</si>
  <si>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</si>
  <si>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</si>
  <si>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</si>
  <si>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</si>
  <si>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</si>
  <si>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</si>
  <si>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</si>
  <si>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</si>
  <si>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</si>
  <si>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</si>
  <si>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</si>
  <si>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</si>
  <si>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</si>
  <si>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</si>
  <si>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</si>
  <si>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</si>
  <si>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</si>
  <si>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</si>
  <si>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</si>
  <si>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</si>
  <si>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</si>
  <si>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</si>
  <si>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</si>
  <si>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</si>
  <si>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</si>
  <si>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</si>
  <si>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</si>
  <si>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</si>
  <si>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</si>
  <si>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</si>
  <si>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</si>
  <si>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</si>
  <si>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</si>
  <si>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</si>
  <si>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</si>
  <si>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</si>
  <si>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</si>
  <si>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</si>
  <si>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</si>
  <si>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</si>
  <si>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</si>
  <si>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</si>
  <si>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</si>
  <si>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</si>
  <si>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</si>
  <si>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</si>
  <si>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</si>
  <si>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</si>
  <si>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</si>
  <si>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</si>
  <si>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</si>
  <si>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</si>
  <si>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</si>
  <si>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</si>
  <si>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</si>
  <si>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</si>
  <si>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</si>
  <si>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</si>
  <si>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</si>
  <si>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</si>
  <si>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</si>
  <si>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</si>
  <si>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</si>
  <si>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</si>
  <si>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</si>
  <si>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</si>
  <si>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</si>
  <si>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</si>
  <si>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</si>
  <si>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</si>
  <si>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</si>
  <si>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</si>
  <si>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</si>
  <si>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</si>
  <si>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</si>
  <si>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</si>
  <si>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</si>
  <si>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</si>
  <si>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</si>
  <si>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</si>
  <si>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</si>
  <si>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</si>
  <si>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</si>
  <si>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</si>
  <si>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</si>
  <si>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</si>
  <si>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</si>
  <si>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</si>
  <si>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</si>
  <si>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</si>
  <si>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</si>
  <si>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</si>
  <si>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</si>
  <si>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</si>
  <si>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</si>
  <si>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</si>
  <si>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</si>
  <si>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</si>
  <si>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</si>
  <si>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</si>
  <si>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</si>
  <si>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</si>
  <si>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</si>
  <si>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</si>
  <si>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</si>
  <si>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</si>
  <si>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</si>
  <si>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</si>
  <si>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</si>
  <si>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</si>
  <si>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</si>
  <si>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</si>
  <si>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</si>
  <si>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</si>
  <si>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</si>
  <si>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</si>
  <si>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</si>
  <si>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</si>
  <si>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</si>
  <si>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</si>
  <si>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</si>
  <si>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</si>
  <si>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</si>
  <si>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</si>
  <si>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</si>
  <si>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</si>
  <si>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</si>
  <si>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</si>
  <si>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</si>
  <si>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</si>
  <si>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</si>
  <si>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</si>
  <si>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</si>
  <si>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</si>
  <si>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</si>
  <si>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</si>
  <si>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</si>
  <si>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</si>
  <si>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</si>
  <si>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</si>
  <si>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</si>
  <si>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</si>
  <si>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</si>
  <si>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</si>
  <si>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</si>
  <si>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</si>
  <si>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</si>
  <si>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</si>
  <si>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</si>
  <si>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</si>
  <si>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</si>
  <si>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</si>
  <si>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</si>
  <si>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</si>
  <si>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</si>
  <si>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</si>
  <si>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</si>
  <si>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</si>
  <si>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</si>
  <si>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</si>
  <si>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</si>
  <si>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</si>
  <si>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</si>
  <si>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</si>
  <si>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</si>
  <si>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</si>
  <si>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</si>
  <si>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</si>
  <si>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</si>
  <si>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</si>
  <si>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</si>
  <si>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</si>
  <si>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</si>
  <si>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</si>
  <si>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</si>
  <si>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</si>
  <si>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</si>
  <si>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</si>
  <si>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</si>
  <si>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</si>
  <si>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</si>
  <si>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</si>
  <si>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</si>
  <si>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</si>
  <si>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</si>
  <si>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</si>
  <si>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</si>
  <si>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</si>
  <si>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</si>
  <si>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</si>
  <si>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</si>
  <si>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</si>
  <si>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</si>
  <si>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</si>
  <si>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</si>
  <si>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</si>
  <si>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</si>
  <si>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</si>
  <si>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</si>
  <si>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</si>
  <si>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</si>
  <si>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</si>
  <si>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</si>
  <si>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</si>
  <si>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</si>
  <si>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</si>
  <si>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</si>
  <si>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</si>
  <si>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</si>
  <si>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</si>
  <si>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</si>
  <si>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</si>
  <si>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</si>
  <si>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</si>
  <si>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</si>
  <si>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</si>
  <si>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</si>
  <si>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</si>
  <si>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</si>
  <si>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</si>
  <si>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</si>
  <si>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</si>
  <si>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</si>
  <si>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</si>
  <si>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</si>
  <si>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</si>
  <si>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</si>
  <si>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</si>
  <si>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</si>
  <si>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</si>
  <si>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</si>
  <si>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</si>
  <si>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</si>
  <si>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</si>
  <si>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</si>
  <si>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</si>
  <si>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</si>
  <si>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</si>
  <si>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</si>
  <si>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</si>
  <si>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</si>
  <si>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</si>
  <si>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</si>
  <si>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</si>
  <si>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</si>
  <si>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</si>
  <si>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</si>
  <si>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</si>
  <si>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</si>
  <si>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</si>
  <si>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</si>
  <si>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</si>
  <si>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</si>
  <si>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</si>
  <si>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</si>
  <si>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</si>
  <si>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</si>
  <si>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</si>
  <si>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</si>
  <si>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</si>
  <si>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</si>
  <si>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</si>
  <si>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</si>
  <si>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</si>
  <si>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</si>
  <si>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</si>
  <si>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</si>
  <si>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</si>
  <si>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</si>
  <si>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</si>
  <si>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</si>
  <si>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</si>
  <si>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</si>
  <si>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</si>
  <si>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</si>
  <si>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</si>
  <si>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</si>
  <si>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</si>
  <si>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</si>
  <si>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</si>
  <si>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</si>
  <si>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</si>
  <si>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</si>
  <si>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</si>
  <si>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</si>
  <si>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</si>
  <si>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</si>
  <si>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</si>
  <si>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</si>
  <si>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</si>
  <si>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</si>
  <si>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</si>
  <si>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</si>
  <si>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</si>
  <si>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</si>
  <si>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</si>
  <si>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</si>
  <si>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</si>
  <si>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</si>
  <si>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</si>
  <si>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</si>
  <si>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</si>
  <si>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</si>
  <si>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</si>
  <si>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</si>
  <si>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</si>
  <si>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</si>
  <si>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</si>
  <si>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</si>
  <si>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</si>
  <si>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</si>
  <si>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</si>
  <si>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</si>
  <si>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</si>
  <si>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</si>
  <si>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</si>
  <si>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</si>
  <si>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</si>
  <si>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</si>
  <si>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</si>
  <si>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</si>
  <si>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</si>
  <si>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</si>
  <si>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</si>
  <si>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</si>
  <si>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</si>
  <si>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</si>
  <si>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</si>
  <si>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</si>
  <si>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</si>
  <si>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</si>
  <si>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</si>
  <si>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</si>
  <si>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</si>
  <si>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</si>
  <si>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</si>
  <si>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</si>
  <si>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</si>
  <si>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</si>
  <si>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</si>
  <si>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</si>
  <si>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</si>
  <si>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</si>
  <si>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</si>
  <si>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</si>
  <si>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</si>
  <si>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</si>
  <si>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</si>
  <si>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</si>
  <si>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</si>
  <si>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</si>
  <si>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</si>
  <si>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</si>
  <si>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</si>
  <si>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</si>
  <si>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</si>
  <si>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</si>
  <si>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</si>
  <si>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</si>
  <si>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</si>
  <si>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</si>
  <si>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</si>
  <si>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</si>
  <si>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</si>
  <si>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</si>
  <si>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</si>
  <si>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</si>
  <si>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</si>
  <si>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</si>
  <si>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</si>
  <si>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</si>
  <si>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</si>
  <si>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</si>
  <si>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</si>
  <si>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</si>
  <si>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</si>
  <si>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</si>
  <si>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</si>
  <si>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</si>
  <si>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</si>
  <si>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</si>
  <si>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</si>
  <si>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</si>
  <si>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</si>
  <si>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</si>
  <si>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</si>
  <si>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</si>
  <si>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</si>
  <si>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</si>
  <si>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</si>
  <si>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</si>
  <si>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</si>
  <si>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</si>
  <si>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</si>
  <si>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</si>
  <si>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</si>
  <si>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</si>
  <si>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</si>
  <si>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</si>
  <si>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</si>
  <si>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</si>
  <si>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</si>
  <si>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</si>
  <si>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</si>
  <si>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</si>
  <si>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</si>
  <si>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</si>
  <si>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</si>
  <si>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</si>
  <si>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</si>
  <si>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</si>
  <si>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</si>
  <si>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</si>
  <si>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</si>
  <si>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</si>
  <si>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</si>
  <si>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</si>
  <si>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</si>
  <si>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</si>
  <si>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</si>
  <si>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</si>
  <si>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</si>
  <si>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</si>
  <si>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</si>
  <si>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</si>
  <si>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</si>
  <si>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</si>
  <si>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</si>
  <si>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</si>
  <si>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</si>
  <si>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</si>
  <si>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</si>
  <si>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</si>
  <si>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</si>
  <si>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</si>
  <si>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</si>
  <si>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</si>
  <si>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</si>
  <si>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</si>
  <si>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</si>
  <si>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</si>
  <si>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</si>
  <si>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</si>
  <si>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</si>
  <si>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</si>
  <si>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</si>
  <si>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</si>
  <si>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</si>
  <si>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</si>
  <si>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</si>
  <si>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</si>
  <si>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</si>
  <si>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</si>
  <si>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</si>
  <si>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</si>
  <si>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</si>
  <si>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</si>
  <si>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</si>
  <si>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</si>
  <si>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</si>
  <si>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</si>
  <si>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</si>
  <si>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</si>
  <si>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</si>
  <si>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</si>
  <si>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</si>
  <si>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</si>
  <si>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</si>
  <si>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</si>
  <si>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</si>
  <si>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</si>
  <si>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</si>
  <si>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</si>
  <si>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</si>
  <si>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</si>
  <si>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</si>
  <si>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</si>
  <si>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</si>
  <si>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</si>
  <si>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</si>
  <si>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</si>
  <si>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</si>
  <si>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</si>
  <si>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</si>
  <si>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</si>
  <si>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</si>
  <si>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</si>
  <si>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</si>
  <si>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</si>
  <si>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</si>
  <si>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</si>
  <si>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</si>
  <si>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</si>
  <si>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</si>
  <si>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</si>
  <si>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</si>
  <si>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</si>
  <si>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</si>
  <si>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</si>
  <si>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</si>
  <si>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</si>
  <si>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</si>
  <si>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</si>
  <si>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</si>
  <si>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</si>
  <si>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</si>
  <si>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</si>
  <si>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</si>
  <si>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</si>
  <si>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</si>
  <si>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</si>
  <si>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</si>
  <si>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</si>
  <si>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</si>
  <si>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</si>
  <si>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</si>
  <si>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</si>
  <si>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</si>
  <si>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</si>
  <si>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</si>
  <si>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</si>
  <si>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</si>
  <si>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</si>
  <si>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</si>
  <si>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</si>
  <si>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</si>
  <si>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</si>
  <si>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</si>
  <si>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</si>
  <si>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</si>
  <si>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</si>
  <si>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</si>
  <si>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</si>
  <si>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</si>
  <si>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</si>
  <si>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</si>
  <si>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</si>
  <si>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</si>
  <si>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</si>
  <si>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</si>
  <si>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</si>
  <si>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</si>
  <si>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</si>
  <si>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</si>
  <si>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</si>
  <si>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</si>
  <si>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</si>
  <si>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</si>
  <si>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</si>
  <si>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</si>
  <si>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</si>
  <si>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</si>
  <si>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</si>
  <si>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</si>
  <si>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</si>
  <si>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</si>
  <si>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</si>
  <si>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</si>
  <si>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</si>
  <si>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</si>
  <si>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</si>
  <si>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</si>
  <si>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</si>
  <si>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</si>
  <si>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</si>
  <si>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</si>
  <si>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</si>
  <si>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</si>
  <si>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</si>
  <si>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</si>
  <si>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</si>
  <si>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</si>
  <si>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</si>
  <si>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</si>
  <si>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</si>
  <si>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</si>
  <si>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</si>
  <si>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</si>
  <si>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</si>
  <si>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</si>
  <si>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</si>
  <si>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</si>
  <si>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</si>
  <si>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</si>
  <si>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</si>
  <si>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</si>
  <si>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</si>
  <si>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</si>
  <si>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</si>
  <si>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</si>
  <si>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</si>
  <si>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</si>
  <si>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</si>
  <si>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</si>
  <si>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</si>
  <si>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</si>
  <si>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</si>
  <si>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</si>
  <si>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</si>
  <si>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</si>
  <si>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</si>
  <si>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</si>
  <si>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</si>
  <si>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</si>
  <si>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</si>
  <si>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</si>
  <si>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</si>
  <si>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</si>
  <si>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</si>
  <si>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</si>
  <si>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</si>
  <si>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</si>
  <si>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</si>
  <si>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</si>
  <si>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</si>
  <si>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</si>
  <si>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</si>
  <si>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</si>
  <si>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</si>
  <si>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</si>
  <si>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</si>
  <si>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</si>
  <si>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</si>
  <si>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</si>
  <si>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</si>
  <si>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</si>
  <si>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</si>
  <si>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</si>
  <si>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</si>
  <si>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</si>
  <si>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</si>
  <si>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</si>
  <si>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</si>
  <si>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</si>
  <si>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</si>
  <si>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</si>
  <si>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</si>
  <si>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</si>
  <si>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</si>
  <si>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</si>
  <si>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</si>
  <si>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</si>
  <si>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</si>
  <si>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</si>
  <si>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</si>
  <si>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</si>
  <si>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</si>
  <si>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</si>
  <si>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</si>
  <si>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</si>
  <si>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</si>
  <si>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</si>
  <si>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</si>
  <si>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</si>
  <si>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</si>
  <si>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</si>
  <si>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</si>
  <si>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</si>
  <si>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</si>
  <si>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</si>
  <si>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</si>
  <si>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</si>
  <si>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</si>
  <si>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</si>
  <si>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</si>
  <si>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</si>
  <si>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</si>
  <si>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</si>
  <si>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</si>
  <si>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</si>
  <si>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</si>
  <si>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</si>
  <si>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</si>
  <si>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</si>
  <si>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</si>
  <si>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</si>
  <si>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</si>
  <si>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</si>
  <si>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</si>
  <si>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</si>
  <si>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</si>
  <si>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</si>
  <si>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</si>
  <si>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</si>
  <si>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</si>
  <si>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</si>
  <si>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</si>
  <si>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</si>
  <si>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</si>
  <si>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</si>
  <si>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</si>
  <si>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</si>
  <si>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</si>
  <si>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</si>
  <si>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</si>
  <si>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</si>
  <si>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</si>
  <si>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</si>
  <si>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</si>
  <si>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</si>
  <si>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</si>
  <si>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</si>
  <si>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</si>
  <si>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</si>
  <si>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</si>
  <si>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</si>
  <si>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</si>
  <si>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</si>
  <si>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</si>
  <si>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</si>
  <si>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</si>
  <si>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</si>
  <si>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</si>
  <si>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</si>
  <si>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</si>
  <si>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</si>
  <si>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</si>
  <si>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</si>
  <si>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</si>
  <si>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</si>
  <si>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</si>
  <si>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</si>
  <si>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</si>
  <si>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</si>
  <si>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</si>
  <si>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</si>
  <si>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</si>
  <si>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</si>
  <si>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</si>
  <si>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</si>
  <si>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</si>
  <si>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</si>
  <si>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</si>
  <si>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</si>
  <si>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</si>
  <si>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</si>
  <si>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</si>
  <si>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</si>
  <si>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</si>
  <si>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</si>
  <si>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</si>
  <si>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</si>
  <si>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</si>
  <si>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</si>
  <si>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</si>
  <si>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</si>
  <si>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</si>
  <si>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</si>
  <si>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</si>
  <si>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</si>
  <si>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</si>
  <si>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</si>
  <si>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</si>
  <si>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</si>
  <si>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</si>
  <si>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</si>
  <si>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</si>
  <si>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</si>
  <si>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</si>
  <si>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</si>
  <si>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</si>
  <si>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</si>
  <si>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</si>
  <si>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</si>
  <si>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</si>
  <si>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</si>
  <si>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</si>
  <si>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</si>
  <si>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</si>
  <si>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</si>
  <si>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</si>
  <si>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</si>
  <si>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</si>
  <si>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</si>
  <si>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</si>
  <si>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</si>
  <si>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</si>
  <si>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</si>
  <si>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</si>
  <si>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</si>
  <si>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</si>
  <si>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</si>
  <si>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</si>
  <si>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</si>
  <si>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</si>
  <si>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</si>
  <si>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</si>
  <si>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</si>
  <si>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</si>
  <si>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</si>
  <si>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</si>
  <si>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</si>
  <si>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</si>
  <si>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</si>
  <si>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</si>
  <si>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</si>
  <si>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</si>
  <si>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</si>
  <si>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</si>
  <si>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</si>
  <si>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</si>
  <si>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</si>
  <si>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</si>
  <si>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</si>
  <si>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</si>
  <si>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</si>
  <si>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</si>
  <si>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</si>
  <si>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</si>
  <si>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</si>
  <si>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</si>
  <si>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</si>
  <si>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</si>
  <si>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</si>
  <si>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</si>
  <si>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</si>
  <si>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</si>
  <si>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</si>
  <si>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</si>
  <si>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</si>
  <si>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</si>
  <si>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</si>
  <si>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</si>
  <si>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</si>
  <si>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</si>
  <si>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</si>
  <si>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</si>
  <si>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</si>
  <si>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</si>
  <si>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</si>
  <si>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</si>
  <si>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</si>
  <si>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</si>
  <si>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</si>
  <si>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</si>
  <si>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</si>
  <si>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</si>
  <si>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</si>
  <si>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</si>
  <si>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</si>
  <si>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</si>
  <si>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</si>
  <si>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</si>
  <si>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</si>
  <si>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</si>
  <si>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</si>
  <si>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</si>
  <si>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</si>
  <si>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</si>
  <si>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</si>
  <si>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</si>
  <si>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</si>
  <si>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</si>
  <si>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</si>
  <si>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</si>
  <si>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</si>
  <si>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</si>
  <si>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</si>
  <si>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</si>
  <si>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</si>
  <si>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</si>
  <si>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</si>
  <si>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</si>
  <si>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</si>
  <si>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</si>
  <si>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</si>
  <si>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</si>
  <si>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</si>
  <si>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</si>
  <si>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</si>
  <si>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</si>
  <si>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</si>
  <si>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</si>
  <si>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</si>
  <si>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</si>
  <si>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</si>
  <si>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</si>
  <si>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</si>
  <si>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</si>
  <si>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</si>
  <si>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</si>
  <si>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</si>
  <si>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</si>
  <si>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</si>
  <si>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</si>
  <si>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</si>
  <si>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</si>
  <si>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</si>
  <si>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</si>
  <si>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</si>
  <si>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</si>
  <si>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</si>
  <si>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</si>
  <si>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</si>
  <si>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</si>
  <si>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</si>
  <si>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</si>
  <si>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</si>
  <si>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</si>
  <si>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</si>
  <si>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</si>
  <si>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</si>
  <si>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</si>
  <si>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</si>
  <si>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</si>
  <si>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</si>
  <si>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</si>
  <si>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</si>
  <si>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</si>
  <si>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</si>
  <si>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</si>
  <si>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</si>
  <si>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</si>
  <si>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</si>
  <si>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</si>
  <si>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</si>
  <si>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</si>
  <si>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</si>
  <si>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</si>
  <si>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</si>
  <si>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</si>
  <si>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</si>
  <si>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</si>
  <si>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</si>
  <si>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</si>
  <si>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</si>
  <si>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</si>
  <si>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</si>
  <si>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</si>
  <si>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</si>
  <si>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</si>
  <si>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</si>
  <si>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</si>
  <si>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</si>
  <si>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</si>
  <si>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</si>
  <si>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</si>
  <si>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</si>
  <si>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</si>
  <si>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</si>
  <si>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</si>
  <si>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</si>
  <si>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</si>
  <si>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</si>
  <si>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</si>
  <si>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</si>
  <si>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</si>
  <si>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</si>
  <si>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</si>
  <si>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</si>
  <si>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</si>
  <si>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</si>
  <si>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</si>
  <si>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</si>
  <si>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</si>
  <si>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</si>
  <si>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</si>
  <si>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</si>
  <si>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</si>
  <si>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</si>
  <si>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</si>
  <si>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</si>
  <si>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</si>
  <si>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</si>
  <si>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</si>
  <si>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</si>
  <si>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</si>
  <si>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</si>
  <si>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</si>
  <si>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</si>
  <si>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</si>
  <si>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</si>
  <si>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</si>
  <si>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</si>
  <si>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</si>
  <si>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</si>
  <si>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</si>
  <si>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</si>
  <si>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</si>
  <si>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</si>
  <si>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</si>
  <si>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</si>
  <si>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</si>
  <si>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</si>
  <si>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</si>
  <si>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</si>
  <si>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</si>
  <si>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</si>
  <si>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</si>
  <si>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</si>
  <si>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</si>
  <si>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</si>
  <si>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</si>
  <si>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</si>
  <si>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</si>
  <si>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</si>
  <si>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</si>
  <si>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</si>
  <si>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</si>
  <si>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</si>
  <si>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</si>
  <si>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</si>
  <si>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</si>
  <si>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</si>
  <si>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</si>
  <si>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</si>
  <si>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</si>
  <si>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</si>
  <si>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</si>
  <si>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</si>
  <si>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</si>
  <si>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</si>
  <si>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</si>
  <si>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</si>
  <si>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</si>
  <si>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</si>
  <si>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</si>
  <si>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</si>
  <si>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</si>
  <si>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</si>
  <si>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</si>
  <si>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</si>
  <si>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</si>
  <si>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</si>
  <si>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</si>
  <si>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</si>
  <si>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</si>
  <si>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</si>
  <si>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</si>
  <si>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</si>
  <si>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</si>
  <si>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</si>
  <si>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</si>
  <si>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</si>
  <si>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</si>
  <si>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</si>
  <si>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</si>
  <si>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</si>
  <si>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</si>
  <si>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</si>
  <si>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</si>
  <si>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</si>
  <si>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</si>
  <si>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</si>
  <si>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</si>
  <si>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</si>
  <si>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</si>
  <si>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</si>
  <si>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</si>
  <si>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</si>
  <si>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</si>
  <si>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</si>
  <si>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</si>
  <si>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</si>
  <si>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</si>
  <si>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</si>
  <si>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</si>
  <si>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</si>
  <si>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</si>
  <si>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</si>
  <si>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</si>
  <si>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</si>
  <si>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</si>
  <si>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</si>
  <si>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</si>
  <si>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</si>
  <si>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</si>
  <si>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</si>
  <si>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</si>
  <si>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</si>
  <si>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</si>
  <si>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</si>
  <si>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</si>
  <si>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</si>
  <si>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</si>
  <si>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</si>
  <si>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</si>
  <si>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</si>
  <si>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</si>
  <si>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</si>
  <si>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</si>
  <si>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</si>
  <si>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</si>
  <si>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</si>
  <si>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</si>
  <si>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</si>
  <si>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</si>
  <si>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</si>
  <si>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</si>
  <si>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</si>
  <si>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</si>
  <si>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</si>
  <si>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</si>
  <si>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</si>
  <si>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</si>
  <si>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</si>
  <si>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</si>
  <si>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</si>
  <si>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</si>
  <si>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</si>
  <si>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</si>
  <si>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</si>
  <si>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</si>
  <si>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</si>
  <si>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</si>
  <si>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</si>
  <si>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</si>
  <si>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</si>
  <si>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</si>
  <si>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</si>
  <si>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</si>
  <si>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</si>
  <si>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</si>
  <si>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</si>
  <si>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</si>
  <si>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</si>
  <si>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</si>
  <si>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</si>
  <si>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</si>
  <si>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</si>
  <si>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</si>
  <si>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</si>
  <si>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</si>
  <si>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</si>
  <si>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</si>
  <si>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</si>
  <si>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</si>
  <si>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</si>
  <si>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</si>
  <si>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</si>
  <si>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</si>
  <si>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</si>
  <si>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</si>
  <si>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</si>
  <si>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</si>
  <si>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</si>
  <si>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</si>
  <si>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</si>
  <si>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</si>
  <si>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</si>
  <si>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</si>
  <si>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</si>
  <si>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</si>
  <si>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</si>
  <si>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</si>
  <si>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</si>
  <si>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</si>
  <si>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</si>
  <si>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</si>
  <si>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</si>
  <si>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</si>
  <si>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</si>
  <si>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</si>
  <si>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</si>
  <si>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</si>
  <si>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</si>
  <si>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</si>
  <si>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</si>
  <si>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</si>
  <si>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</si>
  <si>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</si>
  <si>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</si>
  <si>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</si>
  <si>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</si>
  <si>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</si>
  <si>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</si>
  <si>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</si>
  <si>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</si>
  <si>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</si>
  <si>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</si>
  <si>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</si>
  <si>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</si>
  <si>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</si>
  <si>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</si>
  <si>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</si>
  <si>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</si>
  <si>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</si>
  <si>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</si>
  <si>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</si>
  <si>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</si>
  <si>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</si>
  <si>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</si>
  <si>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</si>
  <si>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</si>
  <si>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</si>
  <si>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</si>
  <si>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</si>
  <si>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</si>
  <si>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</si>
  <si>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</si>
  <si>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</si>
  <si>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</si>
  <si>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</si>
  <si>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</si>
  <si>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</si>
  <si>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</si>
  <si>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</si>
  <si>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</si>
  <si>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</si>
  <si>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</si>
  <si>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</si>
  <si>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</si>
  <si>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</si>
  <si>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</si>
  <si>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</si>
  <si>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</si>
  <si>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</si>
  <si>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</si>
  <si>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</si>
  <si>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</si>
  <si>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</si>
  <si>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</si>
  <si>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</si>
  <si>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</si>
  <si>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</si>
  <si>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</si>
  <si>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</si>
  <si>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</si>
  <si>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</si>
  <si>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</si>
  <si>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</si>
  <si>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</si>
  <si>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</si>
  <si>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</si>
  <si>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</si>
  <si>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</si>
  <si>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</si>
  <si>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</si>
  <si>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</si>
  <si>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</si>
  <si>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</si>
  <si>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</si>
  <si>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</si>
  <si>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</si>
  <si>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</si>
  <si>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</si>
  <si>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</si>
  <si>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</si>
  <si>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</si>
  <si>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</si>
  <si>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</si>
  <si>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</si>
  <si>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</si>
  <si>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</si>
  <si>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</si>
  <si>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</si>
  <si>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</si>
  <si>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</si>
  <si>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</si>
  <si>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</si>
  <si>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</si>
  <si>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</si>
  <si>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</si>
  <si>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</si>
  <si>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</si>
  <si>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</si>
  <si>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</si>
  <si>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</si>
  <si>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</si>
  <si>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</si>
  <si>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</si>
  <si>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</si>
  <si>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</si>
  <si>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</si>
  <si>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</si>
  <si>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</si>
  <si>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</si>
  <si>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</si>
  <si>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</si>
  <si>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</si>
  <si>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</si>
  <si>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</si>
  <si>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</si>
  <si>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</si>
  <si>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</si>
  <si>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</si>
  <si>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</si>
  <si>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</si>
  <si>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</si>
  <si>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</si>
  <si>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</si>
  <si>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</si>
  <si>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</si>
  <si>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</si>
  <si>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</si>
  <si>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</si>
  <si>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</si>
  <si>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</si>
  <si>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</si>
  <si>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</si>
  <si>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</si>
  <si>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</si>
  <si>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</si>
  <si>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</si>
  <si>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</si>
  <si>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</si>
  <si>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</si>
  <si>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</si>
  <si>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</si>
  <si>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</si>
  <si>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</si>
  <si>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</si>
  <si>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</si>
  <si>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</si>
  <si>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</si>
  <si>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</si>
  <si>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</si>
  <si>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</si>
  <si>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</si>
  <si>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</si>
  <si>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</si>
  <si>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</si>
  <si>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</si>
  <si>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</si>
  <si>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</si>
  <si>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</si>
  <si>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</si>
  <si>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</si>
  <si>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</si>
  <si>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</si>
  <si>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</si>
  <si>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</si>
  <si>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</si>
  <si>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</si>
  <si>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</si>
  <si>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</si>
  <si>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</si>
  <si>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</si>
  <si>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</si>
  <si>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</si>
  <si>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</si>
  <si>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</si>
  <si>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</si>
  <si>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</si>
  <si>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</si>
  <si>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</si>
  <si>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</si>
  <si>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</si>
  <si>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</si>
  <si>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</si>
  <si>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</si>
  <si>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</si>
  <si>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</si>
  <si>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</si>
  <si>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</si>
  <si>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</si>
  <si>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</si>
  <si>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</si>
  <si>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</si>
  <si>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</si>
  <si>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</si>
  <si>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</si>
  <si>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</si>
  <si>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</si>
  <si>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</si>
  <si>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</si>
  <si>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</si>
  <si>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</si>
  <si>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</si>
  <si>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</si>
  <si>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</si>
  <si>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</si>
  <si>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</si>
  <si>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</si>
  <si>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</si>
  <si>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</si>
  <si>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</si>
  <si>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</si>
  <si>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</si>
  <si>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</si>
  <si>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</si>
  <si>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</si>
  <si>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</si>
  <si>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</si>
  <si>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</si>
  <si>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</si>
  <si>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</si>
  <si>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</si>
  <si>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</si>
  <si>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</si>
  <si>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</si>
  <si>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</si>
  <si>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</si>
  <si>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</si>
  <si>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</si>
  <si>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</si>
  <si>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</si>
  <si>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</si>
  <si>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</si>
  <si>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</si>
  <si>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</si>
  <si>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</si>
  <si>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</si>
  <si>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</si>
  <si>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</si>
  <si>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</si>
  <si>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</si>
  <si>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</si>
  <si>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</si>
  <si>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</si>
  <si>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</si>
  <si>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</si>
  <si>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</si>
  <si>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</si>
  <si>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</si>
  <si>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</si>
  <si>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</si>
  <si>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</si>
  <si>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</si>
  <si>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</si>
  <si>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</si>
  <si>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</si>
  <si>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</si>
  <si>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</si>
  <si>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</si>
  <si>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</si>
  <si>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</si>
  <si>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</si>
  <si>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</si>
  <si>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</si>
  <si>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</si>
  <si>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</si>
  <si>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</si>
  <si>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</si>
  <si>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</si>
  <si>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</si>
  <si>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</si>
  <si>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</si>
  <si>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</si>
  <si>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</si>
  <si>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</si>
  <si>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</si>
  <si>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</si>
  <si>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</si>
  <si>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</si>
  <si>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</si>
  <si>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</si>
  <si>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</si>
  <si>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</si>
  <si>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</si>
  <si>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</si>
  <si>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</si>
  <si>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</si>
  <si>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</si>
  <si>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</si>
  <si>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</si>
  <si>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</si>
  <si>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</si>
  <si>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</si>
  <si>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</si>
  <si>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</si>
  <si>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</si>
  <si>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</si>
  <si>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</si>
  <si>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</si>
  <si>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</si>
  <si>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</si>
  <si>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</si>
  <si>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</si>
  <si>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</si>
  <si>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</si>
  <si>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</si>
  <si>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</si>
  <si>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</si>
  <si>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</si>
  <si>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</si>
  <si>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</si>
  <si>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</si>
  <si>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</si>
  <si>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</si>
  <si>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</si>
  <si>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</si>
  <si>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</si>
  <si>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</si>
  <si>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</si>
  <si>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</si>
  <si>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</si>
  <si>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</si>
  <si>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</si>
  <si>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</si>
  <si>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</si>
  <si>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</si>
  <si>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</si>
  <si>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</si>
  <si>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</si>
  <si>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</si>
  <si>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</si>
  <si>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</si>
  <si>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</si>
  <si>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</si>
  <si>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</si>
  <si>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</si>
  <si>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</si>
  <si>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</si>
  <si>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</si>
  <si>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</si>
  <si>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</si>
  <si>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</si>
  <si>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</si>
  <si>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</si>
  <si>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</si>
  <si>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</si>
  <si>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</si>
  <si>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</si>
  <si>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</si>
  <si>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</si>
  <si>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</si>
  <si>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</si>
  <si>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</si>
  <si>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</si>
  <si>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</si>
  <si>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</si>
  <si>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</si>
  <si>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</si>
  <si>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</si>
  <si>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</si>
  <si>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</si>
  <si>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</si>
  <si>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</si>
  <si>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</si>
  <si>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</si>
  <si>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</si>
  <si>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</si>
  <si>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</si>
  <si>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</si>
  <si>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</si>
  <si>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</si>
  <si>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</si>
  <si>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</si>
  <si>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</si>
  <si>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</si>
  <si>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</si>
  <si>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</si>
  <si>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</si>
  <si>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</si>
  <si>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</si>
  <si>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</si>
  <si>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</si>
  <si>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</si>
  <si>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</si>
  <si>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</si>
  <si>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</si>
  <si>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</si>
  <si>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</si>
  <si>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</si>
  <si>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</si>
  <si>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</si>
  <si>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</si>
  <si>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</si>
  <si>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</si>
  <si>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</si>
  <si>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</si>
  <si>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</si>
  <si>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</si>
  <si>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</si>
  <si>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</si>
  <si>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</si>
  <si>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</si>
  <si>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</si>
  <si>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</si>
  <si>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</si>
  <si>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</si>
  <si>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</si>
  <si>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</si>
  <si>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</si>
  <si>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</si>
  <si>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</si>
  <si>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</si>
  <si>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</si>
  <si>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</si>
  <si>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</si>
  <si>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</si>
  <si>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</si>
  <si>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</si>
  <si>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</si>
  <si>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</si>
  <si>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</si>
  <si>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</si>
  <si>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</si>
  <si>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</si>
  <si>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</si>
  <si>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</si>
  <si>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</si>
  <si>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</si>
  <si>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</si>
  <si>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</si>
  <si>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</si>
  <si>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</si>
  <si>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</si>
  <si>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</si>
  <si>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</si>
  <si>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</si>
  <si>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</si>
  <si>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</si>
  <si>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</si>
  <si>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</si>
  <si>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</si>
  <si>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</si>
  <si>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</si>
  <si>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</si>
  <si>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</si>
  <si>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</si>
  <si>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</si>
  <si>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</si>
  <si>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</si>
  <si>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</si>
  <si>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</si>
  <si>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</si>
  <si>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</si>
  <si>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</si>
  <si>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</si>
  <si>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</si>
  <si>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</si>
  <si>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</si>
  <si>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</si>
  <si>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</si>
  <si>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</si>
  <si>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</si>
  <si>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</si>
  <si>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</si>
  <si>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</si>
  <si>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</si>
  <si>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</si>
  <si>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</si>
  <si>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</si>
  <si>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</si>
  <si>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</si>
  <si>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</si>
  <si>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</si>
  <si>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</si>
  <si>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</si>
  <si>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</si>
  <si>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</si>
  <si>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</si>
  <si>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</si>
  <si>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</si>
  <si>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</si>
  <si>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</si>
  <si>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</si>
  <si>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</si>
  <si>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</si>
  <si>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</si>
  <si>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</si>
  <si>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</si>
  <si>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</si>
  <si>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</si>
  <si>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</si>
  <si>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</si>
  <si>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</si>
  <si>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</si>
  <si>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</si>
  <si>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</si>
  <si>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</si>
  <si>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</si>
  <si>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</si>
  <si>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</si>
  <si>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</si>
  <si>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</si>
  <si>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</si>
  <si>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</si>
  <si>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</si>
  <si>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</si>
  <si>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</si>
  <si>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</si>
  <si>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</si>
  <si>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</si>
  <si>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</si>
  <si>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</si>
  <si>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</si>
  <si>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</si>
  <si>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</si>
  <si>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</si>
  <si>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</si>
  <si>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</si>
  <si>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</si>
  <si>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</si>
  <si>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</si>
  <si>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</si>
  <si>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</si>
  <si>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</si>
  <si>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</si>
  <si>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</si>
  <si>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</si>
  <si>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</si>
  <si>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</si>
  <si>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</si>
  <si>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</si>
  <si>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</si>
  <si>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</si>
  <si>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</si>
  <si>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</si>
  <si>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</si>
  <si>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</si>
  <si>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</si>
  <si>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</si>
  <si>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</si>
  <si>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</si>
  <si>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</si>
  <si>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</si>
  <si>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</si>
  <si>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</si>
  <si>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</si>
  <si>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</si>
  <si>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</si>
  <si>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</si>
  <si>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</si>
  <si>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</si>
  <si>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</si>
  <si>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</si>
  <si>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</si>
  <si>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</si>
  <si>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</si>
  <si>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</si>
  <si>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</si>
  <si>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</si>
  <si>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</si>
  <si>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</si>
  <si>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</si>
  <si>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</si>
  <si>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</si>
  <si>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</si>
  <si>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</si>
  <si>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</si>
  <si>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</si>
  <si>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</si>
  <si>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</si>
  <si>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</si>
  <si>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</si>
  <si>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</si>
  <si>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</si>
  <si>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</si>
  <si>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</si>
  <si>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</si>
  <si>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</si>
  <si>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</si>
  <si>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</si>
  <si>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</si>
  <si>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</si>
  <si>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</si>
  <si>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</si>
  <si>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</si>
  <si>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</si>
  <si>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</si>
  <si>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</si>
  <si>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</si>
  <si>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</si>
  <si>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</si>
  <si>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</si>
  <si>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</si>
  <si>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</si>
  <si>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</si>
  <si>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</si>
  <si>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</si>
  <si>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</si>
  <si>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</si>
  <si>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</si>
  <si>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</si>
  <si>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</si>
  <si>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</si>
  <si>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</si>
  <si>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</si>
  <si>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</si>
  <si>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</si>
  <si>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</si>
  <si>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</si>
  <si>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</si>
  <si>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</si>
  <si>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</si>
  <si>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</si>
  <si>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</si>
  <si>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</si>
  <si>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</si>
  <si>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</si>
  <si>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</si>
  <si>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</si>
  <si>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</si>
  <si>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</si>
  <si>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</si>
  <si>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</si>
  <si>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</si>
  <si>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</si>
  <si>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</si>
  <si>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</si>
  <si>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</si>
  <si>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</si>
  <si>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</si>
  <si>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</si>
  <si>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</si>
  <si>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</si>
  <si>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</si>
  <si>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</si>
  <si>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</si>
  <si>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</si>
  <si>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</si>
  <si>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</si>
  <si>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</si>
  <si>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</si>
  <si>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</si>
  <si>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</si>
  <si>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</si>
  <si>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</si>
  <si>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</si>
  <si>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</si>
  <si>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</si>
  <si>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</si>
  <si>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</si>
  <si>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</si>
  <si>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</si>
  <si>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</si>
  <si>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</si>
  <si>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</si>
  <si>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</si>
  <si>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</si>
  <si>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</si>
  <si>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</si>
  <si>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</si>
  <si>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</si>
  <si>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</si>
  <si>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</si>
  <si>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</si>
  <si>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</si>
  <si>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</si>
  <si>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</si>
  <si>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</si>
  <si>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</si>
  <si>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</si>
  <si>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</si>
  <si>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</si>
  <si>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</si>
  <si>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</si>
  <si>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</si>
  <si>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</si>
  <si>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</si>
  <si>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</si>
  <si>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</si>
  <si>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</si>
  <si>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</si>
  <si>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</si>
  <si>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</si>
  <si>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</si>
  <si>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</si>
  <si>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</si>
  <si>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</si>
  <si>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</si>
  <si>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</si>
  <si>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</si>
  <si>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</si>
  <si>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</si>
  <si>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</si>
  <si>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</si>
  <si>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</si>
  <si>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</si>
  <si>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</si>
  <si>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</si>
  <si>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</si>
  <si>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</si>
  <si>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</si>
  <si>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</si>
  <si>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</si>
  <si>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</si>
  <si>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</si>
  <si>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</si>
  <si>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</si>
  <si>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</si>
  <si>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</si>
  <si>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</si>
  <si>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</si>
  <si>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</si>
  <si>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</si>
  <si>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</si>
  <si>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</si>
  <si>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</si>
  <si>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</si>
  <si>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</si>
  <si>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</si>
  <si>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</si>
  <si>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</si>
  <si>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</si>
  <si>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</si>
  <si>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</si>
  <si>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</si>
  <si>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</si>
  <si>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</si>
  <si>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</si>
  <si>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</si>
  <si>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</si>
  <si>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</si>
  <si>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</si>
  <si>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</si>
  <si>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</si>
  <si>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</si>
  <si>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</si>
  <si>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</si>
  <si>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</si>
  <si>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</si>
  <si>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</si>
  <si>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</si>
  <si>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</si>
  <si>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</si>
  <si>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</si>
  <si>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</si>
  <si>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</si>
  <si>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</si>
  <si>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</si>
  <si>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</si>
  <si>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</si>
  <si>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</si>
  <si>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</si>
  <si>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</si>
  <si>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</si>
  <si>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</si>
  <si>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</si>
  <si>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</si>
  <si>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</si>
  <si>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</si>
  <si>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</si>
  <si>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</si>
  <si>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</si>
  <si>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</si>
  <si>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</si>
  <si>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</si>
  <si>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</si>
  <si>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</si>
  <si>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</si>
  <si>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</si>
  <si>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</si>
  <si>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</si>
  <si>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</si>
  <si>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</si>
  <si>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</si>
  <si>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</si>
  <si>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</si>
  <si>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</si>
  <si>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</si>
  <si>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</si>
  <si>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</si>
  <si>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</si>
  <si>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</si>
  <si>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</si>
  <si>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</si>
  <si>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</si>
  <si>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</si>
  <si>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</si>
  <si>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</si>
  <si>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</si>
  <si>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</si>
  <si>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</si>
  <si>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</si>
  <si>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</si>
  <si>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</si>
  <si>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</si>
  <si>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</si>
  <si>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</si>
  <si>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</si>
  <si>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</si>
  <si>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</si>
  <si>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</si>
  <si>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</si>
  <si>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</si>
  <si>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</si>
  <si>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</si>
  <si>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</si>
  <si>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</si>
  <si>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</si>
  <si>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</si>
  <si>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</si>
  <si>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</si>
  <si>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</si>
  <si>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</si>
  <si>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</si>
  <si>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</si>
  <si>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</si>
  <si>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</si>
  <si>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</si>
  <si>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</si>
  <si>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</si>
  <si>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</si>
  <si>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</si>
  <si>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</si>
  <si>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</si>
  <si>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</si>
  <si>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</si>
  <si>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</si>
  <si>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</si>
  <si>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</si>
  <si>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</si>
  <si>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</si>
  <si>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</si>
  <si>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</si>
  <si>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</si>
  <si>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</si>
  <si>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</si>
  <si>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</si>
  <si>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</si>
  <si>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</si>
  <si>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</si>
  <si>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</si>
  <si>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</si>
  <si>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</si>
  <si>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</si>
  <si>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</si>
  <si>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</si>
  <si>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</si>
  <si>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</si>
  <si>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</si>
  <si>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</si>
  <si>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</si>
  <si>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</si>
  <si>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</si>
  <si>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</si>
  <si>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</si>
  <si>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</si>
  <si>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</si>
  <si>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</si>
  <si>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</si>
  <si>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</si>
  <si>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</si>
  <si>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</si>
  <si>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</si>
  <si>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</si>
  <si>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</si>
  <si>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</si>
  <si>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</si>
  <si>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</si>
  <si>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</si>
  <si>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</si>
  <si>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</si>
  <si>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</si>
  <si>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</si>
  <si>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</si>
  <si>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</si>
  <si>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</si>
  <si>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</si>
  <si>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</si>
  <si>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</si>
  <si>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</si>
  <si>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</si>
  <si>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</si>
  <si>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</si>
  <si>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</si>
  <si>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</si>
  <si>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</si>
  <si>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</si>
  <si>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</si>
  <si>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</si>
  <si>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</si>
  <si>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</si>
  <si>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</si>
  <si>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</si>
  <si>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</si>
  <si>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</si>
  <si>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</si>
  <si>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</si>
  <si>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</si>
  <si>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</si>
  <si>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</si>
  <si>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</si>
  <si>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</si>
  <si>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</si>
  <si>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</si>
  <si>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</si>
  <si>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</si>
  <si>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</si>
  <si>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</si>
  <si>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</si>
  <si>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</si>
  <si>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</si>
  <si>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</si>
  <si>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</si>
  <si>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</si>
  <si>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</si>
  <si>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</si>
  <si>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</si>
  <si>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</si>
  <si>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</si>
  <si>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</si>
  <si>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</si>
  <si>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</si>
  <si>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</si>
  <si>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</si>
  <si>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</si>
  <si>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</si>
  <si>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</si>
  <si>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</si>
  <si>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</si>
  <si>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</si>
  <si>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</si>
  <si>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</si>
  <si>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</si>
  <si>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</si>
  <si>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</si>
  <si>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</si>
  <si>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</si>
  <si>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</si>
  <si>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</si>
  <si>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</si>
  <si>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</si>
  <si>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</si>
  <si>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</si>
  <si>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</si>
  <si>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</si>
  <si>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</si>
  <si>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</si>
  <si>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</si>
  <si>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</si>
  <si>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</si>
  <si>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</si>
  <si>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</si>
  <si>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</si>
  <si>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</si>
  <si>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</si>
  <si>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</si>
  <si>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</si>
  <si>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</si>
  <si>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</si>
  <si>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</si>
  <si>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</si>
  <si>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</si>
  <si>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</si>
  <si>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</si>
  <si>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</si>
  <si>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</si>
  <si>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</si>
  <si>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</si>
  <si>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</si>
  <si>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</si>
  <si>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</si>
  <si>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</si>
  <si>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</si>
  <si>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</si>
  <si>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</si>
  <si>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</si>
  <si>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</si>
  <si>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</si>
  <si>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</si>
  <si>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</si>
  <si>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</si>
  <si>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</si>
  <si>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</si>
  <si>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</si>
  <si>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</si>
  <si>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</si>
  <si>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</si>
  <si>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</si>
  <si>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</si>
  <si>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</si>
  <si>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</si>
  <si>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</si>
  <si>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</si>
  <si>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</si>
  <si>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</si>
  <si>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</si>
  <si>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</si>
  <si>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</si>
  <si>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</si>
  <si>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</si>
  <si>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</si>
  <si>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</si>
  <si>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</si>
  <si>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</si>
  <si>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</si>
  <si>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</si>
  <si>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</si>
  <si>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</si>
  <si>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</si>
  <si>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</si>
  <si>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</si>
  <si>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</si>
  <si>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</si>
  <si>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</si>
  <si>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</si>
  <si>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</si>
  <si>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</si>
  <si>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</si>
  <si>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</si>
  <si>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</si>
  <si>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</si>
  <si>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</si>
  <si>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</si>
  <si>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</si>
  <si>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</si>
  <si>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</si>
  <si>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</si>
  <si>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</si>
  <si>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</si>
  <si>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</si>
  <si>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</si>
  <si>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</si>
  <si>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</si>
  <si>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</si>
  <si>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</si>
  <si>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</si>
  <si>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</si>
  <si>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</si>
  <si>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</si>
  <si>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</si>
  <si>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</si>
  <si>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</si>
  <si>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</si>
  <si>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</si>
  <si>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</si>
  <si>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</si>
  <si>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</si>
  <si>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</si>
  <si>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</si>
  <si>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</si>
  <si>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</si>
  <si>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</si>
  <si>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</si>
  <si>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</si>
  <si>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</si>
  <si>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</si>
  <si>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</si>
  <si>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</si>
  <si>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</si>
  <si>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</si>
  <si>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</si>
  <si>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</si>
  <si>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</si>
  <si>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</si>
  <si>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</si>
  <si>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</si>
  <si>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</si>
  <si>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</si>
  <si>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</si>
  <si>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</si>
  <si>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</si>
  <si>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</si>
  <si>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</si>
  <si>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</si>
  <si>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</si>
  <si>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</si>
  <si>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</si>
  <si>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</si>
  <si>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</si>
  <si>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</si>
  <si>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</si>
  <si>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</si>
  <si>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</si>
  <si>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</si>
  <si>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</si>
  <si>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</si>
  <si>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</si>
  <si>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</si>
  <si>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</si>
  <si>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</si>
  <si>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</si>
  <si>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</si>
  <si>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</si>
  <si>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</si>
  <si>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</si>
  <si>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</si>
  <si>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</si>
  <si>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</si>
  <si>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</si>
  <si>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</si>
  <si>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</si>
  <si>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</si>
  <si>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</si>
  <si>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</si>
  <si>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</si>
  <si>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</si>
  <si>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</si>
  <si>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</si>
  <si>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</si>
  <si>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</si>
  <si>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</si>
  <si>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</si>
  <si>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</si>
  <si>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</si>
  <si>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</si>
  <si>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</si>
  <si>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</si>
  <si>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</si>
  <si>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</si>
  <si>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</si>
  <si>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</si>
  <si>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</si>
  <si>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</si>
  <si>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</si>
  <si>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</si>
  <si>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</si>
  <si>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</si>
  <si>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</si>
  <si>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</si>
  <si>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</si>
  <si>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</si>
  <si>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</si>
  <si>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</si>
  <si>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</si>
  <si>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</si>
  <si>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</si>
  <si>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</si>
  <si>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</si>
  <si>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</si>
  <si>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</si>
  <si>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</si>
  <si>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</si>
  <si>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</si>
  <si>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</si>
  <si>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</si>
  <si>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</si>
  <si>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</si>
  <si>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</si>
  <si>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</si>
  <si>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</si>
  <si>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</si>
  <si>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</si>
  <si>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</si>
  <si>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</si>
  <si>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</si>
  <si>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</si>
  <si>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</si>
  <si>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</si>
  <si>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</si>
  <si>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</si>
  <si>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</si>
  <si>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</si>
  <si>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</si>
  <si>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</si>
  <si>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</si>
  <si>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</si>
  <si>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</si>
  <si>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</si>
  <si>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</si>
  <si>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</si>
  <si>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</si>
  <si>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</si>
  <si>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</si>
  <si>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</si>
  <si>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</si>
  <si>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</si>
  <si>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</si>
  <si>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</si>
  <si>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</si>
  <si>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</si>
  <si>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</si>
  <si>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</si>
  <si>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</si>
  <si>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</si>
  <si>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</si>
  <si>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</si>
  <si>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</si>
  <si>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</si>
  <si>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</si>
  <si>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</si>
  <si>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</si>
  <si>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</si>
  <si>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</si>
  <si>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</si>
  <si>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</si>
  <si>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</si>
  <si>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</si>
  <si>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</si>
  <si>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</si>
  <si>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</si>
  <si>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</si>
  <si>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</si>
  <si>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</si>
  <si>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</si>
  <si>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</si>
  <si>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</si>
  <si>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</si>
  <si>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</si>
  <si>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</si>
  <si>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</si>
  <si>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</si>
  <si>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</si>
  <si>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</si>
  <si>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</si>
  <si>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</si>
  <si>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</si>
  <si>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</si>
  <si>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</si>
  <si>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</si>
  <si>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</si>
  <si>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</si>
  <si>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</si>
  <si>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</si>
  <si>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</si>
  <si>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</si>
  <si>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</si>
  <si>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</si>
  <si>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</si>
  <si>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</si>
  <si>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</si>
  <si>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</si>
  <si>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</si>
  <si>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</si>
  <si>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</si>
  <si>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</si>
  <si>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</si>
  <si>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</si>
  <si>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</si>
  <si>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</si>
  <si>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</si>
  <si>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</si>
  <si>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</si>
  <si>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</si>
  <si>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</si>
  <si>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</si>
  <si>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</si>
  <si>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</si>
  <si>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</si>
  <si>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</si>
  <si>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</si>
  <si>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</si>
  <si>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</si>
  <si>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</si>
  <si>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</si>
  <si>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</si>
  <si>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</si>
  <si>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</si>
  <si>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</si>
  <si>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</si>
  <si>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</si>
  <si>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</si>
  <si>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</si>
  <si>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</si>
  <si>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</si>
  <si>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</si>
  <si>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</si>
  <si>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</si>
  <si>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</si>
  <si>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</si>
  <si>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</si>
  <si>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</si>
  <si>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</si>
  <si>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</si>
  <si>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</si>
  <si>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</si>
  <si>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</si>
  <si>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</si>
  <si>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</si>
  <si>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</si>
  <si>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</si>
  <si>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</si>
  <si>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</si>
  <si>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</si>
  <si>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</si>
  <si>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</si>
  <si>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</si>
  <si>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</si>
  <si>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</si>
  <si>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</si>
  <si>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</si>
  <si>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</si>
  <si>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</si>
  <si>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</si>
  <si>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</si>
  <si>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</si>
  <si>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</si>
  <si>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</si>
  <si>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</si>
  <si>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</si>
  <si>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</si>
  <si>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</si>
  <si>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</si>
  <si>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</si>
  <si>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</si>
  <si>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</si>
  <si>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</si>
  <si>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</si>
  <si>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</si>
  <si>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</si>
  <si>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</si>
  <si>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</si>
  <si>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</si>
  <si>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</si>
  <si>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</si>
  <si>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</si>
  <si>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</si>
  <si>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</si>
  <si>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</si>
  <si>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</si>
  <si>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</si>
  <si>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</si>
  <si>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</si>
  <si>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</si>
  <si>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</si>
  <si>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</si>
  <si>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</si>
  <si>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</si>
  <si>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</si>
  <si>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</si>
  <si>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</si>
  <si>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</si>
  <si>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</si>
  <si>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</si>
  <si>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</si>
  <si>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</si>
  <si>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</si>
  <si>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</si>
  <si>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</si>
  <si>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</si>
  <si>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</si>
  <si>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</si>
  <si>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</si>
  <si>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</si>
  <si>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</si>
  <si>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</si>
  <si>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</si>
  <si>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</si>
  <si>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</si>
  <si>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</si>
  <si>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</si>
  <si>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</si>
  <si>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</si>
  <si>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</si>
  <si>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</si>
  <si>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</si>
  <si>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</si>
  <si>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</si>
  <si>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</si>
  <si>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</si>
  <si>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</si>
  <si>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</si>
  <si>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</si>
  <si>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</si>
  <si>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</si>
  <si>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</si>
  <si>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</si>
  <si>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</si>
  <si>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</si>
  <si>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</si>
  <si>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</si>
  <si>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</si>
  <si>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</si>
  <si>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</si>
  <si>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</si>
  <si>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</si>
  <si>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</si>
  <si>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</si>
  <si>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</si>
  <si>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</si>
  <si>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</si>
  <si>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</si>
  <si>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</si>
  <si>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</si>
  <si>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</si>
  <si>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</si>
  <si>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</si>
  <si>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</si>
  <si>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</si>
  <si>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</si>
  <si>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</si>
  <si>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</si>
  <si>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</si>
  <si>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</si>
  <si>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</si>
  <si>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</si>
  <si>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</si>
  <si>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</si>
  <si>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</si>
  <si>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</si>
  <si>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</si>
  <si>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</si>
  <si>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</si>
  <si>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</si>
  <si>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</si>
  <si>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</si>
  <si>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</si>
  <si>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</si>
  <si>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</si>
  <si>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</si>
  <si>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</si>
  <si>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</si>
  <si>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</si>
  <si>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</si>
  <si>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</si>
  <si>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</si>
  <si>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</si>
  <si>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</si>
  <si>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</si>
  <si>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</si>
  <si>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</si>
  <si>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</si>
  <si>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</si>
  <si>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</si>
  <si>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</si>
  <si>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</si>
  <si>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</si>
  <si>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</si>
  <si>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</si>
  <si>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</si>
  <si>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</si>
  <si>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</si>
  <si>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</si>
  <si>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</si>
  <si>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</si>
  <si>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</si>
  <si>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</si>
  <si>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</si>
  <si>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</si>
  <si>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</si>
  <si>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</si>
  <si>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</si>
  <si>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</si>
  <si>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</si>
  <si>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</si>
  <si>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</si>
  <si>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</si>
  <si>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</si>
  <si>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</si>
  <si>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</si>
  <si>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</si>
  <si>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</si>
  <si>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</si>
  <si>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</si>
  <si>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</si>
  <si>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</si>
  <si>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</si>
  <si>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</si>
  <si>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</si>
  <si>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</si>
  <si>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</si>
  <si>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</si>
  <si>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</si>
  <si>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</si>
  <si>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</si>
  <si>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</si>
  <si>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</si>
  <si>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</si>
  <si>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</si>
  <si>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</si>
  <si>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</si>
  <si>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</si>
  <si>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</si>
  <si>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</si>
  <si>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</si>
  <si>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</si>
  <si>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</si>
  <si>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</si>
  <si>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</si>
  <si>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</si>
  <si>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</si>
  <si>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</si>
  <si>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</si>
  <si>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</si>
  <si>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</si>
  <si>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</si>
  <si>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</si>
  <si>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</si>
  <si>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</si>
  <si>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</si>
  <si>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</si>
  <si>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</si>
  <si>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</si>
  <si>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</si>
  <si>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</si>
  <si>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</si>
  <si>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</si>
  <si>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</si>
  <si>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</si>
  <si>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</si>
  <si>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</si>
  <si>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</si>
  <si>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</si>
  <si>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</si>
  <si>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</si>
  <si>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</si>
  <si>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</si>
  <si>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</si>
  <si>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</si>
  <si>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</si>
  <si>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</si>
  <si>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</si>
  <si>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</si>
  <si>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</si>
  <si>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</si>
  <si>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</si>
  <si>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</si>
  <si>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</si>
  <si>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</si>
  <si>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</si>
  <si>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</si>
  <si>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</si>
  <si>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</si>
  <si>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</si>
  <si>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</si>
  <si>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</si>
  <si>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</si>
  <si>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</si>
  <si>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</si>
  <si>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</si>
  <si>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</si>
  <si>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</si>
  <si>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</si>
  <si>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</si>
  <si>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</si>
  <si>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</si>
  <si>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</si>
  <si>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</si>
  <si>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</si>
  <si>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</si>
  <si>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</si>
  <si>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</si>
  <si>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</si>
  <si>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</si>
  <si>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</si>
  <si>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</si>
  <si>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</si>
  <si>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</si>
  <si>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</si>
  <si>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</si>
  <si>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</si>
  <si>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</si>
  <si>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</si>
  <si>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</si>
  <si>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</si>
  <si>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</si>
  <si>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</si>
  <si>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</si>
  <si>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</si>
  <si>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</si>
  <si>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</si>
  <si>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</si>
  <si>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</si>
  <si>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</si>
  <si>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</si>
  <si>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</si>
  <si>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</si>
  <si>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</si>
  <si>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</si>
  <si>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</si>
  <si>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</si>
  <si>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</si>
  <si>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</si>
  <si>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</si>
  <si>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</si>
  <si>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</si>
  <si>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</si>
  <si>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</si>
  <si>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</si>
  <si>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</si>
  <si>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</si>
  <si>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</si>
  <si>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</si>
  <si>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</si>
  <si>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</si>
  <si>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</si>
  <si>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</si>
  <si>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</si>
  <si>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</si>
  <si>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</si>
  <si>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</si>
  <si>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</si>
  <si>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</si>
  <si>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</si>
  <si>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</si>
  <si>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</si>
  <si>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</si>
  <si>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</si>
  <si>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</si>
  <si>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</si>
  <si>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</si>
  <si>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</si>
  <si>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</si>
  <si>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</si>
  <si>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</si>
  <si>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</si>
  <si>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</si>
  <si>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</si>
  <si>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</si>
  <si>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</si>
  <si>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</si>
  <si>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</si>
  <si>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</si>
  <si>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</si>
  <si>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</si>
  <si>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</si>
  <si>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</si>
  <si>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</si>
  <si>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</si>
  <si>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</si>
  <si>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</si>
  <si>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</si>
  <si>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</si>
  <si>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</si>
  <si>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</si>
  <si>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</si>
  <si>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</si>
  <si>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</si>
  <si>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</si>
  <si>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</si>
  <si>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</si>
  <si>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</si>
  <si>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</si>
  <si>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</si>
  <si>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</si>
  <si>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</si>
  <si>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</si>
  <si>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</si>
  <si>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</si>
  <si>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</si>
  <si>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</si>
  <si>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</si>
  <si>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</si>
  <si>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</si>
  <si>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</si>
  <si>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</si>
  <si>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</si>
  <si>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</si>
  <si>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</si>
  <si>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</si>
  <si>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</si>
  <si>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</si>
  <si>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</si>
  <si>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</si>
  <si>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</si>
  <si>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</si>
  <si>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</si>
  <si>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</si>
  <si>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</si>
  <si>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</si>
  <si>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</si>
  <si>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</si>
  <si>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</si>
  <si>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</si>
  <si>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</si>
  <si>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</si>
  <si>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</si>
  <si>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</si>
  <si>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</si>
  <si>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</si>
  <si>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</si>
  <si>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</si>
  <si>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</si>
  <si>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</si>
  <si>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</si>
  <si>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</si>
  <si>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</si>
  <si>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</si>
  <si>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</si>
  <si>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</si>
  <si>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</si>
  <si>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</si>
  <si>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</si>
  <si>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</si>
  <si>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</si>
  <si>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</si>
  <si>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</si>
  <si>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</si>
  <si>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</si>
  <si>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</si>
  <si>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</si>
  <si>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</si>
  <si>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</si>
  <si>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</si>
  <si>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</si>
  <si>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</si>
  <si>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</si>
  <si>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</si>
  <si>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</si>
  <si>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</si>
  <si>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</si>
  <si>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</si>
  <si>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</si>
  <si>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</si>
  <si>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</si>
  <si>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</si>
  <si>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</si>
  <si>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</si>
  <si>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</si>
  <si>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</si>
  <si>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</si>
  <si>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</si>
  <si>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</si>
  <si>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</si>
  <si>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</si>
  <si>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</si>
  <si>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</si>
  <si>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</si>
  <si>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</si>
  <si>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</si>
  <si>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</si>
  <si>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</si>
  <si>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</si>
  <si>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</si>
  <si>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</si>
  <si>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</si>
  <si>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</si>
  <si>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</si>
  <si>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</si>
  <si>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</si>
  <si>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</si>
  <si>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</si>
  <si>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</si>
  <si>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</si>
  <si>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</si>
  <si>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</si>
  <si>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</si>
  <si>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</si>
  <si>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</si>
  <si>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</si>
  <si>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</si>
  <si>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</si>
  <si>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</si>
  <si>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</si>
  <si>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</si>
  <si>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</si>
  <si>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</si>
  <si>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</si>
  <si>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</si>
  <si>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</si>
  <si>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</si>
  <si>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</si>
  <si>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</si>
  <si>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</si>
  <si>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</si>
  <si>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</si>
  <si>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</si>
  <si>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</si>
  <si>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</si>
  <si>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</si>
  <si>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</si>
  <si>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</si>
  <si>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</si>
  <si>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</si>
  <si>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</si>
  <si>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</si>
  <si>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</si>
  <si>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</si>
  <si>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</si>
  <si>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</si>
  <si>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</si>
  <si>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</si>
  <si>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</si>
  <si>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</si>
  <si>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</si>
  <si>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</si>
  <si>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</si>
  <si>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</si>
  <si>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</si>
  <si>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</si>
  <si>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</si>
  <si>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</si>
  <si>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</si>
  <si>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</si>
  <si>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</si>
  <si>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</si>
  <si>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</si>
  <si>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</si>
  <si>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</si>
  <si>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</si>
  <si>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</si>
  <si>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</si>
  <si>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</si>
  <si>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</si>
  <si>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</si>
  <si>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</si>
  <si>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</si>
  <si>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</si>
  <si>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</si>
  <si>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</si>
  <si>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</si>
  <si>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</si>
  <si>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</si>
  <si>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</si>
  <si>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</si>
  <si>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</si>
  <si>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</si>
  <si>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</si>
  <si>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</si>
  <si>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</si>
  <si>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</si>
  <si>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</si>
  <si>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</si>
  <si>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</si>
  <si>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</si>
  <si>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</si>
  <si>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</si>
  <si>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</si>
  <si>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</si>
  <si>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</si>
  <si>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</si>
  <si>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</si>
  <si>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</si>
  <si>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</si>
  <si>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</si>
  <si>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</si>
  <si>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</si>
  <si>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</si>
  <si>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</si>
  <si>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</si>
  <si>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</si>
  <si>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</si>
  <si>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</si>
  <si>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</si>
  <si>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</si>
  <si>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</si>
  <si>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</si>
  <si>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</si>
  <si>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</si>
  <si>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</si>
  <si>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</si>
  <si>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</si>
  <si>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</si>
  <si>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</si>
  <si>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</si>
  <si>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</si>
  <si>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</si>
  <si>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</si>
  <si>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</si>
  <si>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</si>
  <si>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</si>
  <si>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</si>
  <si>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</si>
  <si>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</si>
  <si>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</si>
  <si>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</si>
  <si>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</si>
  <si>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</si>
  <si>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</si>
  <si>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</si>
  <si>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</si>
  <si>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</si>
  <si>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</si>
  <si>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</si>
  <si>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</si>
  <si>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</si>
  <si>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</si>
  <si>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</si>
  <si>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</si>
  <si>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</si>
  <si>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</si>
  <si>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</si>
  <si>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</si>
  <si>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</si>
  <si>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</si>
  <si>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</si>
  <si>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</si>
  <si>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</si>
  <si>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</si>
  <si>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</si>
  <si>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</si>
  <si>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</si>
  <si>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</si>
  <si>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</si>
  <si>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</si>
  <si>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</si>
  <si>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</si>
  <si>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</si>
  <si>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</si>
  <si>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</si>
  <si>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</si>
  <si>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</si>
  <si>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</si>
  <si>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</si>
  <si>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</si>
  <si>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</si>
  <si>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</si>
  <si>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</si>
  <si>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</si>
  <si>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</si>
  <si>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</si>
  <si>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</si>
  <si>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</si>
  <si>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</si>
  <si>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</si>
  <si>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</si>
  <si>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</si>
  <si>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</si>
  <si>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</si>
  <si>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</si>
  <si>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</si>
  <si>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</si>
  <si>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</si>
  <si>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</si>
  <si>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</si>
  <si>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</si>
  <si>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</si>
  <si>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</si>
  <si>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</si>
  <si>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</si>
  <si>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</si>
  <si>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</si>
  <si>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</si>
  <si>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</si>
  <si>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</si>
  <si>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</si>
  <si>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</si>
  <si>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</si>
  <si>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</si>
  <si>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</si>
  <si>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</si>
  <si>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</si>
  <si>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</si>
  <si>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</si>
  <si>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</si>
  <si>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</si>
  <si>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</si>
  <si>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</si>
  <si>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</si>
  <si>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</si>
  <si>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</si>
  <si>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</si>
  <si>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</si>
  <si>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</si>
  <si>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</si>
  <si>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</si>
  <si>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</si>
  <si>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</si>
  <si>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</si>
  <si>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</si>
  <si>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</si>
  <si>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</si>
  <si>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</si>
  <si>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</si>
  <si>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</si>
  <si>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</si>
  <si>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</si>
  <si>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</si>
  <si>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</si>
  <si>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</si>
  <si>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</si>
  <si>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</si>
  <si>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</si>
  <si>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</si>
  <si>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</si>
  <si>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</si>
  <si>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</si>
  <si>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</si>
  <si>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</si>
  <si>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</si>
  <si>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</si>
  <si>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</si>
  <si>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</si>
  <si>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</si>
  <si>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</si>
  <si>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</si>
  <si>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</si>
  <si>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</si>
  <si>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</si>
  <si>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</si>
  <si>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</si>
  <si>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</si>
  <si>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</si>
  <si>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</si>
  <si>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</si>
  <si>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</si>
  <si>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</si>
  <si>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</si>
  <si>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</si>
  <si>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</si>
  <si>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</si>
  <si>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</si>
  <si>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</si>
  <si>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</si>
  <si>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</si>
  <si>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</si>
  <si>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</si>
  <si>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</si>
  <si>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</si>
  <si>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</si>
  <si>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</si>
  <si>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</si>
  <si>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</si>
  <si>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</si>
  <si>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</si>
  <si>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</si>
  <si>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</si>
  <si>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</si>
  <si>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</si>
  <si>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</si>
  <si>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</si>
  <si>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</si>
  <si>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</si>
  <si>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</si>
  <si>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</si>
  <si>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</si>
  <si>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</si>
  <si>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</si>
  <si>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</si>
  <si>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</si>
  <si>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</si>
  <si>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</si>
  <si>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</si>
  <si>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</si>
  <si>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</si>
  <si>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</si>
  <si>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</si>
  <si>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</si>
  <si>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</si>
  <si>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</si>
  <si>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</si>
  <si>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</si>
  <si>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</si>
  <si>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</si>
  <si>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</si>
  <si>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</si>
  <si>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</si>
  <si>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</si>
  <si>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</si>
  <si>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</si>
  <si>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</si>
  <si>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</si>
  <si>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</si>
  <si>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</si>
  <si>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</si>
  <si>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</si>
  <si>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</si>
  <si>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</si>
  <si>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</si>
  <si>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</si>
  <si>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</si>
  <si>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</si>
  <si>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</si>
  <si>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</si>
  <si>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</si>
  <si>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</si>
  <si>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</si>
  <si>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</si>
  <si>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</si>
  <si>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</si>
  <si>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</si>
  <si>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</si>
  <si>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</si>
  <si>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</si>
  <si>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</si>
  <si>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</si>
  <si>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</si>
  <si>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</si>
  <si>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</si>
  <si>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</si>
  <si>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</si>
  <si>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</si>
  <si>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</si>
  <si>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</si>
  <si>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</si>
  <si>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</si>
  <si>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</si>
  <si>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</si>
  <si>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</si>
  <si>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</si>
  <si>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</si>
  <si>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</si>
  <si>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</si>
  <si>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</si>
  <si>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</si>
  <si>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</si>
  <si>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</si>
  <si>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</si>
  <si>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</si>
  <si>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</si>
  <si>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</si>
  <si>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</si>
  <si>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</si>
  <si>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</si>
  <si>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</si>
  <si>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</si>
  <si>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</si>
  <si>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</si>
  <si>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</si>
  <si>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</si>
  <si>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</si>
  <si>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</si>
  <si>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</si>
  <si>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</si>
  <si>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</si>
  <si>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</si>
  <si>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</si>
  <si>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</si>
  <si>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</si>
  <si>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</si>
  <si>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</si>
  <si>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</si>
  <si>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</si>
  <si>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</si>
  <si>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</si>
  <si>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</si>
  <si>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</si>
  <si>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</si>
  <si>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</si>
  <si>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</si>
  <si>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</si>
  <si>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</si>
  <si>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</si>
  <si>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</si>
  <si>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</si>
  <si>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</si>
  <si>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</si>
  <si>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</si>
  <si>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</si>
  <si>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</si>
  <si>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</si>
  <si>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</si>
  <si>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</si>
  <si>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</si>
  <si>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</si>
  <si>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</si>
  <si>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</si>
  <si>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</si>
  <si>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</si>
  <si>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</si>
  <si>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</si>
  <si>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</si>
  <si>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</si>
  <si>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</si>
  <si>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</si>
  <si>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</si>
  <si>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</si>
  <si>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</si>
  <si>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</si>
  <si>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</si>
  <si>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</si>
  <si>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</si>
  <si>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</si>
  <si>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</si>
  <si>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</si>
  <si>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</si>
  <si>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</si>
  <si>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</si>
  <si>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</si>
  <si>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</si>
  <si>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</si>
  <si>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</si>
  <si>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</si>
  <si>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</si>
  <si>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</si>
  <si>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</si>
  <si>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</si>
  <si>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</si>
  <si>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</si>
  <si>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</si>
  <si>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</si>
  <si>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</si>
  <si>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</si>
  <si>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</si>
  <si>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</si>
  <si>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</si>
  <si>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</si>
  <si>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</si>
  <si>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</si>
  <si>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</si>
  <si>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</si>
  <si>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</si>
  <si>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</si>
  <si>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</si>
  <si>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</si>
  <si>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</si>
  <si>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</si>
  <si>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</si>
  <si>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</si>
  <si>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</si>
  <si>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</si>
  <si>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</si>
  <si>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</si>
  <si>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</si>
  <si>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</si>
  <si>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</si>
  <si>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</si>
  <si>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</si>
  <si>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</si>
  <si>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</si>
  <si>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</si>
  <si>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</si>
  <si>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</si>
  <si>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</si>
  <si>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</si>
  <si>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</si>
  <si>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</si>
  <si>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</si>
  <si>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</si>
  <si>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</si>
  <si>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</si>
  <si>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</si>
  <si>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</si>
  <si>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</si>
  <si>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</si>
  <si>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</si>
  <si>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</si>
  <si>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</si>
  <si>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</si>
  <si>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</si>
  <si>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</si>
  <si>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</si>
  <si>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</si>
  <si>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</si>
  <si>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</si>
  <si>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</si>
  <si>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</si>
  <si>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</si>
  <si>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</si>
  <si>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</si>
  <si>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</si>
  <si>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</si>
  <si>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</si>
  <si>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</si>
  <si>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</si>
  <si>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</si>
  <si>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</si>
  <si>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</si>
  <si>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</si>
  <si>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</si>
  <si>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</si>
  <si>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</si>
  <si>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</si>
  <si>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</si>
  <si>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</si>
  <si>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</si>
  <si>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</si>
  <si>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</si>
  <si>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</si>
  <si>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</si>
  <si>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</si>
  <si>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</si>
  <si>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</si>
  <si>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</si>
  <si>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</si>
  <si>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</si>
  <si>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</si>
  <si>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</si>
  <si>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</si>
  <si>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</si>
  <si>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</si>
  <si>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</si>
  <si>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</si>
  <si>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</si>
  <si>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</si>
  <si>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</si>
  <si>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</si>
  <si>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</si>
  <si>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</si>
  <si>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</si>
  <si>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</si>
  <si>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</si>
  <si>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</si>
  <si>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</si>
  <si>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</si>
  <si>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</si>
  <si>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</si>
  <si>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</si>
  <si>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</si>
  <si>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</si>
  <si>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</si>
  <si>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</si>
  <si>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</si>
  <si>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</si>
  <si>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</si>
  <si>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</si>
  <si>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</si>
  <si>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</si>
  <si>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</si>
  <si>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</si>
  <si>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</si>
  <si>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</si>
  <si>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</si>
  <si>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</si>
  <si>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</si>
  <si>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</si>
  <si>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</si>
  <si>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</si>
  <si>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</si>
  <si>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</si>
  <si>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</si>
  <si>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</si>
  <si>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</si>
  <si>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</si>
  <si>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</si>
  <si>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</si>
  <si>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</si>
  <si>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</si>
  <si>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</si>
  <si>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</si>
  <si>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</si>
  <si>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</si>
  <si>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</si>
  <si>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</si>
  <si>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</si>
  <si>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</si>
  <si>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</si>
  <si>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</si>
  <si>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</si>
  <si>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</si>
  <si>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</si>
  <si>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</si>
  <si>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</si>
  <si>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</si>
  <si>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</si>
  <si>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</si>
  <si>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</si>
  <si>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</si>
  <si>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</si>
  <si>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</si>
  <si>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</si>
  <si>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</si>
  <si>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</si>
  <si>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</si>
  <si>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</si>
  <si>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</si>
  <si>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</si>
  <si>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</si>
  <si>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</si>
  <si>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</si>
  <si>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</si>
  <si>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</si>
  <si>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</si>
  <si>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</si>
  <si>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</si>
  <si>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</si>
  <si>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</si>
  <si>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</si>
  <si>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</si>
  <si>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</si>
  <si>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</si>
  <si>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</si>
  <si>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</si>
  <si>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</si>
  <si>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</si>
  <si>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</si>
  <si>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</si>
  <si>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</si>
  <si>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</si>
  <si>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</si>
  <si>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</si>
  <si>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</si>
  <si>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</si>
  <si>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</si>
  <si>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</si>
  <si>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</si>
  <si>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</si>
  <si>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</si>
  <si>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</si>
  <si>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</si>
  <si>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</si>
  <si>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</si>
  <si>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</si>
  <si>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</si>
  <si>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</si>
  <si>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</si>
  <si>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</si>
  <si>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</si>
  <si>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</si>
  <si>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</si>
  <si>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</si>
  <si>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</si>
  <si>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</si>
  <si>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</si>
  <si>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</si>
  <si>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</si>
  <si>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</si>
  <si>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</si>
  <si>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</si>
  <si>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</si>
  <si>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</si>
  <si>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</si>
  <si>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</si>
  <si>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</si>
  <si>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</si>
  <si>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</si>
  <si>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</si>
  <si>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</si>
  <si>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</si>
  <si>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</si>
  <si>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</si>
  <si>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</si>
  <si>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</si>
  <si>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</si>
  <si>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</si>
  <si>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</si>
  <si>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</si>
  <si>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</si>
  <si>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</si>
  <si>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</si>
  <si>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</si>
  <si>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</si>
  <si>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</si>
  <si>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</si>
  <si>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</si>
  <si>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</si>
  <si>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</si>
  <si>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</si>
  <si>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</si>
  <si>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</si>
  <si>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</si>
  <si>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</si>
  <si>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</si>
  <si>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</si>
  <si>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</si>
  <si>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</si>
  <si>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</si>
  <si>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</si>
  <si>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</si>
  <si>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</si>
  <si>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</si>
  <si>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</si>
  <si>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</si>
  <si>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</si>
  <si>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</si>
  <si>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</si>
  <si>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</si>
  <si>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</si>
  <si>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</si>
  <si>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</si>
  <si>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</si>
  <si>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</si>
  <si>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</si>
  <si>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</si>
  <si>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</si>
  <si>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</si>
  <si>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</si>
  <si>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</si>
  <si>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</si>
  <si>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</si>
  <si>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</si>
  <si>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</si>
  <si>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</si>
  <si>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</si>
  <si>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</si>
  <si>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</si>
  <si>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</si>
  <si>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</si>
  <si>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</si>
  <si>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</si>
  <si>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</si>
  <si>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</si>
  <si>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</si>
  <si>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</si>
  <si>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</si>
  <si>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</si>
  <si>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</si>
  <si>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</si>
  <si>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</si>
  <si>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</si>
  <si>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</si>
  <si>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</si>
  <si>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</si>
  <si>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</si>
  <si>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</si>
  <si>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</si>
  <si>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</si>
  <si>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</si>
  <si>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</si>
  <si>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</si>
  <si>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</si>
  <si>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</si>
  <si>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</si>
  <si>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</si>
  <si>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</si>
  <si>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</si>
  <si>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</si>
  <si>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</si>
  <si>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</si>
  <si>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</si>
  <si>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</si>
  <si>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</si>
  <si>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</si>
  <si>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</si>
  <si>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</si>
  <si>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</si>
  <si>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</si>
  <si>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</si>
  <si>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</si>
  <si>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</si>
  <si>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</si>
  <si>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</si>
  <si>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</si>
  <si>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</si>
  <si>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</si>
  <si>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</si>
  <si>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</si>
  <si>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</si>
  <si>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</si>
  <si>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</si>
  <si>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</si>
  <si>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</si>
  <si>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</si>
  <si>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</si>
  <si>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</si>
  <si>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</si>
  <si>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</si>
  <si>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</si>
  <si>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</si>
  <si>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</si>
  <si>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</si>
  <si>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</si>
  <si>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</si>
  <si>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</si>
  <si>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</si>
  <si>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</si>
  <si>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</si>
  <si>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</si>
  <si>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</si>
  <si>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</si>
  <si>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</si>
  <si>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</si>
  <si>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</si>
  <si>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</si>
  <si>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</si>
  <si>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</si>
  <si>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</si>
  <si>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</si>
  <si>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</si>
  <si>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</si>
  <si>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</si>
  <si>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</si>
  <si>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</si>
  <si>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</si>
  <si>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</si>
  <si>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</si>
  <si>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</si>
  <si>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</si>
  <si>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</si>
  <si>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</si>
  <si>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</si>
  <si>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</si>
  <si>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</si>
  <si>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</si>
  <si>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</si>
  <si>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</si>
  <si>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</si>
  <si>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</si>
  <si>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</si>
  <si>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</si>
  <si>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</si>
  <si>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</si>
  <si>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</si>
  <si>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</si>
  <si>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</si>
  <si>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</si>
  <si>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</si>
  <si>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</si>
  <si>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</si>
  <si>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</si>
  <si>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</si>
  <si>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</si>
  <si>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</si>
  <si>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</si>
  <si>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</si>
  <si>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</si>
  <si>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</si>
  <si>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</si>
  <si>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</si>
  <si>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</si>
  <si>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</si>
  <si>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</si>
  <si>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</si>
  <si>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</si>
  <si>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</si>
  <si>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</si>
  <si>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</si>
  <si>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</si>
  <si>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</si>
  <si>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</si>
  <si>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</si>
  <si>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</si>
  <si>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</si>
  <si>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</si>
  <si>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</si>
  <si>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</si>
  <si>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</si>
  <si>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</si>
  <si>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</si>
  <si>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</si>
  <si>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</si>
  <si>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</si>
  <si>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</si>
  <si>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</si>
  <si>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</si>
  <si>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</si>
  <si>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</si>
  <si>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</si>
  <si>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</si>
  <si>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</si>
  <si>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</si>
  <si>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</si>
  <si>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</si>
  <si>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</si>
  <si>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</si>
  <si>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</si>
  <si>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</si>
  <si>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</si>
  <si>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</si>
  <si>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</si>
  <si>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</si>
  <si>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</si>
  <si>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</si>
  <si>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</si>
  <si>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</si>
  <si>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</si>
  <si>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</si>
  <si>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</si>
  <si>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</si>
  <si>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</si>
  <si>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</si>
  <si>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</si>
  <si>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</si>
  <si>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</si>
  <si>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</si>
  <si>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</si>
  <si>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</si>
  <si>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</si>
  <si>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</si>
  <si>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</si>
  <si>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</si>
  <si>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</si>
  <si>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</si>
  <si>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</si>
  <si>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</si>
  <si>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</si>
  <si>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</si>
  <si>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</si>
  <si>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</si>
  <si>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</si>
  <si>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</si>
  <si>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</si>
  <si>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</si>
  <si>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</si>
  <si>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</si>
  <si>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</si>
  <si>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</si>
  <si>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</si>
  <si>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</si>
  <si>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</si>
  <si>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</si>
  <si>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</si>
  <si>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</si>
  <si>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</si>
  <si>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</si>
  <si>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</si>
  <si>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</si>
  <si>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</si>
  <si>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</si>
  <si>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</si>
  <si>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</si>
  <si>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</si>
  <si>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</si>
  <si>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</si>
  <si>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</si>
  <si>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</si>
  <si>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</si>
  <si>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</si>
  <si>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</si>
  <si>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</si>
  <si>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</si>
  <si>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</si>
  <si>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</si>
  <si>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</si>
  <si>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</si>
  <si>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</si>
  <si>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</si>
  <si>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</si>
  <si>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</si>
  <si>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</si>
  <si>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</si>
  <si>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</si>
  <si>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</si>
  <si>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</si>
  <si>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</si>
  <si>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</si>
  <si>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</si>
  <si>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</si>
  <si>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</si>
  <si>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</si>
  <si>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</si>
  <si>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</si>
  <si>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</si>
  <si>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</si>
  <si>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</si>
  <si>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</si>
  <si>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</si>
  <si>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</si>
  <si>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</si>
  <si>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</si>
  <si>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</si>
  <si>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</si>
  <si>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</si>
  <si>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</si>
  <si>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</si>
  <si>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</si>
  <si>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</si>
  <si>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</si>
  <si>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</si>
  <si>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</si>
  <si>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</si>
  <si>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</si>
  <si>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</si>
  <si>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</si>
  <si>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</si>
  <si>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</si>
  <si>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</si>
  <si>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</si>
  <si>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</si>
  <si>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</si>
  <si>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</si>
  <si>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</si>
  <si>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</si>
  <si>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</si>
  <si>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</si>
  <si>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</si>
  <si>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</si>
  <si>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</si>
  <si>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</si>
  <si>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</si>
  <si>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</si>
  <si>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</si>
  <si>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</si>
  <si>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</si>
  <si>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</si>
  <si>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</si>
  <si>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</si>
  <si>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</si>
  <si>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</si>
  <si>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</si>
  <si>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</si>
  <si>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</si>
  <si>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</si>
  <si>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</si>
  <si>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</si>
  <si>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</si>
  <si>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</si>
  <si>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</si>
  <si>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</si>
  <si>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</si>
  <si>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</si>
  <si>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</si>
  <si>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</si>
  <si>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</si>
  <si>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</si>
  <si>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</si>
  <si>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</si>
  <si>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</si>
  <si>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</si>
  <si>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</si>
  <si>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</si>
  <si>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</si>
  <si>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</si>
  <si>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</si>
  <si>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</si>
  <si>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</si>
  <si>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</si>
  <si>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</si>
  <si>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</si>
  <si>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</si>
  <si>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</si>
  <si>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</si>
  <si>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</si>
  <si>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</si>
  <si>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</si>
  <si>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</si>
  <si>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</si>
  <si>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</si>
  <si>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</si>
  <si>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</si>
  <si>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</si>
  <si>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</si>
  <si>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</si>
  <si>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</si>
  <si>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</si>
  <si>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</si>
  <si>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</si>
  <si>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</si>
  <si>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</si>
  <si>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</si>
  <si>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</si>
  <si>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</si>
  <si>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</si>
  <si>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</si>
  <si>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</si>
  <si>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</si>
  <si>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</si>
  <si>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</si>
  <si>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</si>
  <si>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</si>
  <si>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</si>
  <si>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</si>
  <si>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</si>
  <si>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</si>
  <si>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</si>
  <si>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</si>
  <si>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</si>
  <si>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</si>
  <si>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</si>
  <si>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</si>
  <si>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</si>
  <si>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</si>
  <si>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</si>
  <si>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</si>
  <si>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</si>
  <si>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</si>
  <si>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</si>
  <si>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</si>
  <si>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</si>
  <si>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</si>
  <si>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</si>
  <si>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</si>
  <si>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</si>
  <si>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</si>
  <si>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</si>
  <si>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</si>
  <si>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</si>
  <si>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</si>
  <si>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</si>
  <si>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</si>
  <si>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</si>
  <si>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</si>
  <si>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</si>
  <si>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</si>
  <si>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</si>
  <si>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</si>
  <si>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</si>
  <si>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</si>
  <si>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</si>
  <si>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</si>
  <si>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</si>
  <si>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</si>
  <si>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</si>
  <si>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</si>
  <si>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</si>
  <si>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</si>
  <si>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</si>
  <si>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</si>
  <si>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</si>
  <si>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</si>
  <si>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</si>
  <si>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</si>
  <si>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</si>
  <si>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</si>
  <si>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</si>
  <si>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</si>
  <si>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</si>
  <si>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</si>
  <si>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</si>
  <si>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</si>
  <si>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</si>
  <si>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</si>
  <si>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</si>
  <si>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</si>
  <si>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</si>
  <si>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</si>
  <si>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</si>
  <si>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</si>
  <si>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</si>
  <si>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</si>
  <si>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</si>
  <si>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</si>
  <si>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</si>
  <si>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</si>
  <si>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</si>
  <si>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</si>
  <si>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</si>
  <si>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</si>
  <si>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</si>
  <si>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</si>
  <si>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</si>
  <si>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</si>
  <si>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</si>
  <si>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</si>
  <si>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</si>
  <si>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</si>
  <si>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</si>
  <si>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</si>
  <si>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</si>
  <si>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</si>
  <si>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</si>
  <si>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</si>
  <si>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</si>
  <si>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</si>
  <si>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</si>
  <si>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</si>
  <si>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</si>
  <si>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</si>
  <si>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</si>
  <si>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</si>
  <si>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</si>
  <si>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</si>
  <si>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</si>
  <si>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</si>
  <si>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</si>
  <si>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</si>
  <si>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</si>
  <si>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</si>
  <si>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</si>
  <si>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</si>
  <si>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</si>
  <si>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</si>
  <si>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</si>
  <si>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</si>
  <si>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</si>
  <si>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</si>
  <si>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</si>
  <si>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</si>
  <si>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</si>
  <si>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</si>
  <si>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</si>
  <si>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</si>
  <si>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</si>
  <si>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</si>
  <si>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</si>
  <si>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</si>
  <si>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</si>
  <si>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</si>
  <si>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</si>
  <si>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</si>
  <si>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</si>
  <si>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</si>
  <si>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</si>
  <si>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</si>
  <si>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</si>
  <si>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</si>
  <si>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</si>
  <si>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</si>
  <si>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</si>
  <si>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</si>
  <si>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</si>
  <si>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</si>
  <si>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</si>
  <si>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</si>
  <si>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</si>
  <si>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</si>
  <si>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</si>
  <si>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</si>
  <si>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</si>
  <si>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</si>
  <si>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</si>
  <si>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</si>
  <si>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</si>
  <si>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</si>
  <si>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</si>
  <si>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</si>
  <si>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</si>
  <si>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</si>
  <si>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</si>
  <si>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</si>
  <si>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</si>
  <si>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</si>
  <si>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</si>
  <si>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</si>
  <si>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</si>
  <si>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</si>
  <si>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</si>
  <si>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</si>
  <si>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</si>
  <si>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</si>
  <si>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</si>
  <si>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</si>
  <si>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</si>
  <si>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</si>
  <si>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</si>
  <si>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</si>
  <si>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</si>
  <si>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</si>
  <si>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</si>
  <si>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</si>
  <si>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</si>
  <si>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</si>
  <si>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</si>
  <si>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</si>
  <si>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</si>
  <si>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</si>
  <si>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</si>
  <si>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</si>
  <si>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</si>
  <si>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</si>
  <si>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</si>
  <si>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</si>
  <si>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</si>
  <si>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</si>
  <si>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</si>
  <si>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</si>
  <si>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</si>
  <si>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</si>
  <si>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</si>
  <si>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</si>
  <si>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</si>
  <si>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</si>
  <si>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</si>
  <si>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</si>
  <si>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</si>
  <si>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</si>
  <si>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</si>
  <si>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</si>
  <si>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</si>
  <si>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</si>
  <si>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</si>
  <si>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</si>
  <si>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</si>
  <si>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</si>
  <si>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</si>
  <si>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</si>
  <si>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</si>
  <si>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</si>
  <si>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</si>
  <si>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</si>
  <si>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</si>
  <si>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</si>
  <si>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</si>
  <si>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</si>
  <si>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</si>
  <si>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</si>
  <si>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</si>
  <si>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</si>
  <si>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</si>
  <si>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</si>
  <si>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</si>
  <si>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</si>
  <si>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</si>
  <si>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</si>
  <si>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</si>
  <si>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</si>
  <si>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</si>
  <si>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</si>
  <si>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</si>
  <si>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</si>
  <si>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</si>
  <si>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</si>
  <si>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</si>
  <si>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</si>
  <si>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</si>
  <si>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</si>
  <si>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</si>
  <si>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</si>
  <si>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</si>
  <si>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</si>
  <si>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</si>
  <si>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</si>
  <si>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</si>
  <si>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</si>
  <si>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</si>
  <si>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</si>
  <si>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</si>
  <si>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</si>
  <si>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</si>
  <si>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</si>
  <si>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</si>
  <si>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</si>
  <si>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</si>
  <si>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</si>
  <si>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</si>
  <si>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</si>
  <si>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</si>
  <si>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</si>
  <si>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</si>
  <si>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</si>
  <si>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</si>
  <si>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</si>
  <si>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</si>
  <si>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</si>
  <si>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</si>
  <si>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</si>
  <si>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</si>
  <si>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</si>
  <si>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</si>
  <si>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</si>
  <si>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</si>
  <si>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</si>
  <si>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</si>
  <si>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</si>
  <si>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</si>
  <si>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</si>
  <si>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</si>
  <si>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</si>
  <si>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</si>
  <si>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</si>
  <si>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</si>
  <si>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</si>
  <si>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</si>
  <si>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</si>
  <si>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</si>
  <si>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</si>
  <si>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</si>
  <si>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</si>
  <si>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</si>
  <si>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</si>
  <si>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</si>
  <si>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</si>
  <si>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</si>
  <si>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</si>
  <si>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</si>
  <si>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</si>
  <si>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</si>
  <si>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</si>
  <si>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</si>
  <si>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</si>
  <si>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</si>
  <si>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</si>
  <si>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</si>
  <si>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</si>
  <si>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</si>
  <si>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</si>
  <si>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</si>
  <si>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</si>
  <si>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</si>
  <si>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</si>
  <si>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</si>
  <si>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</si>
  <si>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</si>
  <si>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</si>
  <si>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</si>
  <si>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</si>
  <si>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</si>
  <si>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</si>
  <si>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</si>
  <si>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</si>
  <si>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</si>
  <si>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</si>
  <si>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</si>
  <si>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</si>
  <si>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</si>
  <si>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</si>
  <si>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</si>
  <si>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</si>
  <si>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</si>
  <si>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</si>
  <si>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</si>
  <si>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</si>
  <si>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</si>
  <si>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</si>
  <si>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</si>
  <si>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</si>
  <si>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</si>
  <si>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</si>
  <si>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</si>
  <si>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</si>
  <si>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</si>
  <si>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</si>
  <si>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</si>
  <si>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</si>
  <si>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</si>
  <si>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</si>
  <si>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</si>
  <si>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</si>
  <si>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</si>
  <si>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</si>
  <si>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</si>
  <si>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</si>
  <si>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</si>
  <si>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</si>
  <si>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</si>
  <si>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</si>
  <si>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</si>
  <si>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</si>
  <si>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</si>
  <si>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</si>
  <si>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</si>
  <si>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</si>
  <si>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</si>
  <si>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</si>
  <si>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</si>
  <si>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</si>
  <si>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</si>
  <si>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</si>
  <si>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</si>
  <si>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</si>
  <si>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</si>
  <si>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</si>
  <si>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</si>
  <si>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</si>
  <si>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</si>
  <si>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</si>
  <si>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</si>
  <si>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</si>
  <si>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</si>
  <si>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</si>
  <si>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</si>
  <si>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</si>
  <si>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</si>
  <si>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</si>
  <si>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</si>
  <si>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</si>
  <si>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</si>
  <si>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</si>
  <si>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</si>
  <si>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</si>
  <si>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</si>
  <si>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</si>
  <si>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</si>
  <si>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</si>
  <si>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</si>
  <si>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</si>
  <si>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</si>
  <si>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</si>
  <si>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</si>
  <si>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</si>
  <si>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</si>
  <si>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</si>
  <si>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</si>
  <si>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</si>
  <si>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</si>
  <si>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</si>
  <si>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</si>
  <si>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</si>
  <si>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</si>
  <si>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</si>
  <si>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</si>
  <si>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</si>
  <si>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</si>
  <si>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</si>
  <si>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</si>
  <si>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</si>
  <si>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</si>
  <si>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</si>
  <si>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</si>
  <si>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</si>
  <si>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</si>
  <si>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</si>
  <si>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</si>
  <si>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</si>
  <si>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</si>
  <si>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</si>
  <si>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</si>
  <si>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</si>
  <si>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</si>
  <si>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</si>
  <si>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</si>
  <si>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</si>
  <si>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</si>
  <si>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</si>
  <si>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</si>
  <si>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</si>
  <si>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</si>
  <si>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</si>
  <si>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</si>
  <si>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</si>
  <si>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</si>
  <si>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</si>
  <si>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</si>
  <si>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</si>
  <si>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</si>
  <si>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</si>
  <si>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</si>
  <si>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</si>
  <si>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</si>
  <si>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</si>
  <si>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</si>
  <si>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</si>
  <si>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</si>
  <si>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</si>
  <si>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</si>
  <si>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</si>
  <si>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</si>
  <si>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</si>
  <si>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</si>
  <si>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</si>
  <si>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</si>
  <si>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</si>
  <si>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</si>
  <si>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</si>
  <si>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</si>
  <si>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</si>
  <si>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</si>
  <si>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</si>
  <si>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</si>
  <si>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</si>
  <si>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</si>
  <si>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</si>
  <si>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</si>
  <si>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</si>
  <si>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</si>
  <si>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</si>
  <si>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</si>
  <si>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</si>
  <si>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</si>
  <si>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</si>
  <si>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</si>
  <si>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</si>
  <si>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</si>
  <si>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</si>
  <si>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</si>
  <si>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</si>
  <si>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</si>
  <si>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</si>
  <si>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</si>
  <si>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</si>
  <si>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</si>
  <si>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</si>
  <si>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</si>
  <si>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</si>
  <si>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</si>
  <si>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</si>
  <si>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</si>
  <si>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</si>
  <si>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</si>
  <si>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</si>
  <si>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</si>
  <si>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</si>
  <si>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</si>
  <si>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</si>
  <si>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</si>
  <si>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</si>
  <si>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</si>
  <si>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</si>
  <si>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</si>
  <si>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</si>
  <si>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</si>
  <si>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</si>
  <si>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</si>
  <si>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</si>
  <si>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</si>
  <si>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</si>
  <si>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</si>
  <si>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</si>
  <si>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</si>
  <si>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</si>
  <si>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</si>
  <si>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</si>
  <si>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</si>
  <si>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</si>
  <si>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</si>
  <si>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</si>
  <si>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</si>
  <si>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</si>
  <si>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</si>
  <si>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</si>
  <si>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</si>
  <si>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</si>
  <si>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</si>
  <si>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</si>
  <si>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</si>
  <si>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</si>
  <si>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</si>
  <si>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</si>
  <si>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</si>
  <si>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</si>
  <si>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</si>
  <si>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</si>
  <si>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</si>
  <si>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</si>
  <si>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</si>
  <si>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</si>
  <si>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</si>
  <si>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</si>
  <si>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</si>
  <si>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</si>
  <si>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</si>
  <si>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</si>
  <si>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</si>
  <si>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</si>
  <si>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</si>
  <si>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</si>
  <si>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</si>
  <si>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</si>
  <si>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</si>
  <si>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</si>
  <si>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</si>
  <si>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</si>
  <si>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</si>
  <si>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</si>
  <si>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</si>
  <si>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</si>
  <si>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</si>
  <si>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</si>
  <si>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</si>
  <si>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</si>
  <si>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</si>
  <si>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</si>
  <si>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</si>
  <si>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</si>
  <si>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</si>
  <si>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</si>
  <si>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</si>
  <si>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</si>
  <si>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</si>
  <si>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</si>
  <si>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</si>
  <si>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</si>
  <si>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</si>
  <si>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</si>
  <si>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</si>
  <si>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</si>
  <si>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</si>
  <si>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</si>
  <si>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</si>
  <si>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</si>
  <si>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</si>
  <si>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</si>
  <si>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</si>
  <si>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</si>
  <si>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</si>
  <si>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</si>
  <si>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</si>
  <si>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</si>
  <si>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</si>
  <si>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</si>
  <si>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</si>
  <si>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</si>
  <si>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</si>
  <si>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</si>
  <si>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</si>
  <si>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</si>
  <si>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</si>
  <si>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</si>
  <si>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</si>
  <si>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</si>
  <si>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</si>
  <si>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</si>
  <si>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</si>
  <si>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</si>
  <si>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</si>
  <si>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</si>
  <si>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</si>
  <si>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</si>
  <si>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</si>
  <si>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</si>
  <si>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</si>
  <si>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</si>
  <si>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</si>
  <si>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</si>
  <si>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</si>
  <si>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</si>
  <si>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</si>
  <si>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</si>
  <si>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</si>
  <si>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</si>
  <si>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</si>
  <si>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</si>
  <si>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</si>
  <si>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</si>
  <si>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</si>
  <si>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</si>
  <si>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</si>
  <si>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</si>
  <si>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</si>
  <si>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</si>
  <si>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</si>
  <si>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</si>
  <si>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</si>
  <si>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</si>
  <si>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</si>
  <si>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</si>
  <si>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</si>
  <si>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</si>
  <si>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</si>
  <si>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</si>
  <si>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</si>
  <si>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</si>
  <si>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</si>
  <si>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</si>
  <si>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</si>
  <si>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</si>
  <si>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</si>
  <si>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</si>
  <si>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</si>
  <si>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</si>
  <si>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</si>
  <si>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</si>
  <si>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</si>
  <si>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</si>
  <si>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</si>
  <si>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</si>
  <si>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</si>
  <si>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</si>
  <si>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</si>
  <si>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</si>
  <si>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</si>
  <si>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</si>
  <si>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</si>
  <si>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</si>
  <si>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</si>
  <si>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</si>
  <si>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</si>
  <si>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</si>
  <si>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</si>
  <si>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</si>
  <si>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</si>
  <si>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</si>
  <si>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</si>
  <si>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</si>
  <si>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</si>
  <si>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</si>
  <si>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</si>
  <si>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</si>
  <si>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</si>
  <si>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</si>
  <si>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</si>
  <si>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</si>
  <si>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</si>
  <si>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</si>
  <si>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</si>
  <si>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</si>
  <si>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</si>
  <si>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</si>
  <si>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</si>
  <si>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</si>
  <si>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</si>
  <si>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</si>
  <si>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</si>
  <si>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</si>
  <si>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</si>
  <si>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</si>
  <si>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</si>
  <si>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</si>
  <si>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</si>
  <si>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</si>
  <si>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</si>
  <si>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</si>
  <si>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</si>
  <si>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</si>
  <si>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</si>
  <si>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</si>
  <si>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</si>
  <si>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</si>
  <si>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</si>
  <si>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</si>
  <si>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</si>
  <si>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</si>
  <si>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</si>
  <si>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</si>
  <si>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</si>
  <si>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</si>
  <si>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</si>
  <si>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</si>
  <si>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</si>
  <si>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</si>
  <si>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</si>
  <si>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</si>
  <si>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</si>
  <si>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</si>
  <si>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</si>
  <si>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</si>
  <si>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</si>
  <si>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</si>
  <si>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</si>
  <si>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</si>
  <si>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</si>
  <si>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</si>
  <si>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</si>
  <si>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</si>
  <si>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</si>
  <si>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</si>
  <si>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</si>
  <si>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</si>
  <si>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</si>
  <si>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</si>
  <si>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</si>
  <si>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</si>
  <si>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</si>
  <si>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</si>
  <si>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</si>
  <si>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</si>
  <si>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</si>
  <si>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</si>
  <si>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</si>
  <si>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</si>
  <si>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</si>
  <si>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</si>
  <si>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</si>
  <si>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</si>
  <si>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</si>
  <si>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</si>
  <si>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</si>
  <si>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</si>
  <si>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</si>
  <si>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</si>
  <si>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</si>
  <si>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</si>
  <si>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</si>
  <si>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</si>
  <si>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</si>
  <si>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</si>
  <si>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</si>
  <si>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</si>
  <si>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</si>
  <si>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</si>
  <si>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</si>
  <si>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</si>
  <si>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</si>
  <si>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</si>
  <si>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</si>
  <si>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</si>
  <si>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</si>
  <si>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</si>
  <si>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</si>
  <si>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</si>
  <si>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</si>
  <si>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</si>
  <si>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</si>
  <si>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</si>
  <si>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</si>
  <si>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</si>
  <si>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</si>
  <si>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</si>
  <si>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</si>
  <si>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</si>
  <si>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</si>
  <si>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</si>
  <si>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</si>
  <si>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</si>
  <si>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</si>
  <si>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</si>
  <si>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</si>
  <si>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</si>
  <si>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</si>
  <si>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</si>
  <si>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</si>
  <si>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</si>
  <si>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</si>
  <si>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</si>
  <si>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</si>
  <si>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</si>
  <si>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</si>
  <si>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</si>
  <si>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</si>
  <si>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</si>
  <si>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</si>
  <si>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</si>
  <si>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</si>
  <si>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</si>
  <si>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</si>
  <si>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</si>
  <si>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</si>
  <si>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</si>
  <si>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</si>
  <si>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</si>
  <si>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</si>
  <si>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</si>
  <si>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</si>
  <si>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</si>
  <si>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</si>
  <si>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</si>
  <si>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</si>
  <si>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</si>
  <si>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</si>
  <si>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</si>
  <si>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</si>
  <si>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</si>
  <si>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</si>
  <si>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</si>
  <si>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</si>
  <si>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</si>
  <si>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</si>
  <si>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</si>
  <si>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</si>
  <si>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</si>
  <si>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</si>
  <si>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</si>
  <si>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</si>
  <si>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</si>
  <si>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</si>
  <si>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</si>
  <si>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</si>
  <si>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</si>
  <si>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</si>
  <si>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</si>
  <si>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</si>
  <si>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</si>
  <si>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</si>
  <si>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</si>
  <si>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</si>
  <si>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</si>
  <si>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</si>
  <si>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</si>
  <si>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</si>
  <si>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</si>
  <si>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</si>
  <si>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</si>
  <si>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</si>
  <si>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</si>
  <si>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</si>
  <si>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</si>
  <si>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</si>
  <si>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</si>
  <si>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</si>
  <si>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</si>
  <si>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</si>
  <si>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</si>
  <si>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</si>
  <si>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</si>
  <si>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</si>
  <si>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</si>
  <si>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</si>
  <si>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</si>
  <si>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</si>
  <si>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</si>
  <si>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</si>
  <si>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</si>
  <si>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</si>
  <si>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</si>
  <si>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</si>
  <si>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</si>
  <si>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</si>
  <si>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</si>
  <si>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</si>
  <si>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</si>
  <si>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</si>
  <si>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</si>
  <si>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</si>
  <si>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</si>
  <si>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</si>
  <si>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</si>
  <si>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</si>
  <si>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</si>
  <si>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</si>
  <si>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</si>
  <si>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</si>
  <si>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</si>
  <si>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</si>
  <si>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</si>
  <si>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</si>
  <si>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</si>
  <si>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</si>
  <si>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</si>
  <si>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</si>
  <si>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</si>
  <si>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</si>
  <si>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</si>
  <si>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</si>
  <si>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</si>
  <si>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</si>
  <si>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</si>
  <si>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</si>
  <si>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</si>
  <si>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</si>
  <si>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</si>
  <si>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</si>
  <si>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</si>
  <si>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</si>
  <si>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</si>
  <si>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</si>
  <si>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</si>
  <si>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</si>
  <si>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</si>
  <si>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</si>
  <si>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</si>
  <si>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</si>
  <si>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</si>
  <si>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</si>
  <si>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</si>
  <si>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</si>
  <si>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</si>
  <si>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</si>
  <si>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</si>
  <si>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</si>
  <si>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</si>
  <si>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</si>
  <si>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</si>
  <si>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</si>
  <si>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</si>
  <si>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</si>
  <si>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</si>
  <si>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</si>
  <si>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</si>
  <si>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</si>
  <si>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</si>
  <si>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</si>
  <si>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</si>
  <si>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</si>
  <si>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</si>
  <si>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</si>
  <si>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</si>
  <si>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</si>
  <si>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</si>
  <si>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</si>
  <si>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</si>
  <si>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</si>
  <si>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</si>
  <si>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</si>
  <si>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</si>
  <si>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</si>
  <si>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</si>
  <si>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</si>
  <si>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</si>
  <si>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</si>
  <si>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</si>
  <si>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</si>
  <si>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</si>
  <si>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</si>
  <si>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</si>
  <si>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</si>
  <si>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</si>
  <si>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</si>
  <si>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</si>
  <si>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</si>
  <si>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</si>
  <si>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</si>
  <si>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</si>
  <si>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</si>
  <si>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</si>
  <si>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</si>
  <si>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</si>
  <si>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</si>
  <si>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</si>
  <si>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</si>
  <si>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</si>
  <si>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</si>
  <si>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</si>
  <si>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</si>
  <si>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</si>
  <si>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</si>
  <si>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</si>
  <si>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</si>
  <si>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</si>
  <si>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</si>
  <si>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</si>
  <si>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</si>
  <si>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</si>
  <si>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</si>
  <si>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</si>
  <si>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</si>
  <si>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</si>
  <si>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</si>
  <si>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</si>
  <si>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</si>
  <si>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</si>
  <si>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</si>
  <si>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</si>
  <si>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</si>
  <si>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</si>
  <si>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</si>
  <si>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</si>
  <si>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</si>
  <si>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</si>
  <si>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</si>
  <si>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</si>
  <si>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</si>
  <si>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</si>
  <si>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</si>
  <si>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</si>
  <si>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</si>
  <si>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</si>
  <si>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</si>
  <si>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</si>
  <si>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</si>
  <si>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</si>
  <si>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</si>
  <si>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</si>
  <si>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</si>
  <si>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</si>
  <si>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</si>
  <si>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</si>
  <si>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</si>
  <si>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</si>
  <si>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</si>
  <si>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</si>
  <si>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</si>
  <si>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</si>
  <si>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</si>
  <si>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</si>
  <si>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</si>
  <si>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</si>
  <si>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</si>
  <si>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</si>
  <si>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</si>
  <si>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</si>
  <si>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</si>
  <si>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</si>
  <si>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</si>
  <si>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</si>
  <si>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</si>
  <si>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</si>
  <si>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</si>
  <si>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</si>
  <si>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</si>
  <si>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</si>
  <si>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</si>
  <si>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</si>
  <si>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</si>
  <si>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</si>
  <si>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</si>
  <si>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</si>
  <si>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</si>
  <si>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</si>
  <si>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</si>
  <si>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</si>
  <si>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</si>
  <si>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</si>
  <si>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</si>
  <si>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</si>
  <si>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</si>
  <si>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</si>
  <si>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</si>
  <si>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</si>
  <si>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</si>
  <si>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</si>
  <si>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</si>
  <si>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</si>
  <si>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</si>
  <si>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</si>
  <si>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</si>
  <si>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</si>
  <si>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</si>
  <si>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</si>
  <si>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</si>
  <si>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</si>
  <si>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</si>
  <si>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</si>
  <si>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</si>
  <si>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</si>
  <si>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</si>
  <si>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</si>
  <si>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</si>
  <si>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</si>
  <si>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</si>
  <si>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</si>
  <si>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</si>
  <si>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</si>
  <si>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</si>
  <si>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</si>
  <si>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</si>
  <si>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</si>
  <si>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</si>
  <si>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</si>
  <si>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</si>
  <si>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</si>
  <si>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</si>
  <si>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</si>
  <si>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</si>
  <si>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</si>
  <si>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</si>
  <si>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</si>
  <si>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</si>
  <si>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</si>
  <si>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</si>
  <si>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</si>
  <si>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</si>
  <si>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</si>
  <si>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</si>
  <si>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</si>
  <si>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</si>
  <si>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</si>
  <si>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</si>
  <si>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</si>
  <si>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</si>
  <si>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</si>
  <si>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</si>
  <si>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</si>
  <si>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</si>
  <si>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</si>
  <si>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</si>
  <si>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</si>
  <si>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</si>
  <si>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</si>
  <si>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</si>
  <si>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</si>
  <si>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</si>
  <si>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</si>
  <si>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</si>
  <si>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</si>
  <si>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</si>
  <si>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</si>
  <si>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</si>
  <si>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</si>
  <si>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</si>
  <si>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</si>
  <si>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</si>
  <si>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</si>
  <si>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</si>
  <si>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</si>
  <si>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</si>
  <si>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</si>
  <si>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</si>
  <si>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</si>
  <si>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</si>
  <si>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</si>
  <si>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</si>
  <si>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</si>
  <si>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</si>
  <si>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</si>
  <si>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</si>
  <si>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</si>
  <si>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</si>
  <si>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</si>
  <si>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</si>
  <si>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</si>
  <si>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</si>
  <si>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</si>
  <si>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</si>
  <si>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</si>
  <si>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</si>
  <si>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</si>
  <si>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</si>
  <si>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</si>
  <si>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</si>
  <si>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</si>
  <si>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</si>
  <si>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</si>
  <si>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</si>
  <si>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</si>
  <si>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</si>
  <si>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</si>
  <si>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</si>
  <si>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</si>
  <si>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</si>
  <si>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</si>
  <si>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</si>
  <si>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</si>
  <si>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</si>
  <si>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</si>
  <si>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</si>
  <si>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</si>
  <si>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</si>
  <si>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</si>
  <si>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</si>
  <si>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</si>
  <si>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</si>
  <si>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</si>
  <si>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</si>
  <si>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</si>
  <si>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</si>
  <si>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</si>
  <si>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</si>
  <si>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</si>
  <si>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</si>
  <si>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</si>
  <si>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</si>
  <si>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</si>
  <si>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</si>
  <si>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</si>
  <si>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</si>
  <si>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</si>
  <si>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</si>
  <si>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</si>
  <si>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</si>
  <si>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</si>
  <si>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</si>
  <si>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</si>
  <si>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</si>
  <si>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</si>
  <si>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</si>
  <si>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</si>
  <si>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</si>
  <si>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</si>
  <si>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</si>
  <si>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</si>
  <si>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</si>
  <si>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</si>
  <si>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</si>
  <si>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</si>
  <si>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</si>
  <si>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</si>
  <si>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</si>
  <si>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</si>
  <si>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</si>
  <si>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</si>
  <si>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</si>
  <si>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</si>
  <si>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</si>
  <si>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</si>
  <si>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</si>
  <si>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</si>
  <si>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</si>
  <si>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</si>
  <si>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</si>
  <si>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</si>
  <si>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</si>
  <si>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</si>
  <si>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</si>
  <si>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</si>
  <si>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</si>
  <si>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</si>
  <si>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</si>
  <si>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</si>
  <si>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</si>
  <si>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</si>
  <si>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</si>
  <si>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</si>
  <si>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</si>
  <si>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</si>
  <si>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</si>
  <si>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</si>
  <si>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</si>
  <si>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</si>
  <si>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</si>
  <si>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</si>
  <si>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</si>
  <si>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</si>
  <si>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</si>
  <si>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</si>
  <si>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</si>
  <si>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</si>
  <si>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</si>
  <si>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</si>
  <si>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</si>
  <si>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</si>
  <si>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</si>
  <si>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</si>
  <si>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</si>
  <si>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</si>
  <si>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</si>
  <si>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</si>
  <si>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</si>
  <si>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</si>
  <si>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</si>
  <si>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</si>
  <si>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</si>
  <si>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</si>
  <si>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</si>
  <si>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</si>
  <si>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</si>
  <si>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</si>
  <si>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</si>
  <si>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</si>
  <si>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</si>
  <si>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</si>
  <si>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</si>
  <si>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</si>
  <si>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</si>
  <si>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</si>
  <si>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</si>
  <si>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</si>
  <si>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</si>
  <si>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</si>
  <si>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</si>
  <si>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</si>
  <si>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</si>
  <si>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</si>
  <si>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</si>
  <si>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</si>
  <si>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</si>
  <si>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</si>
  <si>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</si>
  <si>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</si>
  <si>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</si>
  <si>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</si>
  <si>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</si>
  <si>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</si>
  <si>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</si>
  <si>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</si>
  <si>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</si>
  <si>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</si>
  <si>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</si>
  <si>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</si>
  <si>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</si>
  <si>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</si>
  <si>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</si>
  <si>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</si>
  <si>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</si>
  <si>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</si>
  <si>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</si>
  <si>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</si>
  <si>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</si>
  <si>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</si>
  <si>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</si>
  <si>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</si>
  <si>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</si>
  <si>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</si>
  <si>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</si>
  <si>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</si>
  <si>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</si>
  <si>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</si>
  <si>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</si>
  <si>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</si>
  <si>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</si>
  <si>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</si>
  <si>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</si>
  <si>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</si>
  <si>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</si>
  <si>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</si>
  <si>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</si>
  <si>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</si>
  <si>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</si>
  <si>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</si>
  <si>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</si>
  <si>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</si>
  <si>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</si>
  <si>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</si>
  <si>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</si>
  <si>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</si>
  <si>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</si>
  <si>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</si>
  <si>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</si>
  <si>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</si>
  <si>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</si>
  <si>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</si>
  <si>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</si>
  <si>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</si>
  <si>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</si>
  <si>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</si>
  <si>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</si>
  <si>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</si>
  <si>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</si>
  <si>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</si>
  <si>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</si>
  <si>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</si>
  <si>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</si>
  <si>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</si>
  <si>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</si>
  <si>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</si>
  <si>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</si>
  <si>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</si>
  <si>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</si>
  <si>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</si>
  <si>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</si>
  <si>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</si>
  <si>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</si>
  <si>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</si>
  <si>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</si>
  <si>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</si>
  <si>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</si>
  <si>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</si>
  <si>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</si>
  <si>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</si>
  <si>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</si>
  <si>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</si>
  <si>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</si>
  <si>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</si>
  <si>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</si>
  <si>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</si>
  <si>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</si>
  <si>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</si>
  <si>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</si>
  <si>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</si>
  <si>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</si>
  <si>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</si>
  <si>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</si>
  <si>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</si>
  <si>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</si>
  <si>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</si>
  <si>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</si>
  <si>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</si>
  <si>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</si>
  <si>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</si>
  <si>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</si>
  <si>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</si>
  <si>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</si>
  <si>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</si>
  <si>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</si>
  <si>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</si>
  <si>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</si>
  <si>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</si>
  <si>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</si>
  <si>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</si>
  <si>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</si>
  <si>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</si>
  <si>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</si>
  <si>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</si>
  <si>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</si>
  <si>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</si>
  <si>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</si>
  <si>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</si>
  <si>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</si>
  <si>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</si>
  <si>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</si>
  <si>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</si>
  <si>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</si>
  <si>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</si>
  <si>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</si>
  <si>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</si>
  <si>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</si>
  <si>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</si>
  <si>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</si>
  <si>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</si>
  <si>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</si>
  <si>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</si>
  <si>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</si>
  <si>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</si>
  <si>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</si>
  <si>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</si>
  <si>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</si>
  <si>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</si>
  <si>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</si>
  <si>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</si>
  <si>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</si>
  <si>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</si>
  <si>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</si>
  <si>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</si>
  <si>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</si>
  <si>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</si>
  <si>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</si>
  <si>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</si>
  <si>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</si>
  <si>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</si>
  <si>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</si>
  <si>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</si>
  <si>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</si>
  <si>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</si>
  <si>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</si>
  <si>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</si>
  <si>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</si>
  <si>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</si>
  <si>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</si>
  <si>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</si>
  <si>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</si>
  <si>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</si>
  <si>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</si>
  <si>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</si>
  <si>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</si>
  <si>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</si>
  <si>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</si>
  <si>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</si>
  <si>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</si>
  <si>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</si>
  <si>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</si>
  <si>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</si>
  <si>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</si>
  <si>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</si>
  <si>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</si>
  <si>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</si>
  <si>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</si>
  <si>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</si>
  <si>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</si>
  <si>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</si>
  <si>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</si>
  <si>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</si>
  <si>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</si>
  <si>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</si>
  <si>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</si>
  <si>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</si>
  <si>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</si>
  <si>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</si>
  <si>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</si>
  <si>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</si>
  <si>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</si>
  <si>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</si>
  <si>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</si>
  <si>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</si>
  <si>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</si>
  <si>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</si>
  <si>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</si>
  <si>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</si>
  <si>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</si>
  <si>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</si>
  <si>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</si>
  <si>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</si>
  <si>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</si>
  <si>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</si>
  <si>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</si>
  <si>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</si>
  <si>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</si>
  <si>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</si>
  <si>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</si>
  <si>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</si>
  <si>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</si>
  <si>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</si>
  <si>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</si>
  <si>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</si>
  <si>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</si>
  <si>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</si>
  <si>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</si>
  <si>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</si>
  <si>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</si>
  <si>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</si>
  <si>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</si>
  <si>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</si>
  <si>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</si>
  <si>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</si>
  <si>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</si>
  <si>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</si>
  <si>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</si>
  <si>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</si>
  <si>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</si>
  <si>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</si>
  <si>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</si>
  <si>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</si>
  <si>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</si>
  <si>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</si>
  <si>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</si>
  <si>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</si>
  <si>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</si>
  <si>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</si>
  <si>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</si>
  <si>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</si>
  <si>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</si>
  <si>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</si>
  <si>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</si>
  <si>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</si>
  <si>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</si>
  <si>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</si>
  <si>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</si>
  <si>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</si>
  <si>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</si>
  <si>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</si>
  <si>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</si>
  <si>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</si>
  <si>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</si>
  <si>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</si>
  <si>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</si>
  <si>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</si>
  <si>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</si>
  <si>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</si>
  <si>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</si>
  <si>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</si>
  <si>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</si>
  <si>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</si>
  <si>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</si>
  <si>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</si>
  <si>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</si>
  <si>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</si>
  <si>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</si>
  <si>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</si>
  <si>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</si>
  <si>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</si>
  <si>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</si>
  <si>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</si>
  <si>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</si>
  <si>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</si>
  <si>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</si>
  <si>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</si>
  <si>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</si>
  <si>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</si>
  <si>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</si>
  <si>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</si>
  <si>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</si>
  <si>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</si>
  <si>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</si>
  <si>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</si>
  <si>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</si>
  <si>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</si>
  <si>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</si>
  <si>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</si>
  <si>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</si>
  <si>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</si>
  <si>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</si>
  <si>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</si>
  <si>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</si>
  <si>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</si>
  <si>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</si>
  <si>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</si>
  <si>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</si>
  <si>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</si>
  <si>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</si>
  <si>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</si>
  <si>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</si>
  <si>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</si>
  <si>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</si>
  <si>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</si>
  <si>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</si>
  <si>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</si>
  <si>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</si>
  <si>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</si>
  <si>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</si>
  <si>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</si>
  <si>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</si>
  <si>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</si>
  <si>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</si>
  <si>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</si>
  <si>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</si>
  <si>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</si>
  <si>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</si>
  <si>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</si>
  <si>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</si>
  <si>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</si>
  <si>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</si>
  <si>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</si>
  <si>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</si>
  <si>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</si>
  <si>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</si>
  <si>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</si>
  <si>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</si>
  <si>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</si>
  <si>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</si>
  <si>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</si>
  <si>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</si>
  <si>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</si>
  <si>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</si>
  <si>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</si>
  <si>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</si>
  <si>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</si>
  <si>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</si>
  <si>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</si>
  <si>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</si>
  <si>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</si>
  <si>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</si>
  <si>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</si>
  <si>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</si>
  <si>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</si>
  <si>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</si>
  <si>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</si>
  <si>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</si>
  <si>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</si>
  <si>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</si>
  <si>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</si>
  <si>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</si>
  <si>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</si>
  <si>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</si>
  <si>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</si>
  <si>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</si>
  <si>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</si>
  <si>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</si>
  <si>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</si>
  <si>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</si>
  <si>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</si>
  <si>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</si>
  <si>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</si>
  <si>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</si>
  <si>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</si>
  <si>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</si>
  <si>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</si>
  <si>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</si>
  <si>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</si>
  <si>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</si>
  <si>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</si>
  <si>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</si>
  <si>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</si>
  <si>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</si>
  <si>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</si>
  <si>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</si>
  <si>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</si>
  <si>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</si>
  <si>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</si>
  <si>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</si>
  <si>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</si>
  <si>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</si>
  <si>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</si>
  <si>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</si>
  <si>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</si>
  <si>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</si>
  <si>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</si>
  <si>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</si>
  <si>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</si>
  <si>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</si>
  <si>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</si>
  <si>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</si>
  <si>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</si>
  <si>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</si>
  <si>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</si>
  <si>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</si>
  <si>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</si>
  <si>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</si>
  <si>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</si>
  <si>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</si>
  <si>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</si>
  <si>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</si>
  <si>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</si>
  <si>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</si>
  <si>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</si>
  <si>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</si>
  <si>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</si>
  <si>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</si>
  <si>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</si>
  <si>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</si>
  <si>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</si>
  <si>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</si>
  <si>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</si>
  <si>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</si>
  <si>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</si>
  <si>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</si>
  <si>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</si>
  <si>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</si>
  <si>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</si>
  <si>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</si>
  <si>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</si>
  <si>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</si>
  <si>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</si>
  <si>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</si>
  <si>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</si>
  <si>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</si>
  <si>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</si>
  <si>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</si>
  <si>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</si>
  <si>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</si>
  <si>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</si>
  <si>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</si>
  <si>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</si>
  <si>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</si>
  <si>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</si>
  <si>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</si>
  <si>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</si>
  <si>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</si>
  <si>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</si>
  <si>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</si>
  <si>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</si>
  <si>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</si>
  <si>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</si>
  <si>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</si>
  <si>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</si>
  <si>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</si>
  <si>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</si>
  <si>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</si>
  <si>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</si>
  <si>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</si>
  <si>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</si>
  <si>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</si>
  <si>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</si>
  <si>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</si>
  <si>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</si>
  <si>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</si>
  <si>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</si>
  <si>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</si>
  <si>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</si>
  <si>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</si>
  <si>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</si>
  <si>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</si>
  <si>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</si>
  <si>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</si>
  <si>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</si>
  <si>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</si>
  <si>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</si>
  <si>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</si>
  <si>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</si>
  <si>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</si>
  <si>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</si>
  <si>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</si>
  <si>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</si>
  <si>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</si>
  <si>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</si>
  <si>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</si>
  <si>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</si>
  <si>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</si>
  <si>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</si>
  <si>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</si>
  <si>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</si>
  <si>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</si>
  <si>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</si>
  <si>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</si>
  <si>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</si>
  <si>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</si>
  <si>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</si>
  <si>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</si>
  <si>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</si>
  <si>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</si>
  <si>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</si>
  <si>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</si>
  <si>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</si>
  <si>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</si>
  <si>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</si>
  <si>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</si>
  <si>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</si>
  <si>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</si>
  <si>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</si>
  <si>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</si>
  <si>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</si>
  <si>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</si>
  <si>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</si>
  <si>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</si>
  <si>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</si>
  <si>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</si>
  <si>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</si>
  <si>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</si>
  <si>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</si>
  <si>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</si>
  <si>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</si>
  <si>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</si>
  <si>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</si>
  <si>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</si>
  <si>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</si>
  <si>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</si>
  <si>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</si>
  <si>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</si>
  <si>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</si>
  <si>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</si>
  <si>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</si>
  <si>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</si>
  <si>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</si>
  <si>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</si>
  <si>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</si>
  <si>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</si>
  <si>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</si>
  <si>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</si>
  <si>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</si>
  <si>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</si>
  <si>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</si>
  <si>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</si>
  <si>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</si>
  <si>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</si>
  <si>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</si>
  <si>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</si>
  <si>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</si>
  <si>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</si>
  <si>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</si>
  <si>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</si>
  <si>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</si>
  <si>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</si>
  <si>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</si>
  <si>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</si>
  <si>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</si>
  <si>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</si>
  <si>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</si>
  <si>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</si>
  <si>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</si>
  <si>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</si>
  <si>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</si>
  <si>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</si>
  <si>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</si>
  <si>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</si>
  <si>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</si>
  <si>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</si>
  <si>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</si>
  <si>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</si>
  <si>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</si>
  <si>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</si>
  <si>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</si>
  <si>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</si>
  <si>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</si>
  <si>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</si>
  <si>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</si>
  <si>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</si>
  <si>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</si>
  <si>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</si>
  <si>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</si>
  <si>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</si>
  <si>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</si>
  <si>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</si>
  <si>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</si>
  <si>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</si>
  <si>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</si>
  <si>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</si>
  <si>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</si>
  <si>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</si>
  <si>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</si>
  <si>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</si>
  <si>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</si>
  <si>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</si>
  <si>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</si>
  <si>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</si>
  <si>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</si>
  <si>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</si>
  <si>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</si>
  <si>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</si>
  <si>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</si>
  <si>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</si>
  <si>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</si>
  <si>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</si>
  <si>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</si>
  <si>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</si>
  <si>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</si>
  <si>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</si>
  <si>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</si>
  <si>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</si>
  <si>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</si>
  <si>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</si>
  <si>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</si>
  <si>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</si>
  <si>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</si>
  <si>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</si>
  <si>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</si>
  <si>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</si>
  <si>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</si>
  <si>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</si>
  <si>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</si>
  <si>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</si>
  <si>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</si>
  <si>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</si>
  <si>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</si>
  <si>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</si>
  <si>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</si>
  <si>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</si>
  <si>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</si>
  <si>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</si>
  <si>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</si>
  <si>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</si>
  <si>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</si>
  <si>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</si>
  <si>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</si>
  <si>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</si>
  <si>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</si>
  <si>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</si>
  <si>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</si>
  <si>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</si>
  <si>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</si>
  <si>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</si>
  <si>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</si>
  <si>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</si>
  <si>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</si>
  <si>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</si>
  <si>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</si>
  <si>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</si>
  <si>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</si>
  <si>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</si>
  <si>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</si>
  <si>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</si>
  <si>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</si>
  <si>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</si>
  <si>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</si>
  <si>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</si>
  <si>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</si>
  <si>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</si>
  <si>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</si>
  <si>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</si>
  <si>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</si>
  <si>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</si>
  <si>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</si>
  <si>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</si>
  <si>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</si>
  <si>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</si>
  <si>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</si>
  <si>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</si>
  <si>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</si>
  <si>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</si>
  <si>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</si>
  <si>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</si>
  <si>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</si>
  <si>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</si>
  <si>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</si>
  <si>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</si>
  <si>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</si>
  <si>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</si>
  <si>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</si>
  <si>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</si>
  <si>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</si>
  <si>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</si>
  <si>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</si>
  <si>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</si>
  <si>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</si>
  <si>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</si>
  <si>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</si>
  <si>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</si>
  <si>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</si>
  <si>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</si>
  <si>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</si>
  <si>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</si>
  <si>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</si>
  <si>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</si>
  <si>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</si>
  <si>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</si>
  <si>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</si>
  <si>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</si>
  <si>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</si>
  <si>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</si>
  <si>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</si>
  <si>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</si>
  <si>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</si>
  <si>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</si>
  <si>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</si>
  <si>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</si>
  <si>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</si>
  <si>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</si>
  <si>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</si>
  <si>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</si>
  <si>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</si>
  <si>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</si>
  <si>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</si>
  <si>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</si>
  <si>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</si>
  <si>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</si>
  <si>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</si>
  <si>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</si>
  <si>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</si>
  <si>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</si>
  <si>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</si>
  <si>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</si>
  <si>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</si>
  <si>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</si>
  <si>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</si>
  <si>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</si>
  <si>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</si>
  <si>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</si>
  <si>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</si>
  <si>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</si>
  <si>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</si>
  <si>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</si>
  <si>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</si>
  <si>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</si>
  <si>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</si>
  <si>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</si>
  <si>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</si>
  <si>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</si>
  <si>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</si>
  <si>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</si>
  <si>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</si>
  <si>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</si>
  <si>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</si>
  <si>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</si>
  <si>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</si>
  <si>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</si>
  <si>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</si>
  <si>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</si>
  <si>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</si>
  <si>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</si>
  <si>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</si>
  <si>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</si>
  <si>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</si>
  <si>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</si>
  <si>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</si>
  <si>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</si>
  <si>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</si>
  <si>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</si>
  <si>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</si>
  <si>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</si>
  <si>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</si>
  <si>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</si>
  <si>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</si>
  <si>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</si>
  <si>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</si>
  <si>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</si>
  <si>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</si>
  <si>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</si>
  <si>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</si>
  <si>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</si>
  <si>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</si>
  <si>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</si>
  <si>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</si>
  <si>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</si>
  <si>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</si>
  <si>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</si>
  <si>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</si>
  <si>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</si>
  <si>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</si>
  <si>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</si>
  <si>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</si>
  <si>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</si>
  <si>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</si>
  <si>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</si>
  <si>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</si>
  <si>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</si>
  <si>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</si>
  <si>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</si>
  <si>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</si>
  <si>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</si>
  <si>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</si>
  <si>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</si>
  <si>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</si>
  <si>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</si>
  <si>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</si>
  <si>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</si>
  <si>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</si>
  <si>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</si>
  <si>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</si>
  <si>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</si>
  <si>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</si>
  <si>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</si>
  <si>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</si>
  <si>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</si>
  <si>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</si>
  <si>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</si>
  <si>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</si>
  <si>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</si>
  <si>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</si>
  <si>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</si>
  <si>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</si>
  <si>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</si>
  <si>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</si>
  <si>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</si>
  <si>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</si>
  <si>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</si>
  <si>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</si>
  <si>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</si>
  <si>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</si>
  <si>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</si>
  <si>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</si>
  <si>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</si>
  <si>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</si>
  <si>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</si>
  <si>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</si>
  <si>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</si>
  <si>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</si>
  <si>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</si>
  <si>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</si>
  <si>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</si>
  <si>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</si>
  <si>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</si>
  <si>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</si>
  <si>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</si>
  <si>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</si>
  <si>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</si>
  <si>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</si>
  <si>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</si>
  <si>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</si>
  <si>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</si>
  <si>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</si>
  <si>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</si>
  <si>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</si>
  <si>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</si>
  <si>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</si>
  <si>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</si>
  <si>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</si>
  <si>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</si>
  <si>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</si>
  <si>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</si>
  <si>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</si>
  <si>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</si>
  <si>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</si>
  <si>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</si>
  <si>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</si>
  <si>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</si>
  <si>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</si>
  <si>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</si>
  <si>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</si>
  <si>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</si>
  <si>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</si>
  <si>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</si>
  <si>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</si>
  <si>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</si>
  <si>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</si>
  <si>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</si>
  <si>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</si>
  <si>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</si>
  <si>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</si>
  <si>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</si>
  <si>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</si>
  <si>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</si>
  <si>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</si>
  <si>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</si>
  <si>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</si>
  <si>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</si>
  <si>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</si>
  <si>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</si>
  <si>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</si>
  <si>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</si>
  <si>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</si>
  <si>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</si>
  <si>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</si>
  <si>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</si>
  <si>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</si>
  <si>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</si>
  <si>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</si>
  <si>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</si>
  <si>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</si>
  <si>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</si>
  <si>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</si>
  <si>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</si>
  <si>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</si>
  <si>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</si>
  <si>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</si>
  <si>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</si>
  <si>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</si>
  <si>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</si>
  <si>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</si>
  <si>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</si>
  <si>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</si>
  <si>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</si>
  <si>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</si>
  <si>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</si>
  <si>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</si>
  <si>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</si>
  <si>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</si>
  <si>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</si>
  <si>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</si>
  <si>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</si>
  <si>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</si>
  <si>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</si>
  <si>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</si>
  <si>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</si>
  <si>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</si>
  <si>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</si>
  <si>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</si>
  <si>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</si>
  <si>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</si>
  <si>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</si>
  <si>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</si>
  <si>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</si>
  <si>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</si>
  <si>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</si>
  <si>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</si>
  <si>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</si>
  <si>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</si>
  <si>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</si>
  <si>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</si>
  <si>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</si>
  <si>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</si>
  <si>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</si>
  <si>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</si>
  <si>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</si>
  <si>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</si>
  <si>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</si>
  <si>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</si>
  <si>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</si>
  <si>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</si>
  <si>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</si>
  <si>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</si>
  <si>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</si>
  <si>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</si>
  <si>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</si>
  <si>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</si>
  <si>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</si>
  <si>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</si>
  <si>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</si>
  <si>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</si>
  <si>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</si>
  <si>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</si>
  <si>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</si>
  <si>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</si>
  <si>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</si>
  <si>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</si>
  <si>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</si>
  <si>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</si>
  <si>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</si>
  <si>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</si>
  <si>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</si>
  <si>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</si>
  <si>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</si>
  <si>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</si>
  <si>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</si>
  <si>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</si>
  <si>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</si>
  <si>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</si>
  <si>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</si>
  <si>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</si>
  <si>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</si>
  <si>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</si>
  <si>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</si>
  <si>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</si>
  <si>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</si>
  <si>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</si>
  <si>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</si>
  <si>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</si>
  <si>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</si>
  <si>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</si>
  <si>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</si>
  <si>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</si>
  <si>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</si>
  <si>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</si>
  <si>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</si>
  <si>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</si>
  <si>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</si>
  <si>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</si>
  <si>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</si>
  <si>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</si>
  <si>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</si>
  <si>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</si>
  <si>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</si>
  <si>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</si>
  <si>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</si>
  <si>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</si>
  <si>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</si>
  <si>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</si>
  <si>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</si>
  <si>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</si>
  <si>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</si>
  <si>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</si>
  <si>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</si>
  <si>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</si>
  <si>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</si>
  <si>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</si>
  <si>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</si>
  <si>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</si>
  <si>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</si>
  <si>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</si>
  <si>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</si>
  <si>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</si>
  <si>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</si>
  <si>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</si>
  <si>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</si>
  <si>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</si>
  <si>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</si>
  <si>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</si>
  <si>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</si>
  <si>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</si>
  <si>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</si>
  <si>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</si>
  <si>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</si>
  <si>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</si>
  <si>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</si>
  <si>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</si>
  <si>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</si>
  <si>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</si>
  <si>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</si>
  <si>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</si>
  <si>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</si>
  <si>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</si>
  <si>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</si>
  <si>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</si>
  <si>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</si>
  <si>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</si>
  <si>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</si>
  <si>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</si>
  <si>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</si>
  <si>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</si>
  <si>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</si>
  <si>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</si>
  <si>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</si>
  <si>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</si>
  <si>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</si>
  <si>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</si>
  <si>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</si>
  <si>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</si>
  <si>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</si>
  <si>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</si>
  <si>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</si>
  <si>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</si>
  <si>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</si>
  <si>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</si>
  <si>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</si>
  <si>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</si>
  <si>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</si>
  <si>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</si>
  <si>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</si>
  <si>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</si>
  <si>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</si>
  <si>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</si>
  <si>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</si>
  <si>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</si>
  <si>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</si>
  <si>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</si>
  <si>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</si>
  <si>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</si>
  <si>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</si>
  <si>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</si>
  <si>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</si>
  <si>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</si>
  <si>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</si>
  <si>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</si>
  <si>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</si>
  <si>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</si>
  <si>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</si>
  <si>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</si>
  <si>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</si>
  <si>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</si>
  <si>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</si>
  <si>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</si>
  <si>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</si>
  <si>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</si>
  <si>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</si>
  <si>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</si>
  <si>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</si>
  <si>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</si>
  <si>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</si>
  <si>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</si>
  <si>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</si>
  <si>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</si>
  <si>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</si>
  <si>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</si>
  <si>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</si>
  <si>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</si>
  <si>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</si>
  <si>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</si>
  <si>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</si>
  <si>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</si>
  <si>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</si>
  <si>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</si>
  <si>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</si>
  <si>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</si>
  <si>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</si>
  <si>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</si>
  <si>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</si>
  <si>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</si>
  <si>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</si>
  <si>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</si>
  <si>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</si>
  <si>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</si>
  <si>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</si>
  <si>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</si>
  <si>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</si>
  <si>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</si>
  <si>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</si>
  <si>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</si>
  <si>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</si>
  <si>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</si>
  <si>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</si>
  <si>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</si>
  <si>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</si>
  <si>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</si>
  <si>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</si>
  <si>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</si>
  <si>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</si>
  <si>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</si>
  <si>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</si>
  <si>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</si>
  <si>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</si>
  <si>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</si>
  <si>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</si>
  <si>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</si>
  <si>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</si>
  <si>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</si>
  <si>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</si>
  <si>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</si>
  <si>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</si>
  <si>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</si>
  <si>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</si>
  <si>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</si>
  <si>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</si>
  <si>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</si>
  <si>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</si>
  <si>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</si>
  <si>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</si>
  <si>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</si>
  <si>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</si>
  <si>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</si>
  <si>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</si>
  <si>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</si>
  <si>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</si>
  <si>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</si>
  <si>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</si>
  <si>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</si>
  <si>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</si>
  <si>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</si>
  <si>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</si>
  <si>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</si>
  <si>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</si>
  <si>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</si>
  <si>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</si>
  <si>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</si>
  <si>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</si>
  <si>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</si>
  <si>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</si>
  <si>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</si>
  <si>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</si>
  <si>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</si>
  <si>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</si>
  <si>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</si>
  <si>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</si>
  <si>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</si>
  <si>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</si>
  <si>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</si>
  <si>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</si>
  <si>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</si>
  <si>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</si>
  <si>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</si>
  <si>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</si>
  <si>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</si>
  <si>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</si>
  <si>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</si>
  <si>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</si>
  <si>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</si>
  <si>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</si>
  <si>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</si>
  <si>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</si>
  <si>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</si>
  <si>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</si>
  <si>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</si>
  <si>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</si>
  <si>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</si>
  <si>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</si>
  <si>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</si>
  <si>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</si>
  <si>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</si>
  <si>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</si>
  <si>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</si>
  <si>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</si>
  <si>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</si>
  <si>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</si>
  <si>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</si>
  <si>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</si>
  <si>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</si>
  <si>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</si>
  <si>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</si>
  <si>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</si>
  <si>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</si>
  <si>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</si>
  <si>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</si>
  <si>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</si>
  <si>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</si>
  <si>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</si>
  <si>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</si>
  <si>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</si>
  <si>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</si>
  <si>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</si>
  <si>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</si>
  <si>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</si>
  <si>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</si>
  <si>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</si>
  <si>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</si>
  <si>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</si>
  <si>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</si>
  <si>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</si>
  <si>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</si>
  <si>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</si>
  <si>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</si>
  <si>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</si>
  <si>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</si>
  <si>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</si>
  <si>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</si>
  <si>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</si>
  <si>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</si>
  <si>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</si>
  <si>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</si>
  <si>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</si>
  <si>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</si>
  <si>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</si>
  <si>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</si>
  <si>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</si>
  <si>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</si>
  <si>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</si>
  <si>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</si>
  <si>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</si>
  <si>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</si>
  <si>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</si>
  <si>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</si>
  <si>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</si>
  <si>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</si>
  <si>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</si>
  <si>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</si>
  <si>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</si>
  <si>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</si>
  <si>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</si>
  <si>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</si>
  <si>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</si>
  <si>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</si>
  <si>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</si>
  <si>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</si>
  <si>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</si>
  <si>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</si>
  <si>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</si>
  <si>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</si>
  <si>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</si>
  <si>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</si>
  <si>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</si>
  <si>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</si>
  <si>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</si>
  <si>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</si>
  <si>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</si>
  <si>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</si>
  <si>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</si>
  <si>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</si>
  <si>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</si>
  <si>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</si>
  <si>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</si>
  <si>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</si>
  <si>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</si>
  <si>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</si>
  <si>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</si>
  <si>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</si>
  <si>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</si>
  <si>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</si>
  <si>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</si>
  <si>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</si>
  <si>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</si>
  <si>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</si>
  <si>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</si>
  <si>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</si>
  <si>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</si>
  <si>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</si>
  <si>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</si>
  <si>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</si>
  <si>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</si>
  <si>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</si>
  <si>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</si>
  <si>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</si>
  <si>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</si>
  <si>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</si>
  <si>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</si>
  <si>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</si>
  <si>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</si>
  <si>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</si>
  <si>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</si>
  <si>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</si>
  <si>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</si>
  <si>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</si>
  <si>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</si>
  <si>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</si>
  <si>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</si>
  <si>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</si>
  <si>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</si>
  <si>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</si>
  <si>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</si>
  <si>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</si>
  <si>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</si>
  <si>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</si>
  <si>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</si>
  <si>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</si>
  <si>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</si>
  <si>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</si>
  <si>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</si>
  <si>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</si>
  <si>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</si>
  <si>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</si>
  <si>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</si>
  <si>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</si>
  <si>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</si>
  <si>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</si>
  <si>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</si>
  <si>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</si>
  <si>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</si>
  <si>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</si>
  <si>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</si>
  <si>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</si>
  <si>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</si>
  <si>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</si>
  <si>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</si>
  <si>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</si>
  <si>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</si>
  <si>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</si>
  <si>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</si>
  <si>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</si>
  <si>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</si>
  <si>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</si>
  <si>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</si>
  <si>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</si>
  <si>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</si>
  <si>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</si>
  <si>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</si>
  <si>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</si>
  <si>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</si>
  <si>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</si>
  <si>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</si>
  <si>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</si>
  <si>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</si>
  <si>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</si>
  <si>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</si>
  <si>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</si>
  <si>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</si>
  <si>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</si>
  <si>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</si>
  <si>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</si>
  <si>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</si>
  <si>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</si>
  <si>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</si>
  <si>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</si>
  <si>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</si>
  <si>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</si>
  <si>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</si>
  <si>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</si>
  <si>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</si>
  <si>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</si>
  <si>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</si>
  <si>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</si>
  <si>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</si>
  <si>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</si>
  <si>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</si>
  <si>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</si>
  <si>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</si>
  <si>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</si>
  <si>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</si>
  <si>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</si>
  <si>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</si>
  <si>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</si>
  <si>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</si>
  <si>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</si>
  <si>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</si>
  <si>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</si>
  <si>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</si>
  <si>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</si>
  <si>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</si>
  <si>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</si>
  <si>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</si>
  <si>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</si>
  <si>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</si>
  <si>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</si>
  <si>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</si>
  <si>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</si>
  <si>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</si>
  <si>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</si>
  <si>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</si>
  <si>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</si>
  <si>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</si>
  <si>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</si>
  <si>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</si>
  <si>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</si>
  <si>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</si>
  <si>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</si>
  <si>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</si>
  <si>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</si>
  <si>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</si>
  <si>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</si>
  <si>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</si>
  <si>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</si>
  <si>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</si>
  <si>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</si>
  <si>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</si>
  <si>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</si>
  <si>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</si>
  <si>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</si>
  <si>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</si>
  <si>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</si>
  <si>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</si>
  <si>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</si>
  <si>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</si>
  <si>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</si>
  <si>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</si>
  <si>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</si>
  <si>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</si>
  <si>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</si>
  <si>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</si>
  <si>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</si>
  <si>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</si>
  <si>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</si>
  <si>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</si>
  <si>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</si>
  <si>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</si>
  <si>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</si>
  <si>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</si>
  <si>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</si>
  <si>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</si>
  <si>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</si>
  <si>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</si>
  <si>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</si>
  <si>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</si>
  <si>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</si>
  <si>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</si>
  <si>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</si>
  <si>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</si>
  <si>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</si>
  <si>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</si>
  <si>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</si>
  <si>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</si>
  <si>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</si>
  <si>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</si>
  <si>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</si>
  <si>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</si>
  <si>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</si>
  <si>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</si>
  <si>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</si>
  <si>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</si>
  <si>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</si>
  <si>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</si>
  <si>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</si>
  <si>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</si>
  <si>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</si>
  <si>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</si>
  <si>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</si>
  <si>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</si>
  <si>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</si>
  <si>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</si>
  <si>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</si>
  <si>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</si>
  <si>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</si>
  <si>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</si>
  <si>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</si>
  <si>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</si>
  <si>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</si>
  <si>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</si>
  <si>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</si>
  <si>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</si>
  <si>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</si>
  <si>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</si>
  <si>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</si>
  <si>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</si>
  <si>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</si>
  <si>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</si>
  <si>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</si>
  <si>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</si>
  <si>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</si>
  <si>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</si>
  <si>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</si>
  <si>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</si>
  <si>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</si>
  <si>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</si>
  <si>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</si>
  <si>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</si>
  <si>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</si>
  <si>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</si>
  <si>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</si>
  <si>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</si>
  <si>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</si>
  <si>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</si>
  <si>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</si>
  <si>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</si>
  <si>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</si>
  <si>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</si>
  <si>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</si>
  <si>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</si>
  <si>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</si>
  <si>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</si>
  <si>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</si>
  <si>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</si>
  <si>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</si>
  <si>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</si>
  <si>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</si>
  <si>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</si>
  <si>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</si>
  <si>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</si>
  <si>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</si>
  <si>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</si>
  <si>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</si>
  <si>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</si>
  <si>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</si>
  <si>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</si>
  <si>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</si>
  <si>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</si>
  <si>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</si>
  <si>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</si>
  <si>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</si>
  <si>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</si>
  <si>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</si>
  <si>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</si>
  <si>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</si>
  <si>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</si>
  <si>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</si>
  <si>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</si>
  <si>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</si>
  <si>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</si>
  <si>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</si>
  <si>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</si>
  <si>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</si>
  <si>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</si>
  <si>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</si>
  <si>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</si>
  <si>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</si>
  <si>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</si>
  <si>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</si>
  <si>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</si>
  <si>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</si>
  <si>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</si>
  <si>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</si>
  <si>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</si>
  <si>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</si>
  <si>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</si>
  <si>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</si>
  <si>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</si>
  <si>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</si>
  <si>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</si>
  <si>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</si>
  <si>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</si>
  <si>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</si>
  <si>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</si>
  <si>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</si>
  <si>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</si>
  <si>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</si>
  <si>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</si>
  <si>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</si>
  <si>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</si>
  <si>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</si>
  <si>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</si>
  <si>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</si>
  <si>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</si>
  <si>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</si>
  <si>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</si>
  <si>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</si>
  <si>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</si>
  <si>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</si>
  <si>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</si>
  <si>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</si>
  <si>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</si>
  <si>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</si>
  <si>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</si>
  <si>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</si>
  <si>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</si>
  <si>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</si>
  <si>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</si>
  <si>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</si>
  <si>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</si>
  <si>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</si>
  <si>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</si>
  <si>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</si>
  <si>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</si>
  <si>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</si>
  <si>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</si>
  <si>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</si>
  <si>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</si>
  <si>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</si>
  <si>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</si>
  <si>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</si>
  <si>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</si>
  <si>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</si>
  <si>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</si>
  <si>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</si>
  <si>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</si>
  <si>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</si>
  <si>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</si>
  <si>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</si>
  <si>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</si>
  <si>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</si>
  <si>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</si>
  <si>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</si>
  <si>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</si>
  <si>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</si>
  <si>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</si>
  <si>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</si>
  <si>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</si>
  <si>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</si>
  <si>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</si>
  <si>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</si>
  <si>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</si>
  <si>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</si>
  <si>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</si>
  <si>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</si>
  <si>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</si>
  <si>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</si>
  <si>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</si>
  <si>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</si>
  <si>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</si>
  <si>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</si>
  <si>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</si>
  <si>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</si>
  <si>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</si>
  <si>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</si>
  <si>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</si>
  <si>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</si>
  <si>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</si>
  <si>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</si>
  <si>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</si>
  <si>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</si>
  <si>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</si>
  <si>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</si>
  <si>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</si>
  <si>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</si>
  <si>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</si>
  <si>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</si>
  <si>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</si>
  <si>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</si>
  <si>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</si>
  <si>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</si>
  <si>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</si>
  <si>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</si>
  <si>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</si>
  <si>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</si>
  <si>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</si>
  <si>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</si>
  <si>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</si>
  <si>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</si>
  <si>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</si>
  <si>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</si>
  <si>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</si>
  <si>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</si>
  <si>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</si>
  <si>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</si>
  <si>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</si>
  <si>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</si>
  <si>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</si>
  <si>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</si>
  <si>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</si>
  <si>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</si>
  <si>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</si>
  <si>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</si>
  <si>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</si>
  <si>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</si>
  <si>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</si>
  <si>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</si>
  <si>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</si>
  <si>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</si>
  <si>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</si>
  <si>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</si>
  <si>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</si>
  <si>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</si>
  <si>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</si>
  <si>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</si>
  <si>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</si>
  <si>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</si>
  <si>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</si>
  <si>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</si>
  <si>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</si>
  <si>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</si>
  <si>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</si>
  <si>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</si>
  <si>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</si>
  <si>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</si>
  <si>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</si>
  <si>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</si>
  <si>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</si>
  <si>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</si>
  <si>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</si>
  <si>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</si>
  <si>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</si>
  <si>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</si>
  <si>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</si>
  <si>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</si>
  <si>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</si>
  <si>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</si>
  <si>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</si>
  <si>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</si>
  <si>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</si>
  <si>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</si>
  <si>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</si>
  <si>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</si>
  <si>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</si>
  <si>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</si>
  <si>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</si>
  <si>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</si>
  <si>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</si>
  <si>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</si>
  <si>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</si>
  <si>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</si>
  <si>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</si>
  <si>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</si>
  <si>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</si>
  <si>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</si>
  <si>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</si>
  <si>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</si>
  <si>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</si>
  <si>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</si>
  <si>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</si>
  <si>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</si>
  <si>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</si>
  <si>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</si>
  <si>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</si>
  <si>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</si>
  <si>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</si>
  <si>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</si>
  <si>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</si>
  <si>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</si>
  <si>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</si>
  <si>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</si>
  <si>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</si>
  <si>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</si>
  <si>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</si>
  <si>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</si>
  <si>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</si>
  <si>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</si>
  <si>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</si>
  <si>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</si>
  <si>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</si>
  <si>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</si>
  <si>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</si>
  <si>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</si>
  <si>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</si>
  <si>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</si>
  <si>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</si>
  <si>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</si>
  <si>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</si>
  <si>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</si>
  <si>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</si>
  <si>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</si>
  <si>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</si>
  <si>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</si>
  <si>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</si>
  <si>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</si>
  <si>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</si>
  <si>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</si>
  <si>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</si>
  <si>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</si>
  <si>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</si>
  <si>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</si>
  <si>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</si>
  <si>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</si>
  <si>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</si>
  <si>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</si>
  <si>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</si>
  <si>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</si>
  <si>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</si>
  <si>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</si>
  <si>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</si>
  <si>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</si>
  <si>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</si>
  <si>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</si>
  <si>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</si>
  <si>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</si>
  <si>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</si>
  <si>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</si>
  <si>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</si>
  <si>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</si>
  <si>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</si>
  <si>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</si>
  <si>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</si>
  <si>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</si>
  <si>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</si>
  <si>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</si>
  <si>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</si>
  <si>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</si>
  <si>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</si>
  <si>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</si>
  <si>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</si>
  <si>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</si>
  <si>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</si>
  <si>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</si>
  <si>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</si>
  <si>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</si>
  <si>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</si>
  <si>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</si>
  <si>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</si>
  <si>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</si>
  <si>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</si>
  <si>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</si>
  <si>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</si>
  <si>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</si>
  <si>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</si>
  <si>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</si>
  <si>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</si>
  <si>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</si>
  <si>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</si>
  <si>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</si>
  <si>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</si>
  <si>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</si>
  <si>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</si>
  <si>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</si>
  <si>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</si>
  <si>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</si>
  <si>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</si>
  <si>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</si>
  <si>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</si>
  <si>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</si>
  <si>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</si>
  <si>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</si>
  <si>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</si>
  <si>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</si>
  <si>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</si>
  <si>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</si>
  <si>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</si>
  <si>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</si>
  <si>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</si>
  <si>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</si>
  <si>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</si>
  <si>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</si>
  <si>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</si>
  <si>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</si>
  <si>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</si>
  <si>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</si>
  <si>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</si>
  <si>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</si>
  <si>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</si>
  <si>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</si>
  <si>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</si>
  <si>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</si>
  <si>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</si>
  <si>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</si>
  <si>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</si>
  <si>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</si>
  <si>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</si>
  <si>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</si>
  <si>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</si>
  <si>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</si>
  <si>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</si>
  <si>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</si>
  <si>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</si>
  <si>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</si>
  <si>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</si>
  <si>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</si>
  <si>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</si>
  <si>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</si>
  <si>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</si>
  <si>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</si>
  <si>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</si>
  <si>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</si>
  <si>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</si>
  <si>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</si>
  <si>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</si>
  <si>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</si>
  <si>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</si>
  <si>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</si>
  <si>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</si>
  <si>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</si>
  <si>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</si>
  <si>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</si>
  <si>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</si>
  <si>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</si>
  <si>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</si>
  <si>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</si>
  <si>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</si>
  <si>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</si>
  <si>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</si>
  <si>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</si>
  <si>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</si>
  <si>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</si>
  <si>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</si>
  <si>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</si>
  <si>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</si>
  <si>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</si>
  <si>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</si>
  <si>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</si>
  <si>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</si>
  <si>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</si>
  <si>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</si>
  <si>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</si>
  <si>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</si>
  <si>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</si>
  <si>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</si>
  <si>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</si>
  <si>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</si>
  <si>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</si>
  <si>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</si>
  <si>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</si>
  <si>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</si>
  <si>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</si>
  <si>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</si>
  <si>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</si>
  <si>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</si>
  <si>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</si>
  <si>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</si>
  <si>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</si>
  <si>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</si>
  <si>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</si>
  <si>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</si>
  <si>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</si>
  <si>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</si>
  <si>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</si>
  <si>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</si>
  <si>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</si>
  <si>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</si>
  <si>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</si>
  <si>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</si>
  <si>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</si>
  <si>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</si>
  <si>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</si>
  <si>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</si>
  <si>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</si>
  <si>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</si>
  <si>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</si>
  <si>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</si>
  <si>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</si>
  <si>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</si>
  <si>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</si>
  <si>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</si>
  <si>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</si>
  <si>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</si>
  <si>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</si>
  <si>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</si>
  <si>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</si>
  <si>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</si>
  <si>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</si>
  <si>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</si>
  <si>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</si>
  <si>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</si>
  <si>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</si>
  <si>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</si>
  <si>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</si>
  <si>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</si>
  <si>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</si>
  <si>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</si>
  <si>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</si>
  <si>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</si>
  <si>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</si>
  <si>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</si>
  <si>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</si>
  <si>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</si>
  <si>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</si>
  <si>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</si>
  <si>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</si>
  <si>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</si>
  <si>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</si>
  <si>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</si>
  <si>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</si>
  <si>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</si>
  <si>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</si>
  <si>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</si>
  <si>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</si>
  <si>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</si>
  <si>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</si>
  <si>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</si>
  <si>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</si>
  <si>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</si>
  <si>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</si>
  <si>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</si>
  <si>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</si>
  <si>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</si>
  <si>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</si>
  <si>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</si>
  <si>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</si>
  <si>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</si>
  <si>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</si>
  <si>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</si>
  <si>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</si>
  <si>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</si>
  <si>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</si>
  <si>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</si>
  <si>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</si>
  <si>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</si>
  <si>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</si>
  <si>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</si>
  <si>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</si>
  <si>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</si>
  <si>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</si>
  <si>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</si>
  <si>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</si>
  <si>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</si>
  <si>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</si>
  <si>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</si>
  <si>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</si>
  <si>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</si>
  <si>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</si>
  <si>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</si>
  <si>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</si>
  <si>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</si>
  <si>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</si>
  <si>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</si>
  <si>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</si>
  <si>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</si>
  <si>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</si>
  <si>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</si>
  <si>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</si>
  <si>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</si>
  <si>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</si>
  <si>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</si>
  <si>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</si>
  <si>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</si>
  <si>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</si>
  <si>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</si>
  <si>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</si>
  <si>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</si>
  <si>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</si>
  <si>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</si>
  <si>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</si>
  <si>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</si>
  <si>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</si>
  <si>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</si>
  <si>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</si>
  <si>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</si>
  <si>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</si>
  <si>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</si>
  <si>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</si>
  <si>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</si>
  <si>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</si>
  <si>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</si>
  <si>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</si>
  <si>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</si>
  <si>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</si>
  <si>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</si>
  <si>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</si>
  <si>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</si>
  <si>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</si>
  <si>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</si>
  <si>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</si>
  <si>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</si>
  <si>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</si>
  <si>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</si>
  <si>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</si>
  <si>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</si>
  <si>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</si>
  <si>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</si>
  <si>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</si>
  <si>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</si>
  <si>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</si>
  <si>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</si>
  <si>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</si>
  <si>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</si>
  <si>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</si>
  <si>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</si>
  <si>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</si>
  <si>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</si>
  <si>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</si>
  <si>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</si>
  <si>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</si>
  <si>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</si>
  <si>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</si>
  <si>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</si>
  <si>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</si>
  <si>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</si>
  <si>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</si>
  <si>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</si>
  <si>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</si>
  <si>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</si>
  <si>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</si>
  <si>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</si>
  <si>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</si>
  <si>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</si>
  <si>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</si>
  <si>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</si>
  <si>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</si>
  <si>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</si>
  <si>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</si>
  <si>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</si>
  <si>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</si>
  <si>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</si>
  <si>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</si>
  <si>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</si>
  <si>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</si>
  <si>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</si>
  <si>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</si>
  <si>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</si>
  <si>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</si>
  <si>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</si>
  <si>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</si>
  <si>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</si>
  <si>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</si>
  <si>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</si>
  <si>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</si>
  <si>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</si>
  <si>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</si>
  <si>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</si>
  <si>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</si>
  <si>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</si>
  <si>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</si>
  <si>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</si>
  <si>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</si>
  <si>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</si>
  <si>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</si>
  <si>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</si>
  <si>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</si>
  <si>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</si>
  <si>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</si>
  <si>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</si>
  <si>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</si>
  <si>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</si>
  <si>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</si>
  <si>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</si>
  <si>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</si>
  <si>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</si>
  <si>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</si>
  <si>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</si>
  <si>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</si>
  <si>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</si>
  <si>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</si>
  <si>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</si>
  <si>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</si>
  <si>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</si>
  <si>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</si>
  <si>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</si>
  <si>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</si>
  <si>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</si>
  <si>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</si>
  <si>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</si>
  <si>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</si>
  <si>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</si>
  <si>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</si>
  <si>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</si>
  <si>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</si>
  <si>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</si>
  <si>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</si>
  <si>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</si>
  <si>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</si>
  <si>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</si>
  <si>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</si>
  <si>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</si>
  <si>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</si>
  <si>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</si>
  <si>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</si>
  <si>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</si>
  <si>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</si>
  <si>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</si>
  <si>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</si>
  <si>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</si>
  <si>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</si>
  <si>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</si>
  <si>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</si>
  <si>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</si>
  <si>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</si>
  <si>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</si>
  <si>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</si>
  <si>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</si>
  <si>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</si>
  <si>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</si>
  <si>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</si>
  <si>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</si>
  <si>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</si>
  <si>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</si>
  <si>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</si>
  <si>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</si>
  <si>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</si>
  <si>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</si>
  <si>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</si>
  <si>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</si>
  <si>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</si>
  <si>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</si>
  <si>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</si>
  <si>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</si>
  <si>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</si>
  <si>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</si>
  <si>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</si>
  <si>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</si>
  <si>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</si>
  <si>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</si>
  <si>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</si>
  <si>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</si>
  <si>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</si>
  <si>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</si>
  <si>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</si>
  <si>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</si>
  <si>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</si>
  <si>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</si>
  <si>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</si>
  <si>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</si>
  <si>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</si>
  <si>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</si>
  <si>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</si>
  <si>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</si>
  <si>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</si>
  <si>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</si>
  <si>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</si>
  <si>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</si>
  <si>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</si>
  <si>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</si>
  <si>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</si>
  <si>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</si>
  <si>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</si>
  <si>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</si>
  <si>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</si>
  <si>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</si>
  <si>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</si>
  <si>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</si>
  <si>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</si>
  <si>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</si>
  <si>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</si>
  <si>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</si>
  <si>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</si>
  <si>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</si>
  <si>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</si>
  <si>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</si>
  <si>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</si>
  <si>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</si>
  <si>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</si>
  <si>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</si>
  <si>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</si>
  <si>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</si>
  <si>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</si>
  <si>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</si>
  <si>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</si>
  <si>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</si>
  <si>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</si>
  <si>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</si>
  <si>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</si>
  <si>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</si>
  <si>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</si>
  <si>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</si>
  <si>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</si>
  <si>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</si>
  <si>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</si>
  <si>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</si>
  <si>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</si>
  <si>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</si>
  <si>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</si>
  <si>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</si>
  <si>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</si>
  <si>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</si>
  <si>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</si>
  <si>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</si>
  <si>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</si>
  <si>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</si>
  <si>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</si>
  <si>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</si>
  <si>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</si>
  <si>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</si>
  <si>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</si>
  <si>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</si>
  <si>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</si>
  <si>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</si>
  <si>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</si>
  <si>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</si>
  <si>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</si>
  <si>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</si>
  <si>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</si>
  <si>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</si>
  <si>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</si>
  <si>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</si>
  <si>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</si>
  <si>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</si>
  <si>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</si>
  <si>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</si>
  <si>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</si>
  <si>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</si>
  <si>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</si>
  <si>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</si>
  <si>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</si>
  <si>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</si>
  <si>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</si>
  <si>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</si>
  <si>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</si>
  <si>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</si>
  <si>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</si>
  <si>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</si>
  <si>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</si>
  <si>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</si>
  <si>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</si>
  <si>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</si>
  <si>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</si>
  <si>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</si>
  <si>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</si>
  <si>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</si>
  <si>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</si>
  <si>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</si>
  <si>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</si>
  <si>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</si>
  <si>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</si>
  <si>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</si>
  <si>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</si>
  <si>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</si>
  <si>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</si>
  <si>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</si>
  <si>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</si>
  <si>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</si>
  <si>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</si>
  <si>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</si>
  <si>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</si>
  <si>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</si>
  <si>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</si>
  <si>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</si>
  <si>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</si>
  <si>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</si>
  <si>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</si>
  <si>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</si>
  <si>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</si>
  <si>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</si>
  <si>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</si>
  <si>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</si>
  <si>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</si>
  <si>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</si>
  <si>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</si>
  <si>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</si>
  <si>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</si>
  <si>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</si>
  <si>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</si>
  <si>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</si>
  <si>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</si>
  <si>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</si>
  <si>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</si>
  <si>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</si>
  <si>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</si>
  <si>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</si>
  <si>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</si>
  <si>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</si>
  <si>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</si>
  <si>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</si>
  <si>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</si>
  <si>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</si>
  <si>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</si>
  <si>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</si>
  <si>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</si>
  <si>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</si>
  <si>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</si>
  <si>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</si>
  <si>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</si>
  <si>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</si>
  <si>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</si>
  <si>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</si>
  <si>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</si>
  <si>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</si>
  <si>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</si>
  <si>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</si>
  <si>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</si>
  <si>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</si>
  <si>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</si>
  <si>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</si>
  <si>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</si>
  <si>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</si>
  <si>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</si>
  <si>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</si>
  <si>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</si>
  <si>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</si>
  <si>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</si>
  <si>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</si>
  <si>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</si>
  <si>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</si>
  <si>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</si>
  <si>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</si>
  <si>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</si>
  <si>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</si>
  <si>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</si>
  <si>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</si>
  <si>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</si>
  <si>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</si>
  <si>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</si>
  <si>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</si>
  <si>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</si>
  <si>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</si>
  <si>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</si>
  <si>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</si>
  <si>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</si>
  <si>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</si>
  <si>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</si>
  <si>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</si>
  <si>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</si>
  <si>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</si>
  <si>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</si>
  <si>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</si>
  <si>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</si>
  <si>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</si>
  <si>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</si>
  <si>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</si>
  <si>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</si>
  <si>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</si>
  <si>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</si>
  <si>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</si>
  <si>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</si>
  <si>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</si>
  <si>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</si>
  <si>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</si>
  <si>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</si>
  <si>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</si>
  <si>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</si>
  <si>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</si>
  <si>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</si>
  <si>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</si>
  <si>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</si>
  <si>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</si>
  <si>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</si>
  <si>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</si>
  <si>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</si>
  <si>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</si>
  <si>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</si>
  <si>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</si>
  <si>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</si>
  <si>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</si>
  <si>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</si>
  <si>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</si>
  <si>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</si>
  <si>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</si>
  <si>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</si>
  <si>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</si>
  <si>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</si>
  <si>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</si>
  <si>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</si>
  <si>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</si>
  <si>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</si>
  <si>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</si>
  <si>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</si>
  <si>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</si>
  <si>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</si>
  <si>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</si>
  <si>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</si>
  <si>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</si>
  <si>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</si>
  <si>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</si>
  <si>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</si>
  <si>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</si>
  <si>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</si>
  <si>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</si>
  <si>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</si>
  <si>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</si>
  <si>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</si>
  <si>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</si>
  <si>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</si>
  <si>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</si>
  <si>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</si>
  <si>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</si>
  <si>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</si>
  <si>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</si>
  <si>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</si>
  <si>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</si>
  <si>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</si>
  <si>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</si>
  <si>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</si>
  <si>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</si>
  <si>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</si>
  <si>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</si>
  <si>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</si>
  <si>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</si>
  <si>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</si>
  <si>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</si>
  <si>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</si>
  <si>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</si>
  <si>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</si>
  <si>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</si>
  <si>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</si>
  <si>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</si>
  <si>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</si>
  <si>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</si>
  <si>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</si>
  <si>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</si>
  <si>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</si>
  <si>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</si>
  <si>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</si>
  <si>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</si>
  <si>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</si>
  <si>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</si>
  <si>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</si>
  <si>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</si>
  <si>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</si>
  <si>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</si>
  <si>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</si>
  <si>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</si>
  <si>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</si>
  <si>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</si>
  <si>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</si>
  <si>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</si>
  <si>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</si>
  <si>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</si>
  <si>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</si>
  <si>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</si>
  <si>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</si>
  <si>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</si>
  <si>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</si>
  <si>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</si>
  <si>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</si>
  <si>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</si>
  <si>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</si>
  <si>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</si>
  <si>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</si>
  <si>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</si>
  <si>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</si>
  <si>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</si>
  <si>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</si>
  <si>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</si>
  <si>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</si>
  <si>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</si>
  <si>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</si>
  <si>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</si>
  <si>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</si>
  <si>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</si>
  <si>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</si>
  <si>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</si>
  <si>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</si>
  <si>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</si>
  <si>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</si>
  <si>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</si>
  <si>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</si>
  <si>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</si>
  <si>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</si>
  <si>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</si>
  <si>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</si>
  <si>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</si>
  <si>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</si>
  <si>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</si>
  <si>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</si>
  <si>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</si>
  <si>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</si>
  <si>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</si>
  <si>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</si>
  <si>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</si>
  <si>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</si>
  <si>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</si>
  <si>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</si>
  <si>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</si>
  <si>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</si>
  <si>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</si>
  <si>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</si>
  <si>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</si>
  <si>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</si>
  <si>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</si>
  <si>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</si>
  <si>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</si>
  <si>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</si>
  <si>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</si>
  <si>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</si>
  <si>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</si>
  <si>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</si>
  <si>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</si>
  <si>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</si>
  <si>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</si>
  <si>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</si>
  <si>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</si>
  <si>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</si>
  <si>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</si>
  <si>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</si>
  <si>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</si>
  <si>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</si>
  <si>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</si>
  <si>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</si>
  <si>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</si>
  <si>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</si>
  <si>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</si>
  <si>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</si>
  <si>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</si>
  <si>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</si>
  <si>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</si>
  <si>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</si>
  <si>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</si>
  <si>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</si>
  <si>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</si>
  <si>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</si>
  <si>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</si>
  <si>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</si>
  <si>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</si>
  <si>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</si>
  <si>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</si>
  <si>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</si>
  <si>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</si>
  <si>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</si>
  <si>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</si>
  <si>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</si>
  <si>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</si>
  <si>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</si>
  <si>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</si>
  <si>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</si>
  <si>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</si>
  <si>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</si>
  <si>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</si>
  <si>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</si>
  <si>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</si>
  <si>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</si>
  <si>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</si>
  <si>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</si>
  <si>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</si>
  <si>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</si>
  <si>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</si>
  <si>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</si>
  <si>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</si>
  <si>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</si>
  <si>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</si>
  <si>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</si>
  <si>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</si>
  <si>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</si>
  <si>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</si>
  <si>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</si>
  <si>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</si>
  <si>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</si>
  <si>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</si>
  <si>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</si>
  <si>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</si>
  <si>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</si>
  <si>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</si>
  <si>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</si>
  <si>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</si>
  <si>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</si>
  <si>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</si>
  <si>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</si>
  <si>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</si>
  <si>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</si>
  <si>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</si>
  <si>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</si>
  <si>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</si>
  <si>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</si>
  <si>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</si>
  <si>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</si>
  <si>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</si>
  <si>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</si>
  <si>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</si>
  <si>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</si>
  <si>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</si>
  <si>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</si>
  <si>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</si>
  <si>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</si>
  <si>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</si>
  <si>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</si>
  <si>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</si>
  <si>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</si>
  <si>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</si>
  <si>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</si>
  <si>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</si>
  <si>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</si>
  <si>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</si>
  <si>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</si>
  <si>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</si>
  <si>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</si>
  <si>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</si>
  <si>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</si>
  <si>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</si>
  <si>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</si>
  <si>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</si>
  <si>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</si>
  <si>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</si>
  <si>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</si>
  <si>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</si>
  <si>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</si>
  <si>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</si>
  <si>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</si>
  <si>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</si>
  <si>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</si>
  <si>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</si>
  <si>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</si>
  <si>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</si>
  <si>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</si>
  <si>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</si>
  <si>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</si>
  <si>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</si>
  <si>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</si>
  <si>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</si>
  <si>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</si>
  <si>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</si>
  <si>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</si>
  <si>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</si>
  <si>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</si>
  <si>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</si>
  <si>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</si>
  <si>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</si>
  <si>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</si>
  <si>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</si>
  <si>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</si>
  <si>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</si>
  <si>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</si>
  <si>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</si>
  <si>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</si>
  <si>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</si>
  <si>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</si>
  <si>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</si>
  <si>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</si>
  <si>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</si>
  <si>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</si>
  <si>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</si>
  <si>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</si>
  <si>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</si>
  <si>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</si>
  <si>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</si>
  <si>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</si>
  <si>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</si>
  <si>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</si>
  <si>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</si>
  <si>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</si>
  <si>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</si>
  <si>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</si>
  <si>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</si>
  <si>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</si>
  <si>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</si>
  <si>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</si>
  <si>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</si>
  <si>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</si>
  <si>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</si>
  <si>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</si>
  <si>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</si>
  <si>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</si>
  <si>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</si>
  <si>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</si>
  <si>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</si>
  <si>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</si>
  <si>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</si>
  <si>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</si>
  <si>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</si>
  <si>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</si>
  <si>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</si>
  <si>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</si>
  <si>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</si>
  <si>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</si>
  <si>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</si>
  <si>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</si>
  <si>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</si>
  <si>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</si>
  <si>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</si>
  <si>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</si>
  <si>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</si>
  <si>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</si>
  <si>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</si>
  <si>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</si>
  <si>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</si>
  <si>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</si>
  <si>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</si>
  <si>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</si>
  <si>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</si>
  <si>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</si>
  <si>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</si>
  <si>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</si>
  <si>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</si>
  <si>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</si>
  <si>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</si>
  <si>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</si>
  <si>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</si>
  <si>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</si>
  <si>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</si>
  <si>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</si>
  <si>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</si>
  <si>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</si>
  <si>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</si>
  <si>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</si>
  <si>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</si>
  <si>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</si>
  <si>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</si>
  <si>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</si>
  <si>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</si>
  <si>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</si>
  <si>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</si>
  <si>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</si>
  <si>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</si>
  <si>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</si>
  <si>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</si>
  <si>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</si>
  <si>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</si>
  <si>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</si>
  <si>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</si>
  <si>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</si>
  <si>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</si>
  <si>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</si>
  <si>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</si>
  <si>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</si>
  <si>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</si>
  <si>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</si>
  <si>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</si>
  <si>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</si>
  <si>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</si>
  <si>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</si>
  <si>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</si>
  <si>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</si>
  <si>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</si>
  <si>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</si>
  <si>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</si>
  <si>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</si>
  <si>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</si>
  <si>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</si>
  <si>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</si>
  <si>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</si>
  <si>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</si>
  <si>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</si>
  <si>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</si>
  <si>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</si>
  <si>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</si>
  <si>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</si>
  <si>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</si>
  <si>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</si>
  <si>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</si>
  <si>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</si>
  <si>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</si>
  <si>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</si>
  <si>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</si>
  <si>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</si>
  <si>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</si>
  <si>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</si>
  <si>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</si>
  <si>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</si>
  <si>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</si>
  <si>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</si>
  <si>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</si>
  <si>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</si>
  <si>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</si>
  <si>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</si>
  <si>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</si>
  <si>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</si>
  <si>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</si>
  <si>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</si>
  <si>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</si>
  <si>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</si>
  <si>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</si>
  <si>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</si>
  <si>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</si>
  <si>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</si>
  <si>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</si>
  <si>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</si>
  <si>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</si>
  <si>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</si>
  <si>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</si>
  <si>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</si>
  <si>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</si>
  <si>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</si>
  <si>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</si>
  <si>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</si>
  <si>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</si>
  <si>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</si>
  <si>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</si>
  <si>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</si>
  <si>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</si>
  <si>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</si>
  <si>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</si>
  <si>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</si>
  <si>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</si>
  <si>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</si>
  <si>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</si>
  <si>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</si>
  <si>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</si>
  <si>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</si>
  <si>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</si>
  <si>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</si>
  <si>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</si>
  <si>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</si>
  <si>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</si>
  <si>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</si>
  <si>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</si>
  <si>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</si>
  <si>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</si>
  <si>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</si>
  <si>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</si>
  <si>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</si>
  <si>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</si>
  <si>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</si>
  <si>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</si>
  <si>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</si>
  <si>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</si>
  <si>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</si>
  <si>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</si>
  <si>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</si>
  <si>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</si>
  <si>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</si>
  <si>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</si>
  <si>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</si>
  <si>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</si>
  <si>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</si>
  <si>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</si>
  <si>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</si>
  <si>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</si>
  <si>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</si>
  <si>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</si>
  <si>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</si>
  <si>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</si>
  <si>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</si>
  <si>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</si>
  <si>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</si>
  <si>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</si>
  <si>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</si>
  <si>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</si>
  <si>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</si>
  <si>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</si>
  <si>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</si>
  <si>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</si>
  <si>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</si>
  <si>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</si>
  <si>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</si>
  <si>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</si>
  <si>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</si>
  <si>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</si>
  <si>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</si>
  <si>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</si>
  <si>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</si>
  <si>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</si>
  <si>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</si>
  <si>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</si>
  <si>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</si>
  <si>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</si>
  <si>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</si>
  <si>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</si>
  <si>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</si>
  <si>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</si>
  <si>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</si>
  <si>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</si>
  <si>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</si>
  <si>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</si>
  <si>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</si>
  <si>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</si>
  <si>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</si>
  <si>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</si>
  <si>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</si>
  <si>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</si>
  <si>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</si>
  <si>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</si>
  <si>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</si>
  <si>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</si>
  <si>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</si>
  <si>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</si>
  <si>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</si>
  <si>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</si>
  <si>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</si>
  <si>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</si>
  <si>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</si>
  <si>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</si>
  <si>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</si>
  <si>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</si>
  <si>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</si>
  <si>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</si>
  <si>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</si>
  <si>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</si>
  <si>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</si>
  <si>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</si>
  <si>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</si>
  <si>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</si>
  <si>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</si>
  <si>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</si>
  <si>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</si>
  <si>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</si>
  <si>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</si>
  <si>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</si>
  <si>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</si>
  <si>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</si>
  <si>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</si>
  <si>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</si>
  <si>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</si>
  <si>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</si>
  <si>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</si>
  <si>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</si>
  <si>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</si>
  <si>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</si>
  <si>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</si>
  <si>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</si>
  <si>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</si>
  <si>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</si>
  <si>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</si>
  <si>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</si>
  <si>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</si>
  <si>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</si>
  <si>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</si>
  <si>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</si>
  <si>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</si>
  <si>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</si>
  <si>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</si>
  <si>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</si>
  <si>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</si>
  <si>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</si>
  <si>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</si>
  <si>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</si>
  <si>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</si>
  <si>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</si>
  <si>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</si>
  <si>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</si>
  <si>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</si>
  <si>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</si>
  <si>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</si>
  <si>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</si>
  <si>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</si>
  <si>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</si>
  <si>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</si>
  <si>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</si>
  <si>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</si>
  <si>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</si>
  <si>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</si>
  <si>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</si>
  <si>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</si>
  <si>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</si>
  <si>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</si>
  <si>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</si>
  <si>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</si>
  <si>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</si>
  <si>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</si>
  <si>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</si>
  <si>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</si>
  <si>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</si>
  <si>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</si>
  <si>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</si>
  <si>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</si>
  <si>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</si>
  <si>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</si>
  <si>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</si>
  <si>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</si>
  <si>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</si>
  <si>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</si>
  <si>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</si>
  <si>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</si>
  <si>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</si>
  <si>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</si>
  <si>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</si>
  <si>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</si>
  <si>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</si>
  <si>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</si>
  <si>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</si>
  <si>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</si>
  <si>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</si>
  <si>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</si>
  <si>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</si>
  <si>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</si>
  <si>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</si>
  <si>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</si>
  <si>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</si>
  <si>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</si>
  <si>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</si>
  <si>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</si>
  <si>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</si>
  <si>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</si>
  <si>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</si>
  <si>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</si>
  <si>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</si>
  <si>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</si>
  <si>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</si>
  <si>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</si>
  <si>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</si>
  <si>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</si>
  <si>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</si>
  <si>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</si>
  <si>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</si>
  <si>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</si>
  <si>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</si>
  <si>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</si>
  <si>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</si>
  <si>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</si>
  <si>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</si>
  <si>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</si>
  <si>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</si>
  <si>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</si>
  <si>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</si>
  <si>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</si>
  <si>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</si>
  <si>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</si>
  <si>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</si>
  <si>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</si>
  <si>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</si>
  <si>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</si>
  <si>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</si>
  <si>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</si>
  <si>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</si>
  <si>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</si>
  <si>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</si>
  <si>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</si>
  <si>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</si>
  <si>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</si>
  <si>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</si>
  <si>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</si>
  <si>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</si>
  <si>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</si>
  <si>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</si>
  <si>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</si>
  <si>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</si>
  <si>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</si>
  <si>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</si>
  <si>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</si>
  <si>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</si>
  <si>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</si>
  <si>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</si>
  <si>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</si>
  <si>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</si>
  <si>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</si>
  <si>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</si>
  <si>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</si>
  <si>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</si>
  <si>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</si>
  <si>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</si>
  <si>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</si>
  <si>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</si>
  <si>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</si>
  <si>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</si>
  <si>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</si>
  <si>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</si>
  <si>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</si>
  <si>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</si>
  <si>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</si>
  <si>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</si>
  <si>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</si>
  <si>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</si>
  <si>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</si>
  <si>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</si>
  <si>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</si>
  <si>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</si>
  <si>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</si>
  <si>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</si>
  <si>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</si>
  <si>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</si>
  <si>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</si>
  <si>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</si>
  <si>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</si>
  <si>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</si>
  <si>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</si>
  <si>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</si>
  <si>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</si>
  <si>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</si>
  <si>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</si>
  <si>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</si>
  <si>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</si>
  <si>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</si>
  <si>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</si>
  <si>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</si>
  <si>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</si>
  <si>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</si>
  <si>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</si>
  <si>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</si>
  <si>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</si>
  <si>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</si>
  <si>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</si>
  <si>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</si>
  <si>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</si>
  <si>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</si>
  <si>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</si>
  <si>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</si>
  <si>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</si>
  <si>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</si>
  <si>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</si>
  <si>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</si>
  <si>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</si>
  <si>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</si>
  <si>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</si>
  <si>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</si>
  <si>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</si>
  <si>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</si>
  <si>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</si>
  <si>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</si>
  <si>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</si>
  <si>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</si>
  <si>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</si>
  <si>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</si>
  <si>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</si>
  <si>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</si>
  <si>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</si>
  <si>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</si>
  <si>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</si>
  <si>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</si>
  <si>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</si>
  <si>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</si>
  <si>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</si>
  <si>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</si>
  <si>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</si>
  <si>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</si>
  <si>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</si>
  <si>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</si>
  <si>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</si>
  <si>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</si>
  <si>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</si>
  <si>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</si>
  <si>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</si>
  <si>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</si>
  <si>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</si>
  <si>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</si>
  <si>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</si>
  <si>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</si>
  <si>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</si>
  <si>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</si>
  <si>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</si>
  <si>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</si>
  <si>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</si>
  <si>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</si>
  <si>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</si>
  <si>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</si>
  <si>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</si>
  <si>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</si>
  <si>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</si>
  <si>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</si>
  <si>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</si>
  <si>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</si>
  <si>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</si>
  <si>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</si>
  <si>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</si>
  <si>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</si>
  <si>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</si>
  <si>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</si>
  <si>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</si>
  <si>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</si>
  <si>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</si>
  <si>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</si>
  <si>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</si>
  <si>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</si>
  <si>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</si>
  <si>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</si>
  <si>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</si>
  <si>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</si>
  <si>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</si>
  <si>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</si>
  <si>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</si>
  <si>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</si>
  <si>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</si>
  <si>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</si>
  <si>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</si>
  <si>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</si>
  <si>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</si>
  <si>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</si>
  <si>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</si>
  <si>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</si>
  <si>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</si>
  <si>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</si>
  <si>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</si>
  <si>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</si>
  <si>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</si>
  <si>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</si>
  <si>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</si>
  <si>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</si>
  <si>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</si>
  <si>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</si>
  <si>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</si>
  <si>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</si>
  <si>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</si>
  <si>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</si>
  <si>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</si>
  <si>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</si>
  <si>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</si>
  <si>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</si>
  <si>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</si>
  <si>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</si>
  <si>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</si>
  <si>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</si>
  <si>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</si>
  <si>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</si>
  <si>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</si>
  <si>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</si>
  <si>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</si>
  <si>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</si>
  <si>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</si>
  <si>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</si>
  <si>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</si>
  <si>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</si>
  <si>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</si>
  <si>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</si>
  <si>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</si>
  <si>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</si>
  <si>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</si>
  <si>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</si>
  <si>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</si>
  <si>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</si>
  <si>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</si>
  <si>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</si>
  <si>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</si>
  <si>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</si>
  <si>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</si>
  <si>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</si>
  <si>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</si>
  <si>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</si>
  <si>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</si>
  <si>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</si>
  <si>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</si>
  <si>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</si>
  <si>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</si>
  <si>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</si>
  <si>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</si>
  <si>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</si>
  <si>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</si>
  <si>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</si>
  <si>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</si>
  <si>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</si>
  <si>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</si>
  <si>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</si>
  <si>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</si>
  <si>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</si>
  <si>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</si>
  <si>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</si>
  <si>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</si>
  <si>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</si>
  <si>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</si>
  <si>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</si>
  <si>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</si>
  <si>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</si>
  <si>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</si>
  <si>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</si>
  <si>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</si>
  <si>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</si>
  <si>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</si>
  <si>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</si>
  <si>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</si>
  <si>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</si>
  <si>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</si>
  <si>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</si>
  <si>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</si>
  <si>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</si>
  <si>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</si>
  <si>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</si>
  <si>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</si>
  <si>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</si>
  <si>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</si>
  <si>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</si>
  <si>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</si>
  <si>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</si>
  <si>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</si>
  <si>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</si>
  <si>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</si>
  <si>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</si>
  <si>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</si>
  <si>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</si>
  <si>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</si>
  <si>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</si>
  <si>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</si>
  <si>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</si>
  <si>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</si>
  <si>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</si>
  <si>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</si>
  <si>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</si>
  <si>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</si>
  <si>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</si>
  <si>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</si>
  <si>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</si>
  <si>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</si>
  <si>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</si>
  <si>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</si>
  <si>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</si>
  <si>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</si>
  <si>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</si>
  <si>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</si>
  <si>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</si>
  <si>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</si>
  <si>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</si>
  <si>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</si>
  <si>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</si>
  <si>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</si>
  <si>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</si>
  <si>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</si>
  <si>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</si>
  <si>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</si>
  <si>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</si>
  <si>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</si>
  <si>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</si>
  <si>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</si>
  <si>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</si>
  <si>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</si>
  <si>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</si>
  <si>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</si>
  <si>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</si>
  <si>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</si>
  <si>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</si>
  <si>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</si>
  <si>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</si>
  <si>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</si>
  <si>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</si>
  <si>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</si>
  <si>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</si>
  <si>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</si>
  <si>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</si>
  <si>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</si>
  <si>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</si>
  <si>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</si>
  <si>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</si>
  <si>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</si>
  <si>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</si>
  <si>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</si>
  <si>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</si>
  <si>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</si>
  <si>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</si>
  <si>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</si>
  <si>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</si>
  <si>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</si>
  <si>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</si>
  <si>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</si>
  <si>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</si>
  <si>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</si>
  <si>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</si>
  <si>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</si>
  <si>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</si>
  <si>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</si>
  <si>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</si>
  <si>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</si>
  <si>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</si>
  <si>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</si>
  <si>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</si>
  <si>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</si>
  <si>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</si>
  <si>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</si>
  <si>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</si>
  <si>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</si>
  <si>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</si>
  <si>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</si>
  <si>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</si>
  <si>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</si>
  <si>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</si>
  <si>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</si>
  <si>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</si>
  <si>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</si>
  <si>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</si>
  <si>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</si>
  <si>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</si>
  <si>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</si>
  <si>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</si>
  <si>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</si>
  <si>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</si>
  <si>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</si>
  <si>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</si>
  <si>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</si>
  <si>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</si>
  <si>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</si>
  <si>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</si>
  <si>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</si>
  <si>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</si>
  <si>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</si>
  <si>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</si>
  <si>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</si>
  <si>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</si>
  <si>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</si>
  <si>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</si>
  <si>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</si>
  <si>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</si>
  <si>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</si>
  <si>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</si>
  <si>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</si>
  <si>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</si>
  <si>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</si>
  <si>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</si>
  <si>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</si>
  <si>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</si>
  <si>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</si>
  <si>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</si>
  <si>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</si>
  <si>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</si>
  <si>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</si>
  <si>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</si>
  <si>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</si>
  <si>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</si>
  <si>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</si>
  <si>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</si>
  <si>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</si>
  <si>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</si>
  <si>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</si>
  <si>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</si>
  <si>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</si>
  <si>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</si>
  <si>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</si>
  <si>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</si>
  <si>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</si>
  <si>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</si>
  <si>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</si>
  <si>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</si>
  <si>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</si>
  <si>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</si>
  <si>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</si>
  <si>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</si>
  <si>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</si>
  <si>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</si>
  <si>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</si>
  <si>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</si>
  <si>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</si>
  <si>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</si>
  <si>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</si>
  <si>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</si>
  <si>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</si>
  <si>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</si>
  <si>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</si>
  <si>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</si>
  <si>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</si>
  <si>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</si>
  <si>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</si>
  <si>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</si>
  <si>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</si>
  <si>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</si>
  <si>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</si>
  <si>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</si>
  <si>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</si>
  <si>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</si>
  <si>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</si>
  <si>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</si>
  <si>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</si>
  <si>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</si>
  <si>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</si>
  <si>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</si>
  <si>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</si>
  <si>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</si>
  <si>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</si>
  <si>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</si>
  <si>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</si>
  <si>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</si>
  <si>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</si>
  <si>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</si>
  <si>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</si>
  <si>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</si>
  <si>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</si>
  <si>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</si>
  <si>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</si>
  <si>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</si>
  <si>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</si>
  <si>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</si>
  <si>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</si>
  <si>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</si>
  <si>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</si>
  <si>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</si>
  <si>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</si>
  <si>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</si>
  <si>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</si>
  <si>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</si>
  <si>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</si>
  <si>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</si>
  <si>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</si>
  <si>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</si>
  <si>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</si>
  <si>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</si>
  <si>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</si>
  <si>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</si>
  <si>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</si>
  <si>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</si>
  <si>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</si>
  <si>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</si>
  <si>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</si>
  <si>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</si>
  <si>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</si>
  <si>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</si>
  <si>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</si>
  <si>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</si>
  <si>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</si>
  <si>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</si>
  <si>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</si>
  <si>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</si>
  <si>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</si>
  <si>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</si>
  <si>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</si>
  <si>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</si>
  <si>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</si>
  <si>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</si>
  <si>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</si>
  <si>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</si>
  <si>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</si>
  <si>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</si>
  <si>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</si>
  <si>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</si>
  <si>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</si>
  <si>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</si>
  <si>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</si>
  <si>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</si>
  <si>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</si>
  <si>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</si>
  <si>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</si>
  <si>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</si>
  <si>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</si>
  <si>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</si>
  <si>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</si>
  <si>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</si>
  <si>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</si>
  <si>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</si>
  <si>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</si>
  <si>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</si>
  <si>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</si>
  <si>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</si>
  <si>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</si>
  <si>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</si>
  <si>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</si>
  <si>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</si>
  <si>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</si>
  <si>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</si>
  <si>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</si>
  <si>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</si>
  <si>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</si>
  <si>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</si>
  <si>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</si>
  <si>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</si>
  <si>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</si>
  <si>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</si>
  <si>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</si>
  <si>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</si>
  <si>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</si>
  <si>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</si>
  <si>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</si>
  <si>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</si>
  <si>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</si>
  <si>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</si>
  <si>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</si>
  <si>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</si>
  <si>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</si>
  <si>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</si>
  <si>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</si>
  <si>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</si>
  <si>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</si>
  <si>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</si>
  <si>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</si>
  <si>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</si>
  <si>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</si>
  <si>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</si>
  <si>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</si>
  <si>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</si>
  <si>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</si>
  <si>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</si>
  <si>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</si>
  <si>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</si>
  <si>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</si>
  <si>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</si>
  <si>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</si>
  <si>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</si>
  <si>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</si>
  <si>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</si>
  <si>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</si>
  <si>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</si>
  <si>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</si>
  <si>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</si>
  <si>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</si>
  <si>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</si>
  <si>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</si>
  <si>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</si>
  <si>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</si>
  <si>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</si>
  <si>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</si>
  <si>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</si>
  <si>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</si>
  <si>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</si>
  <si>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</si>
  <si>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</si>
  <si>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</si>
  <si>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</si>
  <si>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</si>
  <si>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</si>
  <si>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</si>
  <si>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</si>
  <si>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</si>
  <si>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</si>
  <si>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</si>
  <si>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</si>
  <si>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</si>
  <si>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</si>
  <si>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</si>
  <si>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</si>
  <si>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</si>
  <si>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</si>
  <si>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</si>
  <si>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</si>
  <si>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</si>
  <si>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</si>
  <si>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</si>
  <si>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</si>
  <si>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</si>
  <si>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</si>
  <si>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</si>
  <si>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</si>
  <si>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</si>
  <si>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</si>
  <si>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</si>
  <si>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</si>
  <si>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</si>
  <si>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</si>
  <si>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</si>
  <si>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</si>
  <si>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</si>
  <si>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</si>
  <si>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</si>
  <si>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</si>
  <si>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</si>
  <si>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</si>
  <si>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</si>
  <si>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</si>
  <si>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</si>
  <si>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</si>
  <si>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</si>
  <si>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</si>
  <si>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</si>
  <si>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</si>
  <si>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</si>
  <si>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</si>
  <si>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</si>
  <si>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</si>
  <si>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</si>
  <si>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</si>
  <si>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</si>
  <si>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</si>
  <si>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</si>
  <si>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</si>
  <si>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</si>
  <si>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</si>
  <si>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</si>
  <si>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</si>
  <si>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</si>
  <si>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</si>
  <si>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</si>
  <si>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</si>
  <si>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</si>
  <si>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</si>
  <si>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</si>
  <si>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</si>
  <si>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</si>
  <si>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</si>
  <si>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</si>
  <si>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</si>
  <si>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</si>
  <si>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</si>
  <si>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</si>
  <si>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</si>
  <si>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</si>
  <si>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</si>
  <si>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</si>
  <si>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</si>
  <si>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</si>
  <si>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</si>
  <si>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</si>
  <si>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</si>
  <si>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</si>
  <si>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</si>
  <si>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</si>
  <si>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</si>
  <si>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</si>
  <si>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</si>
  <si>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</si>
  <si>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</si>
  <si>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</si>
  <si>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</si>
  <si>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</si>
  <si>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</si>
  <si>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</si>
  <si>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</si>
  <si>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</si>
  <si>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</si>
  <si>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</si>
  <si>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</si>
  <si>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</si>
  <si>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</si>
  <si>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</si>
  <si>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</si>
  <si>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</si>
  <si>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</si>
  <si>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</si>
  <si>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</si>
  <si>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</si>
  <si>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</si>
  <si>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</si>
  <si>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</si>
  <si>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</si>
  <si>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</si>
  <si>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</si>
  <si>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</si>
  <si>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</si>
  <si>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</si>
  <si>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</si>
  <si>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</si>
  <si>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</si>
  <si>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</si>
  <si>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</si>
  <si>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</si>
  <si>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</si>
  <si>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</si>
  <si>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</si>
  <si>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</si>
  <si>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</si>
  <si>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</si>
  <si>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</si>
  <si>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</si>
  <si>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</si>
  <si>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</si>
  <si>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</si>
  <si>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</si>
  <si>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</si>
  <si>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</si>
  <si>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</si>
  <si>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</si>
  <si>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</si>
  <si>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</si>
  <si>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</si>
  <si>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</si>
  <si>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</si>
  <si>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</si>
  <si>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</si>
  <si>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</si>
  <si>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</si>
  <si>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</si>
  <si>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</si>
  <si>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</si>
  <si>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</si>
  <si>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</si>
  <si>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</si>
  <si>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</si>
  <si>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</si>
  <si>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</si>
  <si>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</si>
  <si>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</si>
  <si>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</si>
  <si>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</si>
  <si>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</si>
  <si>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</si>
  <si>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</si>
  <si>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</si>
  <si>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</si>
  <si>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</si>
  <si>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</si>
  <si>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</si>
  <si>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</si>
  <si>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</si>
  <si>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</si>
  <si>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</si>
  <si>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</si>
  <si>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</si>
  <si>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</si>
  <si>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</si>
  <si>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</si>
  <si>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</si>
  <si>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</si>
  <si>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</si>
  <si>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</si>
  <si>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</si>
  <si>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</si>
  <si>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</si>
  <si>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</si>
  <si>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</si>
  <si>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</si>
  <si>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</si>
  <si>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</si>
  <si>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</si>
  <si>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</si>
  <si>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</si>
  <si>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</si>
  <si>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</si>
  <si>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</si>
  <si>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</si>
  <si>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</si>
  <si>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</si>
  <si>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</si>
  <si>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</si>
  <si>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</si>
  <si>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</si>
  <si>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</si>
  <si>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</si>
  <si>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</si>
  <si>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</si>
  <si>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</si>
  <si>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</si>
  <si>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</si>
  <si>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</si>
  <si>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</si>
  <si>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</si>
  <si>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</si>
  <si>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</si>
  <si>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</si>
  <si>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</si>
  <si>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</si>
  <si>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</si>
  <si>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</si>
  <si>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</si>
  <si>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</si>
  <si>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</si>
  <si>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</si>
  <si>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</si>
  <si>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</si>
  <si>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</si>
  <si>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</si>
  <si>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</si>
  <si>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</si>
  <si>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</si>
  <si>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</si>
  <si>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</si>
  <si>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</si>
  <si>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</si>
  <si>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</si>
  <si>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</si>
  <si>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</si>
  <si>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</si>
  <si>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</si>
  <si>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</si>
  <si>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</si>
  <si>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</si>
  <si>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</si>
  <si>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</si>
  <si>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</si>
  <si>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</si>
  <si>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</si>
  <si>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</si>
  <si>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</si>
  <si>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</si>
  <si>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</si>
  <si>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</si>
  <si>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</si>
  <si>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</si>
  <si>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</si>
  <si>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</si>
  <si>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</si>
  <si>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</si>
  <si>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</si>
  <si>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</si>
  <si>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</si>
  <si>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</si>
  <si>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</si>
  <si>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</si>
  <si>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</si>
  <si>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</si>
  <si>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</si>
  <si>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</si>
  <si>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</si>
  <si>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</si>
  <si>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</si>
  <si>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</si>
  <si>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</si>
  <si>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</si>
  <si>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</si>
  <si>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</si>
  <si>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</si>
  <si>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</si>
  <si>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</si>
  <si>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</si>
  <si>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</si>
  <si>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</si>
  <si>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</si>
  <si>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</si>
  <si>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</si>
  <si>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</si>
  <si>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</si>
  <si>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</si>
  <si>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</si>
  <si>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</si>
  <si>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</si>
  <si>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</si>
  <si>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</si>
  <si>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</si>
  <si>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</si>
  <si>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</si>
  <si>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</si>
  <si>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</si>
  <si>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</si>
  <si>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</si>
  <si>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</si>
  <si>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</si>
  <si>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</si>
  <si>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</si>
  <si>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</si>
  <si>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</si>
  <si>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</si>
  <si>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</si>
  <si>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</si>
  <si>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</si>
  <si>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</si>
  <si>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</si>
  <si>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</si>
  <si>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</si>
  <si>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</si>
  <si>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</si>
  <si>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</si>
  <si>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</si>
  <si>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</si>
  <si>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</si>
  <si>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</si>
  <si>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</si>
  <si>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</si>
  <si>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</si>
  <si>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</si>
  <si>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</si>
  <si>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</si>
  <si>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</si>
  <si>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</si>
  <si>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</si>
  <si>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</si>
  <si>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</si>
  <si>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</si>
  <si>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</si>
  <si>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</si>
  <si>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</si>
  <si>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</si>
  <si>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</si>
  <si>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</si>
  <si>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</si>
  <si>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</si>
  <si>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</si>
  <si>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</si>
  <si>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</si>
  <si>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</si>
  <si>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</si>
  <si>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</si>
  <si>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</si>
  <si>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</si>
  <si>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</si>
  <si>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</si>
  <si>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</si>
  <si>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</si>
  <si>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</si>
  <si>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</si>
  <si>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</si>
  <si>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</si>
  <si>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</si>
  <si>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</si>
  <si>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</si>
  <si>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</si>
  <si>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</si>
  <si>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</si>
  <si>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</si>
  <si>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</si>
  <si>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</si>
  <si>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</si>
  <si>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</si>
  <si>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</si>
  <si>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</si>
  <si>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</si>
  <si>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</si>
  <si>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</si>
  <si>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</si>
  <si>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</si>
  <si>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</si>
  <si>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</si>
  <si>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</si>
  <si>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</si>
  <si>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</si>
  <si>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</si>
  <si>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</si>
  <si>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</si>
  <si>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</si>
  <si>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</si>
  <si>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</si>
  <si>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</si>
  <si>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</si>
  <si>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</si>
  <si>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</si>
  <si>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</si>
  <si>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</si>
  <si>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</si>
  <si>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</si>
  <si>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</si>
  <si>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</si>
  <si>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</si>
  <si>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</si>
  <si>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</si>
  <si>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</si>
  <si>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</si>
  <si>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</si>
  <si>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</si>
  <si>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</si>
  <si>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</si>
  <si>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</si>
  <si>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</si>
  <si>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</si>
  <si>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</si>
  <si>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</si>
  <si>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</si>
  <si>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</si>
  <si>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</si>
  <si>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</si>
  <si>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</si>
  <si>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</si>
  <si>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</si>
  <si>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</si>
  <si>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</si>
  <si>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</si>
  <si>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</si>
  <si>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</si>
  <si>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</si>
  <si>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</si>
  <si>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</si>
  <si>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</si>
  <si>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</si>
  <si>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</si>
  <si>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</si>
  <si>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</si>
  <si>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</si>
  <si>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</si>
  <si>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</si>
  <si>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</si>
  <si>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</si>
  <si>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</si>
  <si>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</si>
  <si>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</si>
  <si>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</si>
  <si>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</si>
  <si>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</si>
  <si>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</si>
  <si>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</si>
  <si>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</si>
  <si>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</si>
  <si>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</si>
  <si>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</si>
  <si>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</si>
  <si>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</si>
  <si>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</si>
  <si>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</si>
  <si>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</si>
  <si>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</si>
  <si>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</si>
  <si>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</si>
  <si>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</si>
  <si>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</si>
  <si>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</si>
  <si>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</si>
  <si>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</si>
  <si>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</si>
  <si>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</si>
  <si>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</si>
  <si>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</si>
  <si>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</si>
  <si>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</si>
  <si>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</si>
  <si>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</si>
  <si>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</si>
  <si>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</si>
  <si>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</si>
  <si>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</si>
  <si>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</si>
  <si>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</si>
  <si>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</si>
  <si>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</si>
  <si>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</si>
  <si>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</si>
  <si>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</si>
  <si>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</si>
  <si>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</si>
  <si>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</si>
  <si>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</si>
  <si>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</si>
  <si>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</si>
  <si>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</si>
  <si>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</si>
  <si>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</si>
  <si>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</si>
  <si>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</si>
  <si>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</si>
  <si>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</si>
  <si>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</si>
  <si>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</si>
  <si>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</si>
  <si>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</si>
  <si>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</si>
  <si>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</si>
  <si>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</si>
  <si>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</si>
  <si>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</si>
  <si>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</si>
  <si>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</si>
  <si>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</si>
  <si>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</si>
  <si>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</si>
  <si>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</si>
  <si>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</si>
  <si>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</si>
  <si>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</si>
  <si>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</si>
  <si>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</si>
  <si>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</si>
  <si>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</si>
  <si>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</si>
  <si>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</si>
  <si>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</si>
  <si>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</si>
  <si>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</si>
  <si>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</si>
  <si>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</si>
  <si>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</si>
  <si>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</si>
  <si>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</si>
  <si>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</si>
  <si>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</si>
  <si>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</si>
  <si>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</si>
  <si>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</si>
  <si>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</si>
  <si>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</si>
  <si>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</si>
  <si>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</si>
  <si>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</si>
  <si>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</si>
  <si>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</si>
  <si>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</si>
  <si>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</si>
  <si>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</si>
  <si>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</si>
  <si>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</si>
  <si>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</si>
  <si>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</si>
  <si>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</si>
  <si>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</si>
  <si>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</si>
  <si>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</si>
  <si>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</si>
  <si>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</si>
  <si>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</si>
  <si>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</si>
  <si>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</si>
  <si>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</si>
  <si>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</si>
  <si>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</si>
  <si>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</si>
  <si>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</si>
  <si>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</si>
  <si>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</si>
  <si>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</si>
  <si>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</si>
  <si>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</si>
  <si>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</si>
  <si>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</si>
  <si>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</si>
  <si>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</si>
  <si>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</si>
  <si>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</si>
  <si>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</si>
  <si>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</si>
  <si>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</si>
  <si>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</si>
  <si>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</si>
  <si>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</si>
  <si>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</si>
  <si>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</si>
  <si>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</si>
  <si>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</si>
  <si>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</si>
  <si>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</si>
  <si>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</si>
  <si>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</si>
  <si>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</si>
  <si>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</si>
  <si>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</si>
  <si>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</si>
  <si>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</si>
  <si>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</si>
  <si>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</si>
  <si>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</si>
  <si>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</si>
  <si>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</si>
  <si>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</si>
  <si>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</si>
  <si>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</si>
  <si>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</si>
  <si>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</si>
  <si>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</si>
  <si>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</si>
  <si>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</si>
  <si>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</si>
  <si>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</si>
  <si>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</si>
  <si>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</si>
  <si>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</si>
  <si>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</si>
  <si>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</si>
  <si>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</si>
  <si>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</si>
  <si>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</si>
  <si>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</si>
  <si>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</si>
  <si>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</si>
  <si>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</si>
  <si>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</si>
  <si>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</si>
  <si>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</si>
  <si>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</si>
  <si>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</si>
  <si>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</si>
  <si>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</si>
  <si>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</si>
  <si>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</si>
  <si>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</si>
  <si>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</si>
  <si>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</si>
  <si>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</si>
  <si>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</si>
  <si>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</si>
  <si>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</si>
  <si>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</si>
  <si>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</si>
  <si>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</si>
  <si>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</si>
  <si>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</si>
  <si>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</si>
  <si>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</si>
  <si>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</si>
  <si>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</si>
  <si>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</si>
  <si>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</si>
  <si>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</si>
  <si>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</si>
  <si>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</si>
  <si>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</si>
  <si>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</si>
  <si>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</si>
  <si>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</si>
  <si>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</si>
  <si>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</si>
  <si>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</si>
  <si>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</si>
  <si>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</si>
  <si>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</si>
  <si>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</si>
  <si>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</si>
  <si>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</si>
  <si>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</si>
  <si>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</si>
  <si>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</si>
  <si>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</si>
  <si>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</si>
  <si>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</si>
  <si>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</si>
  <si>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</si>
  <si>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</si>
  <si>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</si>
  <si>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</si>
  <si>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</si>
  <si>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</si>
  <si>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</si>
  <si>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</si>
  <si>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</si>
  <si>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</si>
  <si>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</si>
  <si>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</si>
  <si>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</si>
  <si>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</si>
  <si>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</si>
  <si>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</si>
  <si>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</si>
  <si>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</si>
  <si>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</si>
  <si>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</si>
  <si>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</si>
  <si>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</si>
  <si>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</si>
  <si>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</si>
  <si>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</si>
  <si>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</si>
  <si>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</si>
  <si>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</si>
  <si>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</si>
  <si>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</si>
  <si>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</si>
  <si>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</si>
  <si>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</si>
  <si>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</si>
  <si>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</si>
  <si>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</si>
  <si>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</si>
  <si>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(35) 3691-1074</t>
  </si>
  <si>
    <t>10.173.204.1</t>
  </si>
  <si>
    <t>Maria Jose Aleixo pires</t>
  </si>
  <si>
    <t>Rua Jose Santana Braz,04 - Bairro Nossa Senhora Aparecida</t>
  </si>
  <si>
    <t>(35) 3691-1076</t>
  </si>
  <si>
    <t>10.173.203.1</t>
  </si>
  <si>
    <t>Susinaiara Vilela Avelar</t>
  </si>
  <si>
    <t>Rua Bem te Vi,5322 - Bairro Bela Vista</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</si>
  <si>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</si>
  <si>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</si>
  <si>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</si>
  <si>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</si>
  <si>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</si>
  <si>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</si>
  <si>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</si>
  <si>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</si>
  <si>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</si>
  <si>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</si>
  <si>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</si>
  <si>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</si>
  <si>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</si>
  <si>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</si>
  <si>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</si>
  <si>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</si>
  <si>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</si>
  <si>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</si>
  <si>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</si>
  <si>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</si>
  <si>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</si>
  <si>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</si>
  <si>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</si>
  <si>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</si>
  <si>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</si>
  <si>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</si>
  <si>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</si>
  <si>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</si>
  <si>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</si>
  <si>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</si>
  <si>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</si>
  <si>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</si>
  <si>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</si>
  <si>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</si>
  <si>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</si>
  <si>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</si>
  <si>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</si>
  <si>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</si>
  <si>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</si>
  <si>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</si>
  <si>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</si>
  <si>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</si>
  <si>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</si>
  <si>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</si>
  <si>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</si>
  <si>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</si>
  <si>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</si>
  <si>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</si>
  <si>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</si>
  <si>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</si>
  <si>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RUA VARGEM LINDA, S/N - Bairro CERÂMICA</t>
  </si>
  <si>
    <t>35995-000</t>
  </si>
  <si>
    <t>10.173.185.1</t>
  </si>
  <si>
    <t xml:space="preserve">RUA ANTONIO CAETANO DE SOUZA - Bairro CENTRO </t>
  </si>
  <si>
    <t>10.173.184.1</t>
  </si>
  <si>
    <t>RUA PRINCIPAL,S/N - Bairro SANTANA DO ALFIÉ</t>
  </si>
  <si>
    <t>10.173.183.1</t>
  </si>
  <si>
    <t>RUA PRINCIPAL,S/N - Bairro VARGEM LINDA</t>
  </si>
  <si>
    <t>10.173.182.1</t>
  </si>
  <si>
    <t xml:space="preserve">PRAÇA FRANCISCO MENDES, 29 - Bairro CENTRO </t>
  </si>
  <si>
    <t>10.173.181.1</t>
  </si>
  <si>
    <t>10.173.180.1</t>
  </si>
  <si>
    <t>QUARESMA, ZONA RURAL - Bairro ZONA RURAL</t>
  </si>
  <si>
    <t>10.173.179.1</t>
  </si>
  <si>
    <t xml:space="preserve">RUA CRISTINAO MORAIS ,134 - Bairro CENTRO </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</si>
  <si>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</si>
  <si>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</si>
  <si>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</si>
  <si>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</si>
  <si>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</si>
  <si>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</si>
  <si>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</si>
  <si>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</si>
  <si>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</si>
  <si>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</si>
  <si>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</si>
  <si>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RUA ANTONIO DONIZETH FRANCO VILELA  - Bairro BAIRRO OLIVEIRA I</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</si>
  <si>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</si>
  <si>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</si>
  <si>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</si>
  <si>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</si>
  <si>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</si>
  <si>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</si>
  <si>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</si>
  <si>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</si>
  <si>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</si>
  <si>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</si>
  <si>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</si>
  <si>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</si>
  <si>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</si>
  <si>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</si>
  <si>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</si>
  <si>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</si>
  <si>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</si>
  <si>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</si>
  <si>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</si>
  <si>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</si>
  <si>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</si>
  <si>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</si>
  <si>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Evandro Goulart fernandes</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</si>
  <si>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</si>
  <si>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</si>
  <si>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</si>
  <si>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</si>
  <si>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</si>
  <si>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</si>
  <si>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</si>
  <si>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</si>
  <si>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</si>
  <si>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</si>
  <si>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</si>
  <si>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</si>
  <si>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</si>
  <si>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</si>
  <si>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</si>
  <si>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</si>
  <si>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</si>
  <si>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</si>
  <si>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</si>
  <si>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</si>
  <si>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</si>
  <si>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</si>
  <si>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</si>
  <si>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</si>
  <si>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</si>
  <si>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</si>
  <si>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</si>
  <si>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</si>
  <si>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</si>
  <si>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</si>
  <si>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</si>
  <si>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</si>
  <si>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</si>
  <si>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</si>
  <si>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</si>
  <si>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</si>
  <si>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</si>
  <si>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</si>
  <si>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</si>
  <si>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</si>
  <si>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</si>
  <si>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</si>
  <si>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</si>
  <si>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</si>
  <si>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</si>
  <si>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</si>
  <si>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</si>
  <si>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</si>
  <si>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</si>
  <si>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</si>
  <si>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</si>
  <si>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</si>
  <si>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</si>
  <si>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</si>
  <si>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</si>
  <si>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</si>
  <si>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</si>
  <si>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</si>
  <si>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</si>
  <si>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</si>
  <si>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</si>
  <si>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</si>
  <si>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</si>
  <si>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</si>
  <si>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</si>
  <si>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</si>
  <si>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</si>
  <si>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</si>
  <si>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</si>
  <si>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</si>
  <si>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</si>
  <si>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</si>
  <si>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</si>
  <si>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</si>
  <si>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</si>
  <si>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</si>
  <si>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</si>
  <si>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</si>
  <si>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</si>
  <si>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</si>
  <si>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</si>
  <si>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</si>
  <si>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</si>
  <si>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</si>
  <si>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</si>
  <si>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</si>
  <si>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</si>
  <si>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</si>
  <si>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</si>
  <si>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</si>
  <si>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</si>
  <si>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</si>
  <si>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</si>
  <si>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</si>
  <si>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</si>
  <si>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</si>
  <si>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</si>
  <si>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</si>
  <si>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</si>
  <si>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</si>
  <si>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</si>
  <si>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</si>
  <si>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</si>
  <si>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</si>
  <si>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</si>
  <si>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</si>
  <si>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</si>
  <si>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</si>
  <si>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</si>
  <si>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</si>
  <si>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</si>
  <si>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</si>
  <si>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</si>
  <si>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</si>
  <si>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</si>
  <si>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</si>
  <si>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</si>
  <si>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</si>
  <si>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</si>
  <si>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</si>
  <si>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</si>
  <si>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</si>
  <si>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</si>
  <si>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</si>
  <si>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</si>
  <si>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</si>
  <si>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</si>
  <si>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</si>
  <si>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</si>
  <si>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</si>
  <si>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</si>
  <si>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</si>
  <si>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</si>
  <si>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</si>
  <si>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</si>
  <si>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</si>
  <si>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</si>
  <si>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</si>
  <si>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</si>
  <si>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</si>
  <si>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</si>
  <si>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</si>
  <si>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</si>
  <si>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</si>
  <si>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</si>
  <si>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</si>
  <si>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</si>
  <si>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</si>
  <si>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</si>
  <si>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</si>
  <si>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</si>
  <si>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</si>
  <si>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</si>
  <si>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</si>
  <si>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</si>
  <si>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</si>
  <si>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</si>
  <si>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</si>
  <si>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</si>
  <si>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</si>
  <si>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</si>
  <si>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</si>
  <si>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</si>
  <si>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</si>
  <si>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</si>
  <si>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</si>
  <si>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</si>
  <si>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</si>
  <si>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</si>
  <si>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</si>
  <si>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</si>
  <si>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</si>
  <si>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</si>
  <si>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</si>
  <si>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</si>
  <si>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</si>
  <si>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</si>
  <si>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</si>
  <si>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</si>
  <si>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</si>
  <si>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</si>
  <si>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</si>
  <si>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</si>
  <si>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</si>
  <si>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</si>
  <si>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</si>
  <si>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</si>
  <si>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</si>
  <si>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</si>
  <si>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</si>
  <si>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</si>
  <si>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</si>
  <si>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</si>
  <si>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</si>
  <si>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</si>
  <si>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</si>
  <si>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</si>
  <si>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</si>
  <si>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</si>
  <si>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</si>
  <si>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</si>
  <si>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</si>
  <si>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</si>
  <si>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</si>
  <si>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</si>
  <si>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</si>
  <si>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</si>
  <si>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</si>
  <si>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</si>
  <si>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</si>
  <si>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</si>
  <si>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</si>
  <si>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</si>
  <si>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</si>
  <si>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</si>
  <si>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</si>
  <si>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</si>
  <si>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</si>
  <si>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</si>
  <si>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</si>
  <si>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</si>
  <si>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</si>
  <si>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</si>
  <si>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</si>
  <si>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</si>
  <si>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</si>
  <si>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</si>
  <si>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</si>
  <si>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</si>
  <si>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</si>
  <si>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</si>
  <si>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</si>
  <si>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</si>
  <si>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</si>
  <si>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</si>
  <si>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</si>
  <si>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</si>
  <si>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</si>
  <si>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</si>
  <si>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</si>
  <si>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</si>
  <si>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</si>
  <si>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</si>
  <si>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</si>
  <si>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</si>
  <si>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</si>
  <si>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</si>
  <si>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</si>
  <si>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</si>
  <si>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</si>
  <si>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</si>
  <si>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</si>
  <si>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</si>
  <si>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</si>
  <si>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</si>
  <si>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Termo não está no saom.</t>
  </si>
  <si>
    <t>PARASLISADO</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</si>
  <si>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</si>
  <si>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</si>
  <si>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</si>
  <si>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</si>
  <si>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</si>
  <si>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</si>
  <si>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</si>
  <si>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</si>
  <si>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</si>
  <si>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</si>
  <si>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</si>
  <si>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</si>
  <si>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</si>
  <si>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</si>
  <si>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</si>
  <si>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</si>
  <si>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</si>
  <si>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</si>
  <si>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</si>
  <si>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</si>
  <si>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</si>
  <si>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</si>
  <si>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</si>
  <si>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</si>
  <si>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</si>
  <si>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</si>
  <si>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</si>
  <si>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</si>
  <si>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</si>
  <si>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</si>
  <si>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</si>
  <si>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</si>
  <si>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</si>
  <si>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</si>
  <si>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</si>
  <si>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</si>
  <si>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</si>
  <si>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</si>
  <si>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</si>
  <si>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</si>
  <si>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</si>
  <si>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</si>
  <si>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</si>
  <si>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</si>
  <si>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</si>
  <si>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</si>
  <si>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</si>
  <si>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18/12/2012 11:02:04 	Hernan Martins Alves 	Confirmado com Julita, da Secretária de Saúde de São Gonçalo do Rio Abaixo que o endreço correto é: Rua Projetada, s/n (Próximo á esquina do antigo do endereço)   	Pendência Ativação</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</si>
  <si>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</si>
  <si>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</si>
  <si>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</si>
  <si>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</si>
  <si>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</si>
  <si>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</si>
  <si>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</si>
  <si>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</si>
  <si>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</si>
  <si>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</si>
  <si>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</si>
  <si>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</si>
  <si>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</si>
  <si>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</si>
  <si>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</si>
  <si>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</si>
  <si>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</si>
  <si>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</si>
  <si>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</si>
  <si>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</si>
  <si>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</si>
  <si>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</si>
  <si>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</si>
  <si>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</si>
  <si>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</si>
  <si>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</si>
  <si>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</si>
  <si>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</si>
  <si>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</si>
  <si>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</si>
  <si>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</si>
  <si>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</si>
  <si>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</si>
  <si>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</si>
  <si>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</si>
  <si>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</si>
  <si>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</si>
  <si>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</si>
  <si>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</si>
  <si>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</si>
  <si>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</si>
  <si>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</si>
  <si>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</si>
  <si>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</si>
  <si>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</si>
  <si>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</si>
  <si>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</si>
  <si>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</si>
  <si>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</si>
  <si>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</si>
  <si>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</si>
  <si>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</si>
  <si>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</si>
  <si>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</si>
  <si>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</si>
  <si>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</si>
  <si>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</si>
  <si>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</si>
  <si>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</si>
  <si>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</si>
  <si>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</si>
  <si>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</si>
  <si>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</si>
  <si>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</si>
  <si>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</si>
  <si>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</si>
  <si>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</si>
  <si>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</si>
  <si>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</si>
  <si>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</si>
  <si>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</si>
  <si>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</si>
  <si>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</si>
  <si>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</si>
  <si>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</si>
  <si>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</si>
  <si>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</si>
  <si>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</si>
  <si>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</si>
  <si>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</si>
  <si>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</si>
  <si>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</si>
  <si>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</si>
  <si>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</si>
  <si>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</si>
  <si>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</si>
  <si>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</si>
  <si>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</si>
  <si>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</si>
  <si>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</si>
  <si>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</si>
  <si>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</si>
  <si>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</si>
  <si>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</si>
  <si>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</si>
  <si>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</si>
  <si>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</si>
  <si>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</si>
  <si>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</si>
  <si>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</si>
  <si>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</si>
  <si>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</si>
  <si>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</si>
  <si>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</si>
  <si>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</si>
  <si>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</si>
  <si>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</si>
  <si>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</si>
  <si>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</si>
  <si>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</si>
  <si>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</si>
  <si>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</si>
  <si>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</si>
  <si>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</si>
  <si>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</si>
  <si>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</si>
  <si>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</si>
  <si>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</si>
  <si>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</si>
  <si>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</si>
  <si>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</si>
  <si>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</si>
  <si>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</si>
  <si>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</si>
  <si>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</si>
  <si>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</si>
  <si>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</si>
  <si>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</si>
  <si>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</si>
  <si>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</si>
  <si>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</si>
  <si>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</si>
  <si>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</si>
  <si>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</si>
  <si>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</si>
  <si>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</si>
  <si>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</si>
  <si>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</si>
  <si>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</si>
  <si>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</si>
  <si>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</si>
  <si>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</si>
  <si>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</si>
  <si>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</si>
  <si>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</si>
  <si>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</si>
  <si>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</si>
  <si>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</si>
  <si>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</si>
  <si>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</si>
  <si>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</si>
  <si>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</si>
  <si>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</si>
  <si>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</si>
  <si>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</si>
  <si>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</si>
  <si>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</si>
  <si>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</si>
  <si>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</si>
  <si>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</si>
  <si>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</si>
  <si>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</si>
  <si>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</si>
  <si>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</si>
  <si>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</si>
  <si>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</si>
  <si>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</si>
  <si>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</si>
  <si>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</si>
  <si>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</si>
  <si>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</si>
  <si>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</si>
  <si>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</si>
  <si>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</si>
  <si>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</si>
  <si>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</si>
  <si>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</si>
  <si>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</si>
  <si>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</si>
  <si>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</si>
  <si>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</si>
  <si>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</si>
  <si>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</si>
  <si>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</si>
  <si>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</si>
  <si>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</si>
  <si>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</si>
  <si>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</si>
  <si>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</si>
  <si>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</si>
  <si>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</si>
  <si>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</si>
  <si>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</si>
  <si>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</si>
  <si>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</si>
  <si>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</si>
  <si>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</si>
  <si>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</si>
  <si>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</si>
  <si>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</si>
  <si>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</si>
  <si>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</si>
  <si>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</si>
  <si>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</si>
  <si>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</si>
  <si>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</si>
  <si>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</si>
  <si>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</si>
  <si>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</si>
  <si>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</si>
  <si>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</si>
  <si>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</si>
  <si>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</si>
  <si>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</si>
  <si>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</si>
  <si>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</si>
  <si>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</si>
  <si>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</si>
  <si>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</si>
  <si>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</si>
  <si>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</si>
  <si>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</si>
  <si>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</si>
  <si>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</si>
  <si>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</si>
  <si>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</si>
  <si>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</si>
  <si>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</si>
  <si>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</si>
  <si>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</si>
  <si>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</si>
  <si>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</si>
  <si>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</si>
  <si>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</si>
  <si>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</si>
  <si>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</si>
  <si>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</si>
  <si>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</si>
  <si>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</si>
  <si>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</si>
  <si>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</si>
  <si>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</si>
  <si>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</si>
  <si>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</si>
  <si>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</si>
  <si>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</si>
  <si>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</si>
  <si>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</si>
  <si>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</si>
  <si>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</si>
  <si>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</si>
  <si>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</si>
  <si>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</si>
  <si>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</si>
  <si>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</si>
  <si>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</si>
  <si>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</si>
  <si>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</si>
  <si>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</si>
  <si>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</si>
  <si>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</si>
  <si>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</si>
  <si>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</si>
  <si>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</si>
  <si>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</si>
  <si>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</si>
  <si>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</si>
  <si>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</si>
  <si>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</si>
  <si>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</si>
  <si>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</si>
  <si>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</si>
  <si>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</si>
  <si>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</si>
  <si>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</si>
  <si>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</si>
  <si>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</si>
  <si>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</si>
  <si>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</si>
  <si>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</si>
  <si>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</si>
  <si>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</si>
  <si>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</si>
  <si>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</si>
  <si>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</si>
  <si>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</si>
  <si>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</si>
  <si>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</si>
  <si>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</si>
  <si>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</si>
  <si>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</si>
  <si>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</si>
  <si>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</si>
  <si>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</si>
  <si>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</si>
  <si>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</si>
  <si>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</si>
  <si>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</si>
  <si>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</si>
  <si>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</si>
  <si>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</si>
  <si>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</si>
  <si>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</si>
  <si>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</si>
  <si>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</si>
  <si>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</si>
  <si>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</si>
  <si>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</si>
  <si>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</si>
  <si>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</si>
  <si>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</si>
  <si>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</si>
  <si>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</si>
  <si>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</si>
  <si>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</si>
  <si>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</si>
  <si>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</si>
  <si>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</si>
  <si>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</si>
  <si>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</si>
  <si>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</si>
  <si>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</si>
  <si>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</si>
  <si>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</si>
  <si>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</si>
  <si>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</si>
  <si>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</si>
  <si>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</si>
  <si>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</si>
  <si>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</si>
  <si>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</si>
  <si>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</si>
  <si>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</si>
  <si>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</si>
  <si>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</si>
  <si>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</si>
  <si>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</si>
  <si>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</si>
  <si>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</si>
  <si>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</si>
  <si>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</si>
  <si>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</si>
  <si>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</si>
  <si>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</si>
  <si>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</si>
  <si>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18/18</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</si>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</sst>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xf numFmtId="14" fontId="18" fillId="15" borderId="10" xfId="0" applyNumberFormat="1" applyFont="1" applyFill="1" applyBorder="1" applyAlignment="1">
      <alignment horizontal="center"/>
    </xf>
    <xf numFmtId="14" fontId="18" fillId="14" borderId="10" xfId="0" applyNumberFormat="1" applyFont="1" applyFill="1" applyBorder="1" applyAlignment="1">
      <alignment horizontal="center"/>
    </xf>
    <xf numFmtId="14" fontId="18"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0" fillId="14"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4" fillId="17" borderId="5" xfId="0" applyNumberFormat="1" applyFont="1" applyFill="1" applyBorder="1" applyAlignment="1">
      <alignment horizontal="center" vertical="center"/>
    </xf>
    <xf numFmtId="49" fontId="0" fillId="17" borderId="5" xfId="0" applyNumberFormat="1" applyFill="1" applyBorder="1" applyAlignment="1">
      <alignment horizontal="center" vertical="center"/>
    </xf>
    <xf numFmtId="14" fontId="4" fillId="15" borderId="10"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6" fillId="0" borderId="5" xfId="0" applyNumberFormat="1" applyFont="1" applyFill="1" applyBorder="1" applyAlignment="1">
      <alignment horizontal="center"/>
    </xf>
    <xf numFmtId="0" fontId="6" fillId="0" borderId="10" xfId="0" applyNumberFormat="1" applyFont="1" applyFill="1" applyBorder="1" applyAlignment="1">
      <alignment horizontal="center"/>
    </xf>
    <xf numFmtId="14" fontId="6" fillId="0" borderId="10" xfId="0" applyNumberFormat="1" applyFont="1" applyFill="1" applyBorder="1"/>
    <xf numFmtId="14" fontId="6" fillId="15" borderId="10" xfId="0" applyNumberFormat="1" applyFont="1" applyFill="1" applyBorder="1" applyAlignment="1">
      <alignment horizontal="center"/>
    </xf>
    <xf numFmtId="0" fontId="6" fillId="0" borderId="5" xfId="0" applyFont="1" applyBorder="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1160</c:v>
                </c:pt>
                <c:pt idx="1">
                  <c:v>10</c:v>
                </c:pt>
                <c:pt idx="2">
                  <c:v>33</c:v>
                </c:pt>
                <c:pt idx="3">
                  <c:v>231</c:v>
                </c:pt>
                <c:pt idx="4">
                  <c:v>1</c:v>
                </c:pt>
                <c:pt idx="5">
                  <c:v>1</c:v>
                </c:pt>
              </c:numCache>
            </c:numRef>
          </c:val>
        </c:ser>
        <c:axId val="109418752"/>
        <c:axId val="109584384"/>
      </c:barChart>
      <c:catAx>
        <c:axId val="109418752"/>
        <c:scaling>
          <c:orientation val="minMax"/>
        </c:scaling>
        <c:axPos val="b"/>
        <c:tickLblPos val="nextTo"/>
        <c:crossAx val="109584384"/>
        <c:crosses val="autoZero"/>
        <c:auto val="1"/>
        <c:lblAlgn val="ctr"/>
        <c:lblOffset val="100"/>
      </c:catAx>
      <c:valAx>
        <c:axId val="109584384"/>
        <c:scaling>
          <c:orientation val="minMax"/>
        </c:scaling>
        <c:axPos val="l"/>
        <c:majorGridlines/>
        <c:numFmt formatCode="General" sourceLinked="1"/>
        <c:tickLblPos val="nextTo"/>
        <c:crossAx val="109418752"/>
        <c:crosses val="autoZero"/>
        <c:crossBetween val="between"/>
      </c:valAx>
    </c:plotArea>
    <c:plotVisOnly val="1"/>
    <c:dispBlanksAs val="gap"/>
  </c:chart>
  <c:printSettings>
    <c:headerFooter/>
    <c:pageMargins b="0.78740157499999996" l="0.511811024" r="0.511811024" t="0.78740157499999996" header="0.31496062000001623" footer="0.314960620000016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66</c:v>
                </c:pt>
                <c:pt idx="1">
                  <c:v>36</c:v>
                </c:pt>
                <c:pt idx="2">
                  <c:v>1</c:v>
                </c:pt>
                <c:pt idx="3">
                  <c:v>0</c:v>
                </c:pt>
                <c:pt idx="4">
                  <c:v>875</c:v>
                </c:pt>
              </c:numCache>
            </c:numRef>
          </c:val>
        </c:ser>
        <c:axId val="109596032"/>
        <c:axId val="109614208"/>
      </c:barChart>
      <c:catAx>
        <c:axId val="109596032"/>
        <c:scaling>
          <c:orientation val="minMax"/>
        </c:scaling>
        <c:axPos val="b"/>
        <c:tickLblPos val="nextTo"/>
        <c:crossAx val="109614208"/>
        <c:crosses val="autoZero"/>
        <c:auto val="1"/>
        <c:lblAlgn val="ctr"/>
        <c:lblOffset val="100"/>
      </c:catAx>
      <c:valAx>
        <c:axId val="109614208"/>
        <c:scaling>
          <c:orientation val="minMax"/>
        </c:scaling>
        <c:axPos val="l"/>
        <c:majorGridlines/>
        <c:numFmt formatCode="General" sourceLinked="1"/>
        <c:tickLblPos val="nextTo"/>
        <c:crossAx val="109596032"/>
        <c:crosses val="autoZero"/>
        <c:crossBetween val="between"/>
      </c:valAx>
    </c:plotArea>
    <c:plotVisOnly val="1"/>
    <c:dispBlanksAs val="gap"/>
  </c:chart>
  <c:printSettings>
    <c:headerFooter/>
    <c:pageMargins b="0.78740157499999996" l="0.511811024" r="0.511811024" t="0.78740157499999996" header="0.31496062000001618" footer="0.314960620000016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873</c:v>
                </c:pt>
                <c:pt idx="1">
                  <c:v>6</c:v>
                </c:pt>
                <c:pt idx="2">
                  <c:v>117</c:v>
                </c:pt>
              </c:numCache>
            </c:numRef>
          </c:val>
        </c:ser>
        <c:axId val="111088384"/>
        <c:axId val="111089920"/>
      </c:barChart>
      <c:catAx>
        <c:axId val="111088384"/>
        <c:scaling>
          <c:orientation val="minMax"/>
        </c:scaling>
        <c:axPos val="b"/>
        <c:tickLblPos val="nextTo"/>
        <c:crossAx val="111089920"/>
        <c:crosses val="autoZero"/>
        <c:auto val="1"/>
        <c:lblAlgn val="ctr"/>
        <c:lblOffset val="100"/>
      </c:catAx>
      <c:valAx>
        <c:axId val="111089920"/>
        <c:scaling>
          <c:orientation val="minMax"/>
        </c:scaling>
        <c:axPos val="l"/>
        <c:majorGridlines/>
        <c:numFmt formatCode="General" sourceLinked="1"/>
        <c:tickLblPos val="nextTo"/>
        <c:crossAx val="111088384"/>
        <c:crosses val="autoZero"/>
        <c:crossBetween val="between"/>
      </c:valAx>
    </c:plotArea>
    <c:plotVisOnly val="1"/>
    <c:dispBlanksAs val="gap"/>
  </c:chart>
  <c:printSettings>
    <c:headerFooter/>
    <c:pageMargins b="0.78740157499999996" l="0.511811024" r="0.511811024" t="0.78740157499999996" header="0.31496062000001523" footer="0.314960620000015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83" t="s">
        <v>3</v>
      </c>
      <c r="B1" s="284"/>
      <c r="C1" s="284"/>
      <c r="D1" s="284"/>
      <c r="E1" s="284"/>
      <c r="F1" s="284"/>
      <c r="G1" s="284"/>
      <c r="H1" s="284"/>
      <c r="I1" s="284"/>
      <c r="J1" s="284"/>
      <c r="K1" s="284"/>
      <c r="L1" s="284"/>
      <c r="M1" s="284"/>
      <c r="N1" s="284"/>
      <c r="O1" s="284"/>
      <c r="P1" s="284"/>
      <c r="Q1" s="284"/>
      <c r="R1" s="284"/>
      <c r="S1" s="284"/>
      <c r="T1" s="284"/>
      <c r="U1" s="284"/>
      <c r="V1" s="284"/>
      <c r="W1" s="284"/>
      <c r="X1" s="284"/>
      <c r="Y1" s="284"/>
      <c r="Z1" s="284"/>
      <c r="AA1" s="284"/>
      <c r="AB1" s="284"/>
      <c r="AC1" s="284"/>
      <c r="AD1" s="284"/>
      <c r="AE1" s="284"/>
      <c r="AF1" s="284"/>
      <c r="AG1" s="284"/>
      <c r="AH1" s="284"/>
      <c r="AI1" s="285"/>
    </row>
    <row r="2" spans="1:36" ht="9.75" customHeight="1" thickBot="1">
      <c r="A2" s="286"/>
      <c r="B2" s="287"/>
      <c r="C2" s="287"/>
      <c r="D2" s="287"/>
      <c r="E2" s="287"/>
      <c r="F2" s="287"/>
      <c r="G2" s="287"/>
      <c r="H2" s="287"/>
      <c r="I2" s="287"/>
      <c r="J2" s="287"/>
      <c r="K2" s="287"/>
      <c r="L2" s="287"/>
      <c r="M2" s="287"/>
      <c r="N2" s="287"/>
      <c r="O2" s="287"/>
      <c r="P2" s="288"/>
      <c r="Q2" s="287"/>
      <c r="R2" s="287"/>
      <c r="S2" s="287"/>
      <c r="T2" s="287"/>
      <c r="U2" s="287"/>
      <c r="V2" s="287"/>
      <c r="W2" s="287"/>
      <c r="X2" s="287"/>
      <c r="Y2" s="289"/>
      <c r="Z2" s="287"/>
      <c r="AA2" s="288"/>
      <c r="AB2" s="151"/>
      <c r="AC2" s="205"/>
      <c r="AD2" s="122"/>
      <c r="AE2" s="122"/>
      <c r="AF2" s="206"/>
      <c r="AG2" s="135"/>
      <c r="AH2" s="212"/>
    </row>
    <row r="3" spans="1:36" s="1" customFormat="1" ht="38.25" customHeight="1" thickBot="1">
      <c r="A3" s="119" t="s">
        <v>4</v>
      </c>
      <c r="B3" s="120" t="s">
        <v>5</v>
      </c>
      <c r="C3" s="116" t="s">
        <v>501</v>
      </c>
      <c r="D3" s="116" t="s">
        <v>2423</v>
      </c>
      <c r="E3" s="116" t="s">
        <v>7483</v>
      </c>
      <c r="F3" s="116" t="s">
        <v>502</v>
      </c>
      <c r="G3" s="116" t="s">
        <v>503</v>
      </c>
      <c r="H3" s="119" t="s">
        <v>0</v>
      </c>
      <c r="I3" s="119" t="s">
        <v>7474</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7482</v>
      </c>
      <c r="AC3" s="118" t="s">
        <v>8889</v>
      </c>
      <c r="AD3" s="117" t="s">
        <v>9036</v>
      </c>
      <c r="AE3" s="123" t="s">
        <v>6455</v>
      </c>
      <c r="AF3" s="123" t="s">
        <v>1</v>
      </c>
      <c r="AG3" s="118" t="s">
        <v>4728</v>
      </c>
      <c r="AH3" s="118" t="s">
        <v>9291</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12747</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263" customFormat="1" ht="15.75" customHeight="1">
      <c r="A38" s="265">
        <v>676</v>
      </c>
      <c r="B38" s="254" t="s">
        <v>64</v>
      </c>
      <c r="C38" s="255">
        <v>40868</v>
      </c>
      <c r="D38" s="255">
        <v>40913</v>
      </c>
      <c r="E38" s="16">
        <f>VLOOKUP(B38,SAOM!B$2:D1582,3,0)</f>
        <v>40918</v>
      </c>
      <c r="F38" s="255">
        <f t="shared" si="0"/>
        <v>40928</v>
      </c>
      <c r="G38" s="255" t="s">
        <v>499</v>
      </c>
      <c r="H38" s="256" t="s">
        <v>513</v>
      </c>
      <c r="I38" s="38" t="str">
        <f>VLOOKUP(B38,SAOM!B$2:H1579,4,0)</f>
        <v>Aceito</v>
      </c>
      <c r="J38" s="256" t="s">
        <v>497</v>
      </c>
      <c r="K38" s="256" t="s">
        <v>499</v>
      </c>
      <c r="L38" s="257" t="s">
        <v>194</v>
      </c>
      <c r="M38" s="257" t="str">
        <f>VLOOKUP(L38,Coordenadas!A$2:B1289,2,0)</f>
        <v xml:space="preserve"> 20° 4'30.35"S</v>
      </c>
      <c r="N38" s="257" t="str">
        <f>VLOOKUP(L38,Coordenadas!A$2:C5032,3,0)</f>
        <v xml:space="preserve"> 43°24'17.23"O</v>
      </c>
      <c r="O38" s="38" t="str">
        <f>VLOOKUP(B38,SAOM!B$2:K1579,7,0)</f>
        <v>SES-CAAS-0676</v>
      </c>
      <c r="P38" s="266">
        <v>4033</v>
      </c>
      <c r="Q38" s="255">
        <f>VLOOKUP(B38,SAOM!B$2:I1031,8,0)</f>
        <v>40917</v>
      </c>
      <c r="R38" s="40" t="str">
        <f>VLOOKUP(B38,SAOM!B$2:M1579,9,0)</f>
        <v>Eliana Brambati Martins</v>
      </c>
      <c r="S38" s="16" t="str">
        <f>VLOOKUP(B38,SAOM!B$2:N1579,10,0)</f>
        <v>Rua Outra Banda, 0 - Vista Alegre</v>
      </c>
      <c r="T38" s="40" t="str">
        <f>VLOOKUP(B38,SAOM!B$2:P1579,12,0)</f>
        <v>(31) 3832-7125</v>
      </c>
      <c r="U38" s="84" t="str">
        <f>VLOOKUP(B38,SAOM!B$2:O1579,11,0)</f>
        <v>35960-000</v>
      </c>
      <c r="V38" s="38" t="str">
        <f>VLOOKUP(B38,SAOM!B$2:Q1579,13,0)</f>
        <v>00:20:0E:10:48:91</v>
      </c>
      <c r="W38" s="255">
        <v>40918</v>
      </c>
      <c r="X38" s="257" t="s">
        <v>2294</v>
      </c>
      <c r="Y38" s="258">
        <v>40918</v>
      </c>
      <c r="Z38" s="267">
        <v>40927</v>
      </c>
      <c r="AA38" s="260" t="s">
        <v>745</v>
      </c>
      <c r="AB38" s="17" t="str">
        <f>VLOOKUP(B38,SAOM!B$2:T1579,16,0)</f>
        <v>-</v>
      </c>
      <c r="AC38" s="258">
        <f t="shared" si="1"/>
        <v>41008</v>
      </c>
      <c r="AD38" s="258">
        <v>41253</v>
      </c>
      <c r="AE38" s="258"/>
      <c r="AF38" s="271" t="s">
        <v>9266</v>
      </c>
      <c r="AG38" s="262" t="s">
        <v>12867</v>
      </c>
      <c r="AH38" s="262"/>
      <c r="AI38" s="257"/>
      <c r="AJ38" s="263"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10014</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12859</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77">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9292</v>
      </c>
      <c r="AH72" s="136" t="s">
        <v>9293</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9294</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9266</v>
      </c>
      <c r="AG78" s="140" t="s">
        <v>9295</v>
      </c>
      <c r="AH78" s="140" t="s">
        <v>9319</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71"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12860</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c r="AA117" s="132" t="s">
        <v>7173</v>
      </c>
      <c r="AB117" s="17" t="str">
        <f>VLOOKUP(B117,SAOM!B$2:T1658,16,0)</f>
        <v>-</v>
      </c>
      <c r="AC117" s="17">
        <f t="shared" si="5"/>
        <v>41255</v>
      </c>
      <c r="AD117" s="79">
        <v>41254</v>
      </c>
      <c r="AE117" s="79"/>
      <c r="AF117" s="208"/>
      <c r="AG117" s="141"/>
      <c r="AH117" s="141"/>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7897</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71"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10011</v>
      </c>
      <c r="Y137" s="17">
        <v>41225</v>
      </c>
      <c r="Z137" s="33"/>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9753</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7178</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71"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71"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13615</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10060</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9296</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9297</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7190</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10014</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9298</v>
      </c>
      <c r="AH201" s="139" t="s">
        <v>9320</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7473</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t="s">
        <v>4654</v>
      </c>
      <c r="AE208" s="17"/>
      <c r="AF208" s="70"/>
      <c r="AG208" s="139"/>
      <c r="AH208" s="139"/>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7155</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748</v>
      </c>
      <c r="I210" s="38" t="str">
        <f>VLOOKUP(B210,SAOM!B$2:H1751,4,0)</f>
        <v>Agendado</v>
      </c>
      <c r="J210" s="13" t="s">
        <v>680</v>
      </c>
      <c r="K210" s="13" t="s">
        <v>680</v>
      </c>
      <c r="L210" s="268" t="s">
        <v>1197</v>
      </c>
      <c r="M210" s="14" t="str">
        <f>VLOOKUP(L210,Coordenadas!A$2:B1461,2,0)</f>
        <v xml:space="preserve"> 21° 1'41.55"S</v>
      </c>
      <c r="N210" s="14" t="str">
        <f>VLOOKUP(L210,Coordenadas!A$2:C5204,3,0)</f>
        <v xml:space="preserve"> 43°34'55.87"O</v>
      </c>
      <c r="O210" s="38" t="str">
        <f>VLOOKUP(B210,SAOM!B$2:K1751,7,0)</f>
        <v>-</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c r="X210" s="14" t="s">
        <v>4252</v>
      </c>
      <c r="Y210" s="17"/>
      <c r="Z210" s="33"/>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90</v>
      </c>
      <c r="AD210" s="17" t="s">
        <v>4654</v>
      </c>
      <c r="AE210" s="17"/>
      <c r="AF210" s="272" t="s">
        <v>9266</v>
      </c>
      <c r="AG210" s="139" t="s">
        <v>13608</v>
      </c>
      <c r="AH210" s="139"/>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Agendado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71"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8749</v>
      </c>
      <c r="Y215" s="79">
        <v>41185</v>
      </c>
      <c r="Z215" s="80"/>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12750</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12861</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71"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7147</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9299</v>
      </c>
      <c r="AH234" s="140" t="s">
        <v>9321</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513</v>
      </c>
      <c r="I244" s="38" t="str">
        <f>VLOOKUP(B244,SAOM!B$2:H1785,4,0)</f>
        <v>Agendado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v>
      </c>
      <c r="W244" s="16">
        <v>41262</v>
      </c>
      <c r="X244" s="14" t="s">
        <v>5572</v>
      </c>
      <c r="Y244" s="17">
        <v>41262</v>
      </c>
      <c r="Z244" s="33"/>
      <c r="AA244" s="46" t="s">
        <v>2632</v>
      </c>
      <c r="AB244" s="17" t="str">
        <f>VLOOKUP(B244,SAOM!B$2:T1785,16,0)</f>
        <v>Endereço incorreto. Av.Olindo de Miranda,1713-são Francisco</v>
      </c>
      <c r="AC244" s="17">
        <f t="shared" si="9"/>
        <v>41352</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71"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71"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9035</v>
      </c>
      <c r="I256" s="38" t="str">
        <f>VLOOKUP(B256,SAOM!B$2:H1797,4,0)</f>
        <v>Agendado</v>
      </c>
      <c r="J256" s="88"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7337</v>
      </c>
      <c r="Y258" s="17">
        <v>41157</v>
      </c>
      <c r="Z258" s="33"/>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9300</v>
      </c>
      <c r="AH260" s="140" t="s">
        <v>9322</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9266</v>
      </c>
      <c r="AG280" s="140" t="s">
        <v>9756</v>
      </c>
      <c r="AH280" s="28" t="s">
        <v>10312</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13615</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71"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7642</v>
      </c>
      <c r="Y291" s="79">
        <v>41158</v>
      </c>
      <c r="Z291" s="80"/>
      <c r="AA291" s="202" t="s">
        <v>7646</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9391</v>
      </c>
      <c r="AH291" s="141" t="s">
        <v>9983</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7147</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12862</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7930</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71"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71"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71"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9301</v>
      </c>
      <c r="AH310" s="140" t="s">
        <v>9323</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10012</v>
      </c>
      <c r="AH317" s="217" t="s">
        <v>12872</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71"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71"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7176</v>
      </c>
      <c r="AH324" s="136" t="s">
        <v>7176</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9302</v>
      </c>
      <c r="AH325" s="140" t="s">
        <v>9324</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9300</v>
      </c>
      <c r="AH343" s="140" t="s">
        <v>9325</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12863</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7148</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513</v>
      </c>
      <c r="I378" s="38" t="str">
        <f>VLOOKUP(B378,SAOM!B$2:H1919,4,0)</f>
        <v>Agendado</v>
      </c>
      <c r="J378" s="13" t="s">
        <v>497</v>
      </c>
      <c r="K378" s="13" t="s">
        <v>499</v>
      </c>
      <c r="L378" s="14" t="s">
        <v>3207</v>
      </c>
      <c r="M378" s="14" t="str">
        <f>VLOOKUP(L378,Coordenadas!A$2:B1629,2,0)</f>
        <v xml:space="preserve"> 16°41'29.47"S</v>
      </c>
      <c r="N378" s="14" t="str">
        <f>VLOOKUP(L378,Coordenadas!A$2:C5372,3,0)</f>
        <v xml:space="preserve"> 45°24'47.12"O</v>
      </c>
      <c r="O378" s="38" t="str">
        <f>VLOOKUP(B378,SAOM!B$2:K1919,7,0)</f>
        <v>-</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v>
      </c>
      <c r="W378" s="16">
        <v>41262</v>
      </c>
      <c r="X378" s="14" t="s">
        <v>10014</v>
      </c>
      <c r="Y378" s="17">
        <v>41262</v>
      </c>
      <c r="Z378" s="33"/>
      <c r="AA378" s="46" t="s">
        <v>6930</v>
      </c>
      <c r="AB378" s="17" t="str">
        <f>VLOOKUP(B378,SAOM!B$2:T1919,16,0)</f>
        <v>16/08/2012 11:49:54 	Ivan Santos 	Resolvida. 
Cliente não está ciente.</v>
      </c>
      <c r="AC378" s="17">
        <f t="shared" si="13"/>
        <v>41352</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12747</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12747</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12747</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71"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9409</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12750</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71"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13475</v>
      </c>
      <c r="Y393" s="79">
        <v>41257</v>
      </c>
      <c r="Z393" s="80">
        <v>41092</v>
      </c>
      <c r="AA393" s="200" t="s">
        <v>7149</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33"/>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33"/>
      <c r="AA399" s="46" t="s">
        <v>4374</v>
      </c>
      <c r="AB399" s="17" t="str">
        <f>VLOOKUP(B399,SAOM!B$2:T1940,16,0)</f>
        <v>-</v>
      </c>
      <c r="AC399" s="17">
        <f t="shared" si="13"/>
        <v>41186</v>
      </c>
      <c r="AD399" s="17" t="s">
        <v>6183</v>
      </c>
      <c r="AE399" s="17"/>
      <c r="AF399" s="70"/>
      <c r="AG399" s="140" t="s">
        <v>9341</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33"/>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9303</v>
      </c>
      <c r="AH402" s="136" t="s">
        <v>9326</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33"/>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71"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9934</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71"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71"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8114</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7156</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33"/>
      <c r="AA412" s="46"/>
      <c r="AB412" s="17" t="str">
        <f>VLOOKUP(B412,SAOM!B$2:T1953,16,0)</f>
        <v>-</v>
      </c>
      <c r="AC412" s="17">
        <f t="shared" si="13"/>
        <v>41179</v>
      </c>
      <c r="AD412" s="17" t="s">
        <v>4654</v>
      </c>
      <c r="AE412" s="17"/>
      <c r="AF412" s="70"/>
      <c r="AG412" s="140"/>
      <c r="AH412" s="140"/>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12842</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12750</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7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79" si="15">Y416+90</f>
        <v>41150</v>
      </c>
      <c r="AD416" s="17">
        <v>41191</v>
      </c>
      <c r="AE416" s="17">
        <v>41206</v>
      </c>
      <c r="AF416" s="70" t="s">
        <v>9264</v>
      </c>
      <c r="AG416" s="140" t="s">
        <v>9183</v>
      </c>
      <c r="AH416" s="140" t="s">
        <v>9657</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8114</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71"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9260</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221"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8114</v>
      </c>
      <c r="Y419" s="223">
        <v>41222</v>
      </c>
      <c r="Z419" s="224"/>
      <c r="AA419" s="225" t="s">
        <v>9979</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71"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8114</v>
      </c>
      <c r="Y420" s="79">
        <v>41222</v>
      </c>
      <c r="Z420" s="80"/>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9723</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8114</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8114</v>
      </c>
      <c r="Y423" s="17">
        <v>41225</v>
      </c>
      <c r="Z423" s="33"/>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18" customFormat="1" ht="15.75" customHeight="1">
      <c r="A426" s="12">
        <v>3530</v>
      </c>
      <c r="B426" s="36">
        <v>3530</v>
      </c>
      <c r="C426" s="16">
        <v>41047</v>
      </c>
      <c r="D426" s="16">
        <v>41177</v>
      </c>
      <c r="E426" s="16">
        <f>VLOOKUP(B426,SAOM!B$2:D1970,3,0)</f>
        <v>41177</v>
      </c>
      <c r="F426" s="16">
        <f t="shared" si="14"/>
        <v>41192</v>
      </c>
      <c r="G426" s="16">
        <v>41177</v>
      </c>
      <c r="H426" s="13" t="s">
        <v>12747</v>
      </c>
      <c r="I426" s="38" t="str">
        <f>VLOOKUP(B426,SAOM!B$2:H1967,4,0)</f>
        <v>Agendado</v>
      </c>
      <c r="J426" s="13" t="s">
        <v>497</v>
      </c>
      <c r="K426" s="13" t="s">
        <v>497</v>
      </c>
      <c r="L426" s="14" t="s">
        <v>124</v>
      </c>
      <c r="M426" s="14" t="str">
        <f>VLOOKUP(L426,Coordenadas!A$2:B1677,2,0)</f>
        <v xml:space="preserve"> 21°12'45.59"S</v>
      </c>
      <c r="N426" s="14" t="str">
        <f>VLOOKUP(L426,Coordenadas!A$2:C5420,3,0)</f>
        <v xml:space="preserve"> 44°35'54.20"O</v>
      </c>
      <c r="O426" s="38" t="str">
        <f>VLOOKUP(B426,SAOM!B$2:K1967,7,0)</f>
        <v>-</v>
      </c>
      <c r="P426" s="38">
        <v>4033</v>
      </c>
      <c r="Q426" s="16">
        <f>VLOOKUP(B426,SAOM!B$2:I1400,8,0)</f>
        <v>41211</v>
      </c>
      <c r="R426" s="40" t="str">
        <f>VLOOKUP(B426,SAOM!B$2:M1967,9,0)</f>
        <v>Rita de Cassia Aguiar Sousa</v>
      </c>
      <c r="S426" s="16" t="str">
        <f>VLOOKUP(B426,SAOM!B$2:N1967,10,0)</f>
        <v xml:space="preserve">Rua Josenato Guimarães n°14 Bairro do Rosário </v>
      </c>
      <c r="T426" s="40" t="str">
        <f>VLOOKUP(B426,SAOM!B$2:P1967,12,0)</f>
        <v>35 3842-1916</v>
      </c>
      <c r="U426" s="84" t="str">
        <f>VLOOKUP(B426,SAOM!B$2:O1967,11,0)</f>
        <v>36370-000</v>
      </c>
      <c r="V426" s="38" t="str">
        <f>VLOOKUP(B426,SAOM!B$2:Q1967,13,0)</f>
        <v>-</v>
      </c>
      <c r="W426" s="16"/>
      <c r="X426" s="14"/>
      <c r="Y426" s="17"/>
      <c r="Z426" s="33"/>
      <c r="AA426" s="75" t="s">
        <v>7150</v>
      </c>
      <c r="AB426" s="17" t="str">
        <f>VLOOKUP(B426,SAOM!B$2:T1967,16,0)</f>
        <v>02/10/2012 11:27:07 	Ivan Santos 	Endereço foi atualizado.  	Pendência Ativação Resolvida
25/09/2012 14:38:15 	Hernan Martins Alves 	Mudou para Rua Josenato Guimarães n°14 no Bairro do Rosário.  	Ativação Agendada
17/08/2012 14:12:16  Ivan San</v>
      </c>
      <c r="AC426" s="17">
        <f t="shared" si="15"/>
        <v>90</v>
      </c>
      <c r="AD426" s="17" t="s">
        <v>4654</v>
      </c>
      <c r="AE426" s="17"/>
      <c r="AF426" s="70"/>
      <c r="AG426" s="140"/>
      <c r="AH426" s="140"/>
      <c r="AI426" s="14"/>
      <c r="AJ426" s="18"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71"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Agendado</v>
      </c>
      <c r="J437" s="71"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v>
      </c>
      <c r="W437" s="29">
        <v>41261</v>
      </c>
      <c r="X437" s="45" t="s">
        <v>12750</v>
      </c>
      <c r="Y437" s="79">
        <v>41261</v>
      </c>
      <c r="Z437" s="80"/>
      <c r="AA437" s="200" t="s">
        <v>7151</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7145</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9304</v>
      </c>
      <c r="AH439" s="140" t="s">
        <v>9327</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Agendado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v>
      </c>
      <c r="W443" s="16">
        <v>41261</v>
      </c>
      <c r="X443" s="14" t="s">
        <v>7337</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273" t="s">
        <v>9264</v>
      </c>
      <c r="AG443" s="140" t="s">
        <v>13608</v>
      </c>
      <c r="AH443" s="140"/>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12747</v>
      </c>
      <c r="I444" s="38" t="str">
        <f>VLOOKUP(B444,SAOM!B$2:H1985,4,0)</f>
        <v>Agendado</v>
      </c>
      <c r="J444" s="13" t="s">
        <v>680</v>
      </c>
      <c r="K444" s="13" t="s">
        <v>680</v>
      </c>
      <c r="L444" s="268"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41241</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7152</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3" t="s">
        <v>9264</v>
      </c>
      <c r="AG444" s="140" t="s">
        <v>13608</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0"/>
      <c r="AH445" s="140"/>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0"/>
      <c r="AH446" s="215"/>
      <c r="AI446" s="31"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12747</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0"/>
      <c r="AH447" s="215"/>
      <c r="AI447" s="31"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t="s">
        <v>4654</v>
      </c>
      <c r="AE448" s="17"/>
      <c r="AF448" s="70"/>
      <c r="AG448" s="140"/>
      <c r="AH448" s="140"/>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71"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7643</v>
      </c>
      <c r="Y450" s="79">
        <v>41157</v>
      </c>
      <c r="Z450" s="33">
        <v>41254</v>
      </c>
      <c r="AA450" s="68" t="s">
        <v>7644</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9305</v>
      </c>
      <c r="AH459" s="140" t="s">
        <v>9328</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9306</v>
      </c>
      <c r="AH460" s="140" t="s">
        <v>9329</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33"/>
      <c r="AA465" s="46" t="s">
        <v>7170</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91" customFormat="1" ht="15.75" customHeight="1">
      <c r="A470" s="85">
        <v>3629</v>
      </c>
      <c r="B470" s="86">
        <v>3629</v>
      </c>
      <c r="C470" s="87">
        <v>41057</v>
      </c>
      <c r="D470" s="87">
        <v>41191</v>
      </c>
      <c r="E470" s="87">
        <f>VLOOKUP(B470,SAOM!B$2:D2014,3,0)</f>
        <v>41191</v>
      </c>
      <c r="F470" s="87">
        <f t="shared" si="14"/>
        <v>41206</v>
      </c>
      <c r="G470" s="87">
        <v>41073</v>
      </c>
      <c r="H470" s="88" t="s">
        <v>2444</v>
      </c>
      <c r="I470" s="86" t="str">
        <f>VLOOKUP(B470,SAOM!B$2:H2011,4,0)</f>
        <v>Agendado</v>
      </c>
      <c r="J470" s="88" t="s">
        <v>680</v>
      </c>
      <c r="K470" s="88" t="s">
        <v>499</v>
      </c>
      <c r="L470" s="89" t="s">
        <v>3700</v>
      </c>
      <c r="M470" s="89" t="str">
        <f>VLOOKUP(L470,Coordenadas!A$2:B1721,2,0)</f>
        <v>21º13'38''S</v>
      </c>
      <c r="N470" s="89" t="str">
        <f>VLOOKUP(L470,Coordenadas!A$2:C5464,3,0)</f>
        <v>43º46'27''O</v>
      </c>
      <c r="O470" s="86" t="str">
        <f>VLOOKUP(B470,SAOM!B$2:K2011,7,0)</f>
        <v>SES-BANA-3629</v>
      </c>
      <c r="P470" s="86">
        <v>4033</v>
      </c>
      <c r="Q470" s="87">
        <f>VLOOKUP(B470,SAOM!B$2:I1422,8,0)</f>
        <v>41236</v>
      </c>
      <c r="R470" s="306" t="str">
        <f>VLOOKUP(B470,SAOM!B$2:M2011,9,0)</f>
        <v>Domingos Sávio Silva Madeira</v>
      </c>
      <c r="S470" s="87" t="str">
        <f>VLOOKUP(B470,SAOM!B$2:N2011,10,0)</f>
        <v>Rua Principal, s/n</v>
      </c>
      <c r="T470" s="306" t="str">
        <f>VLOOKUP(B470,SAOM!B$2:P2011,12,0)</f>
        <v>32 3393-3023</v>
      </c>
      <c r="U470" s="307" t="str">
        <f>VLOOKUP(B470,SAOM!B$2:O2011,11,0)</f>
        <v>36206-700</v>
      </c>
      <c r="V470" s="86" t="str">
        <f>VLOOKUP(B470,SAOM!B$2:Q2011,13,0)</f>
        <v>00:20:0e:10:54:82</v>
      </c>
      <c r="W470" s="87">
        <v>41222</v>
      </c>
      <c r="X470" s="89" t="s">
        <v>13466</v>
      </c>
      <c r="Y470" s="90"/>
      <c r="Z470" s="308"/>
      <c r="AA470" s="69" t="s">
        <v>14013</v>
      </c>
      <c r="AB470" s="90"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90">
        <f t="shared" si="15"/>
        <v>90</v>
      </c>
      <c r="AD470" s="90" t="s">
        <v>4654</v>
      </c>
      <c r="AE470" s="90"/>
      <c r="AF470" s="309" t="s">
        <v>9265</v>
      </c>
      <c r="AG470" s="142" t="s">
        <v>13611</v>
      </c>
      <c r="AH470" s="142"/>
      <c r="AI470" s="89"/>
      <c r="AJ470" s="91" t="s">
        <v>4654</v>
      </c>
    </row>
    <row r="471" spans="1:36" s="18" customFormat="1" ht="15.75" customHeight="1">
      <c r="A471" s="12">
        <v>3628</v>
      </c>
      <c r="B471" s="36">
        <v>3628</v>
      </c>
      <c r="C471" s="16">
        <v>41057</v>
      </c>
      <c r="D471" s="16">
        <v>41185</v>
      </c>
      <c r="E471" s="16">
        <f>VLOOKUP(B471,SAOM!B$2:D2015,3,0)</f>
        <v>41185</v>
      </c>
      <c r="F471" s="16">
        <f t="shared" si="14"/>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5"/>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4"/>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5"/>
        <v>41266</v>
      </c>
      <c r="AD472" s="17">
        <v>41184</v>
      </c>
      <c r="AE472" s="17">
        <v>41198</v>
      </c>
      <c r="AF472" s="70" t="s">
        <v>497</v>
      </c>
      <c r="AG472" s="140" t="s">
        <v>9307</v>
      </c>
      <c r="AH472" s="140" t="s">
        <v>9330</v>
      </c>
      <c r="AI472" s="14" t="s">
        <v>4654</v>
      </c>
      <c r="AJ472" s="18" t="s">
        <v>4654</v>
      </c>
    </row>
    <row r="473" spans="1:36" s="81" customFormat="1" ht="15.75" customHeight="1">
      <c r="A473" s="44">
        <v>3620</v>
      </c>
      <c r="B473" s="36">
        <v>3620</v>
      </c>
      <c r="C473" s="29">
        <v>41057</v>
      </c>
      <c r="D473" s="29">
        <v>41143</v>
      </c>
      <c r="E473" s="16">
        <f>VLOOKUP(B473,SAOM!B$2:D2017,3,0)</f>
        <v>41143</v>
      </c>
      <c r="F473" s="29">
        <f t="shared" si="14"/>
        <v>41158</v>
      </c>
      <c r="G473" s="29">
        <v>41074</v>
      </c>
      <c r="H473" s="71" t="s">
        <v>513</v>
      </c>
      <c r="I473" s="38" t="str">
        <f>VLOOKUP(B473,SAOM!B$2:H2014,4,0)</f>
        <v>Aceito</v>
      </c>
      <c r="J473" s="71"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5"/>
        <v>41204</v>
      </c>
      <c r="AD473" s="79" t="s">
        <v>4654</v>
      </c>
      <c r="AE473" s="79"/>
      <c r="AF473" s="208"/>
      <c r="AG473" s="141"/>
      <c r="AH473" s="141"/>
      <c r="AI473" s="45"/>
      <c r="AJ473" s="81" t="s">
        <v>4654</v>
      </c>
    </row>
    <row r="474" spans="1:36" s="81" customFormat="1" ht="15.75" customHeight="1">
      <c r="A474" s="44">
        <v>3619</v>
      </c>
      <c r="B474" s="36">
        <v>3619</v>
      </c>
      <c r="C474" s="29">
        <v>41057</v>
      </c>
      <c r="D474" s="29">
        <v>41102</v>
      </c>
      <c r="E474" s="29">
        <f>VLOOKUP(B474,SAOM!B$2:D2018,3,0)</f>
        <v>41102</v>
      </c>
      <c r="F474" s="29">
        <f t="shared" si="14"/>
        <v>41117</v>
      </c>
      <c r="G474" s="29" t="s">
        <v>499</v>
      </c>
      <c r="H474" s="71" t="s">
        <v>513</v>
      </c>
      <c r="I474" s="36" t="str">
        <f>VLOOKUP(B474,SAOM!B$2:H2015,4,0)</f>
        <v>Aceito</v>
      </c>
      <c r="J474" s="71" t="s">
        <v>497</v>
      </c>
      <c r="K474" s="71" t="s">
        <v>499</v>
      </c>
      <c r="L474" s="45" t="s">
        <v>3700</v>
      </c>
      <c r="M474" s="45" t="str">
        <f>VLOOKUP(L474,Coordenadas!A$2:B1725,2,0)</f>
        <v>21º13'38''S</v>
      </c>
      <c r="N474" s="45" t="str">
        <f>VLOOKUP(L474,Coordenadas!A$2:C5468,3,0)</f>
        <v>43º46'27''O</v>
      </c>
      <c r="O474" s="36" t="str">
        <f>VLOOKUP(B474,SAOM!B$2:K2015,7,0)</f>
        <v>SES-BANA-3619</v>
      </c>
      <c r="P474" s="36">
        <v>4033</v>
      </c>
      <c r="Q474" s="29">
        <f>VLOOKUP(B474,SAOM!B$2:I1426,8,0)</f>
        <v>41093</v>
      </c>
      <c r="R474" s="78" t="str">
        <f>VLOOKUP(B474,SAOM!B$2:M2015,9,0)</f>
        <v>Ana Carolina Franco Nascimento</v>
      </c>
      <c r="S474" s="29" t="str">
        <f>VLOOKUP(B474,SAOM!B$2:N2015,10,0)</f>
        <v>Rua José Sete Pinheiro, s/n</v>
      </c>
      <c r="T474" s="78" t="str">
        <f>VLOOKUP(B474,SAOM!B$2:P2015,12,0)</f>
        <v>32 3339-2139</v>
      </c>
      <c r="U474" s="201" t="str">
        <f>VLOOKUP(B474,SAOM!B$2:O2015,11,0)</f>
        <v>36202-502</v>
      </c>
      <c r="V474" s="36" t="str">
        <f>VLOOKUP(B474,SAOM!B$2:Q2015,13,0)</f>
        <v>00:20:0E:10:52:09</v>
      </c>
      <c r="W474" s="29">
        <v>41094</v>
      </c>
      <c r="X474" s="45" t="s">
        <v>6286</v>
      </c>
      <c r="Y474" s="79">
        <v>41094</v>
      </c>
      <c r="Z474" s="80"/>
      <c r="AA474" s="68"/>
      <c r="AB474" s="79" t="str">
        <f>VLOOKUP(B474,SAOM!B$2:T2015,16,0)</f>
        <v>-</v>
      </c>
      <c r="AC474" s="79">
        <f t="shared" si="15"/>
        <v>41184</v>
      </c>
      <c r="AD474" s="79">
        <v>41253</v>
      </c>
      <c r="AE474" s="79">
        <v>41261</v>
      </c>
      <c r="AF474" s="208" t="s">
        <v>9265</v>
      </c>
      <c r="AG474" s="141" t="s">
        <v>12869</v>
      </c>
      <c r="AH474" s="141" t="s">
        <v>14012</v>
      </c>
      <c r="AI474" s="45" t="s">
        <v>4256</v>
      </c>
      <c r="AJ474" s="81" t="s">
        <v>4654</v>
      </c>
    </row>
    <row r="475" spans="1:36" s="18" customFormat="1" ht="15.75" customHeight="1">
      <c r="A475" s="12">
        <v>3632</v>
      </c>
      <c r="B475" s="36">
        <v>3632</v>
      </c>
      <c r="C475" s="16">
        <v>41057</v>
      </c>
      <c r="D475" s="16">
        <v>41102</v>
      </c>
      <c r="E475" s="16">
        <f>VLOOKUP(B475,SAOM!B$2:D2019,3,0)</f>
        <v>41103</v>
      </c>
      <c r="F475" s="16">
        <f t="shared" si="14"/>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5"/>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4"/>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5"/>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4"/>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5"/>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4"/>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5"/>
        <v>41261</v>
      </c>
      <c r="AD478" s="17">
        <v>41184</v>
      </c>
      <c r="AE478" s="17">
        <v>41185</v>
      </c>
      <c r="AF478" s="70" t="s">
        <v>497</v>
      </c>
      <c r="AG478" s="145" t="s">
        <v>9316</v>
      </c>
      <c r="AH478" s="145" t="s">
        <v>8888</v>
      </c>
      <c r="AI478" s="14"/>
      <c r="AJ478" s="18" t="s">
        <v>4654</v>
      </c>
    </row>
    <row r="479" spans="1:36" s="81" customFormat="1" ht="15.75" customHeight="1">
      <c r="A479" s="44">
        <v>3635</v>
      </c>
      <c r="B479" s="36">
        <v>3635</v>
      </c>
      <c r="C479" s="29">
        <v>41057</v>
      </c>
      <c r="D479" s="29">
        <v>41102</v>
      </c>
      <c r="E479" s="16">
        <f>VLOOKUP(B479,SAOM!B$2:D2023,3,0)</f>
        <v>41145</v>
      </c>
      <c r="F479" s="29">
        <f t="shared" si="14"/>
        <v>41117</v>
      </c>
      <c r="G479" s="29">
        <v>41065</v>
      </c>
      <c r="H479" s="71" t="s">
        <v>513</v>
      </c>
      <c r="I479" s="38" t="str">
        <f>VLOOKUP(B479,SAOM!B$2:H2020,4,0)</f>
        <v>Aceito</v>
      </c>
      <c r="J479" s="71"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5"/>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ref="F480:F543" si="16">D480+15</f>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ref="AC480:AC543" si="17">Y480+90</f>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71"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71"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9265</v>
      </c>
      <c r="AG482" s="141" t="s">
        <v>12868</v>
      </c>
      <c r="AH482" s="141" t="s">
        <v>14008</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71"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9265</v>
      </c>
      <c r="AG485" s="141" t="s">
        <v>12867</v>
      </c>
      <c r="AH485" s="141" t="s">
        <v>14008</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71"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t="s">
        <v>14009</v>
      </c>
      <c r="AF487" s="208" t="s">
        <v>9265</v>
      </c>
      <c r="AG487" s="141" t="s">
        <v>12867</v>
      </c>
      <c r="AH487" s="141" t="s">
        <v>14008</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33"/>
      <c r="AA490" s="46" t="s">
        <v>7174</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33"/>
      <c r="AA493" s="46" t="s">
        <v>7175</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33"/>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9265</v>
      </c>
      <c r="AG495" s="141" t="s">
        <v>9659</v>
      </c>
      <c r="AH495" s="141" t="s">
        <v>9755</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33"/>
      <c r="AA496" s="46" t="s">
        <v>7171</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12747</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71"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71"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33"/>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33"/>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221"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00:20:0e:10:4c:d4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71"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71"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71"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71"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12864</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71"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263" customFormat="1" ht="15.75" customHeight="1">
      <c r="A525" s="253">
        <v>3769</v>
      </c>
      <c r="B525" s="254">
        <v>3769</v>
      </c>
      <c r="C525" s="255">
        <v>41073</v>
      </c>
      <c r="D525" s="255">
        <v>41118</v>
      </c>
      <c r="E525" s="16">
        <f>VLOOKUP(B525,SAOM!B$2:D2069,3,0)</f>
        <v>41118</v>
      </c>
      <c r="F525" s="255">
        <f t="shared" si="16"/>
        <v>41133</v>
      </c>
      <c r="G525" s="255" t="s">
        <v>499</v>
      </c>
      <c r="H525" s="256" t="s">
        <v>513</v>
      </c>
      <c r="I525" s="38" t="str">
        <f>VLOOKUP(B525,SAOM!B$2:H2066,4,0)</f>
        <v>Aceito</v>
      </c>
      <c r="J525" s="256" t="s">
        <v>680</v>
      </c>
      <c r="K525" s="256" t="s">
        <v>499</v>
      </c>
      <c r="L525" s="257" t="s">
        <v>3961</v>
      </c>
      <c r="M525" s="257" t="str">
        <f>VLOOKUP(L525,Coordenadas!A$2:B1776,2,0)</f>
        <v xml:space="preserve"> 19°48'33.58"S</v>
      </c>
      <c r="N525" s="257" t="str">
        <f>VLOOKUP(L525,Coordenadas!A$2:C5519,3,0)</f>
        <v xml:space="preserve"> 43°10'25.87"O</v>
      </c>
      <c r="O525" s="38" t="str">
        <f>VLOOKUP(B525,SAOM!B$2:K2066,7,0)</f>
        <v>SES-JODE-3769</v>
      </c>
      <c r="P525" s="254">
        <v>4033</v>
      </c>
      <c r="Q525" s="255">
        <f>VLOOKUP(B525,SAOM!B$2:I1477,8,0)</f>
        <v>41108</v>
      </c>
      <c r="R525" s="40" t="str">
        <f>VLOOKUP(B525,SAOM!B$2:M2066,9,0)</f>
        <v>Ana Maria Domingues</v>
      </c>
      <c r="S525" s="16" t="str">
        <f>VLOOKUP(B525,SAOM!B$2:N2066,10,0)</f>
        <v>Avenida Luzia Brandão Fraga de Souza , s/n - Bairro Loanda</v>
      </c>
      <c r="T525" s="40" t="str">
        <f>VLOOKUP(B525,SAOM!B$2:P2066,12,0)</f>
        <v>(31) 3852-1879</v>
      </c>
      <c r="U525" s="84">
        <f>VLOOKUP(B525,SAOM!B$2:O2066,11,0)</f>
        <v>35931023</v>
      </c>
      <c r="V525" s="38" t="str">
        <f>VLOOKUP(B525,SAOM!B$2:Q2066,13,0)</f>
        <v>00:20:0E:10:4C:FC</v>
      </c>
      <c r="W525" s="255">
        <v>41108</v>
      </c>
      <c r="X525" s="257" t="s">
        <v>4254</v>
      </c>
      <c r="Y525" s="258">
        <v>41109</v>
      </c>
      <c r="Z525" s="259"/>
      <c r="AA525" s="260"/>
      <c r="AB525" s="17" t="str">
        <f>VLOOKUP(B525,SAOM!B$2:T2066,16,0)</f>
        <v xml:space="preserve">Cnes: 2170620 
Centro Social Urbano </v>
      </c>
      <c r="AC525" s="258">
        <f t="shared" si="17"/>
        <v>41199</v>
      </c>
      <c r="AD525" s="258">
        <v>41253</v>
      </c>
      <c r="AE525" s="258"/>
      <c r="AF525" s="269" t="s">
        <v>9265</v>
      </c>
      <c r="AG525" s="262" t="s">
        <v>12867</v>
      </c>
      <c r="AH525" s="262"/>
      <c r="AI525" s="257" t="s">
        <v>4603</v>
      </c>
      <c r="AJ525" s="263"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71"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71"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8573</v>
      </c>
      <c r="Y530" s="79">
        <v>41207</v>
      </c>
      <c r="Z530" s="80"/>
      <c r="AA530" s="68" t="s">
        <v>7153</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8750</v>
      </c>
      <c r="Y531" s="17">
        <v>41211</v>
      </c>
      <c r="Z531" s="33"/>
      <c r="AA531" s="75" t="s">
        <v>7157</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12747</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7158</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71"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si="16"/>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si="17"/>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6"/>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9721</v>
      </c>
      <c r="Y535" s="17">
        <v>41211</v>
      </c>
      <c r="Z535" s="33">
        <v>41254</v>
      </c>
      <c r="AA535" s="75" t="s">
        <v>7159</v>
      </c>
      <c r="AB535" s="17" t="str">
        <f>VLOOKUP(B535,SAOM!B$2:T2076,16,0)</f>
        <v>21/08/2012 13:35:52
Ivan Santos
Resolvida. 
Cnes: 5916992 
PSF Pindorama/Vila Esperança 
Cliente não está ciente 19/06/2012</v>
      </c>
      <c r="AC535" s="17">
        <f t="shared" si="17"/>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6"/>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7"/>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6"/>
        <v>41132</v>
      </c>
      <c r="G537" s="29">
        <v>41079</v>
      </c>
      <c r="H537" s="71" t="s">
        <v>513</v>
      </c>
      <c r="I537" s="38" t="str">
        <f>VLOOKUP(B537,SAOM!B$2:H2078,4,0)</f>
        <v>Aceito</v>
      </c>
      <c r="J537" s="71"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7"/>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6"/>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7"/>
        <v>41198</v>
      </c>
      <c r="AD538" s="17" t="s">
        <v>4654</v>
      </c>
      <c r="AE538" s="17"/>
      <c r="AF538" s="70"/>
      <c r="AG538" s="140"/>
      <c r="AH538" s="140"/>
      <c r="AI538" s="92" t="s">
        <v>5696</v>
      </c>
      <c r="AJ538" s="18" t="s">
        <v>4654</v>
      </c>
    </row>
    <row r="539" spans="1:36" s="263" customFormat="1" ht="15.75" customHeight="1">
      <c r="A539" s="253">
        <v>3770</v>
      </c>
      <c r="B539" s="254">
        <v>3770</v>
      </c>
      <c r="C539" s="255">
        <v>41073</v>
      </c>
      <c r="D539" s="255">
        <v>41118</v>
      </c>
      <c r="E539" s="16">
        <f>VLOOKUP(B539,SAOM!B$2:D2083,3,0)</f>
        <v>41118</v>
      </c>
      <c r="F539" s="255">
        <f t="shared" si="16"/>
        <v>41133</v>
      </c>
      <c r="G539" s="255" t="s">
        <v>499</v>
      </c>
      <c r="H539" s="256" t="s">
        <v>513</v>
      </c>
      <c r="I539" s="38" t="str">
        <f>VLOOKUP(B539,SAOM!B$2:H2080,4,0)</f>
        <v>Aceito</v>
      </c>
      <c r="J539" s="256" t="s">
        <v>680</v>
      </c>
      <c r="K539" s="256" t="s">
        <v>499</v>
      </c>
      <c r="L539" s="257" t="s">
        <v>3961</v>
      </c>
      <c r="M539" s="257" t="str">
        <f>VLOOKUP(L539,Coordenadas!A$2:B1790,2,0)</f>
        <v xml:space="preserve"> 19°48'33.58"S</v>
      </c>
      <c r="N539" s="257" t="str">
        <f>VLOOKUP(L539,Coordenadas!A$2:C5533,3,0)</f>
        <v xml:space="preserve"> 43°10'25.87"O</v>
      </c>
      <c r="O539" s="38" t="str">
        <f>VLOOKUP(B539,SAOM!B$2:K2080,7,0)</f>
        <v>SES-JODE-3770</v>
      </c>
      <c r="P539" s="254">
        <v>4033</v>
      </c>
      <c r="Q539" s="255">
        <f>VLOOKUP(B539,SAOM!B$2:I1491,8,0)</f>
        <v>41108</v>
      </c>
      <c r="R539" s="40" t="str">
        <f>VLOOKUP(B539,SAOM!B$2:M2080,9,0)</f>
        <v>Adriane Aparecida Fuscaldi</v>
      </c>
      <c r="S539" s="16" t="str">
        <f>VLOOKUP(B539,SAOM!B$2:N2080,10,0)</f>
        <v>Rua Duque de Caxias , s/n - Bairro Nª Srª da Conceição</v>
      </c>
      <c r="T539" s="40" t="str">
        <f>VLOOKUP(B539,SAOM!B$2:P2080,12,0)</f>
        <v>(31) 3852-6002</v>
      </c>
      <c r="U539" s="84">
        <f>VLOOKUP(B539,SAOM!B$2:O2080,11,0)</f>
        <v>35930198</v>
      </c>
      <c r="V539" s="38" t="str">
        <f>VLOOKUP(B539,SAOM!B$2:Q2080,13,0)</f>
        <v>00:20:0E:10:52:B8</v>
      </c>
      <c r="W539" s="255">
        <v>41109</v>
      </c>
      <c r="X539" s="257" t="s">
        <v>4254</v>
      </c>
      <c r="Y539" s="258">
        <v>41109</v>
      </c>
      <c r="Z539" s="259"/>
      <c r="AA539" s="260"/>
      <c r="AB539" s="17" t="str">
        <f>VLOOKUP(B539,SAOM!B$2:T2080,16,0)</f>
        <v xml:space="preserve">policlinica.pmjm@hotmail.com
Cnes: 5335841 
Unidade Básica de Saúde de Carneirinhos </v>
      </c>
      <c r="AC539" s="258">
        <f t="shared" si="17"/>
        <v>41199</v>
      </c>
      <c r="AD539" s="258">
        <v>41253</v>
      </c>
      <c r="AE539" s="258"/>
      <c r="AF539" s="269" t="s">
        <v>9265</v>
      </c>
      <c r="AG539" s="262" t="s">
        <v>12867</v>
      </c>
      <c r="AH539" s="262"/>
      <c r="AI539" s="257" t="s">
        <v>5763</v>
      </c>
      <c r="AJ539" s="263" t="s">
        <v>4654</v>
      </c>
    </row>
    <row r="540" spans="1:36" s="81" customFormat="1" ht="15.75" customHeight="1">
      <c r="A540" s="44">
        <v>3687</v>
      </c>
      <c r="B540" s="36">
        <v>3687</v>
      </c>
      <c r="C540" s="29">
        <v>41071</v>
      </c>
      <c r="D540" s="29">
        <v>41116</v>
      </c>
      <c r="E540" s="16">
        <f>VLOOKUP(B540,SAOM!B$2:D2084,3,0)</f>
        <v>41116</v>
      </c>
      <c r="F540" s="29">
        <f t="shared" si="16"/>
        <v>41131</v>
      </c>
      <c r="G540" s="29" t="s">
        <v>499</v>
      </c>
      <c r="H540" s="71" t="s">
        <v>513</v>
      </c>
      <c r="I540" s="38" t="str">
        <f>VLOOKUP(B540,SAOM!B$2:H2081,4,0)</f>
        <v>Aceito</v>
      </c>
      <c r="J540" s="71"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7"/>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6"/>
        <v>41144</v>
      </c>
      <c r="G541" s="29">
        <v>41079</v>
      </c>
      <c r="H541" s="71" t="s">
        <v>513</v>
      </c>
      <c r="I541" s="38" t="str">
        <f>VLOOKUP(B541,SAOM!B$2:H2082,4,0)</f>
        <v>Aceito</v>
      </c>
      <c r="J541" s="71"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8750</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7"/>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6"/>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7"/>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6"/>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7"/>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ref="F544:F607" si="18">D544+15</f>
        <v>41186</v>
      </c>
      <c r="G544" s="16">
        <v>41086</v>
      </c>
      <c r="H544" s="13" t="s">
        <v>12747</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7160</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ref="AC544:AC607" si="19">Y544+90</f>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71"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7930</v>
      </c>
      <c r="Y548" s="79">
        <v>41255</v>
      </c>
      <c r="Z548" s="80"/>
      <c r="AA548" s="68" t="s">
        <v>10313</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c r="AA551" s="68" t="s">
        <v>7172</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12747</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7161</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7162</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9935</v>
      </c>
      <c r="Y555" s="17">
        <v>41222</v>
      </c>
      <c r="Z555" s="33"/>
      <c r="AA555" s="75" t="s">
        <v>7163</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12747</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71"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8750</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71"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10110</v>
      </c>
      <c r="Y558" s="79">
        <v>41253</v>
      </c>
      <c r="Z558" s="33"/>
      <c r="AA558" s="68" t="s">
        <v>7184</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71"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7172</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71"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71"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c r="AA564" s="68" t="s">
        <v>7315</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c r="AA565" s="68" t="s">
        <v>7170</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12747</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7320</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12747</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71"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71"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71"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8573</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71"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7164</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71"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7165</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71"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7166</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9266</v>
      </c>
      <c r="AG583" s="231" t="s">
        <v>9308</v>
      </c>
      <c r="AH583" s="231" t="s">
        <v>9331</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8573</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8155</v>
      </c>
      <c r="Y585" s="17">
        <v>41255</v>
      </c>
      <c r="Z585" s="33"/>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71"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71"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12747</v>
      </c>
      <c r="I591" s="38" t="str">
        <f>VLOOKUP(B591,SAOM!B$2:H2132,4,0)</f>
        <v>Agendado</v>
      </c>
      <c r="J591" s="13" t="s">
        <v>497</v>
      </c>
      <c r="K591" s="13" t="s">
        <v>504</v>
      </c>
      <c r="L591" s="14" t="s">
        <v>4005</v>
      </c>
      <c r="M591" s="14" t="str">
        <f>VLOOKUP(L591,Coordenadas!A$2:B1842,2,0)</f>
        <v xml:space="preserve"> 17°44'44.59"S</v>
      </c>
      <c r="N591" s="14" t="str">
        <f>VLOOKUP(L591,Coordenadas!A$2:C5585,3,0)</f>
        <v xml:space="preserve"> 46°10'42.96"O</v>
      </c>
      <c r="O591" s="38" t="str">
        <f>VLOOKUP(B591,SAOM!B$2:K2132,7,0)</f>
        <v>-</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v>
      </c>
      <c r="W591" s="16"/>
      <c r="X591" s="14"/>
      <c r="Y591" s="17"/>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90</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12747</v>
      </c>
      <c r="I597" s="38" t="str">
        <f>VLOOKUP(B597,SAOM!B$2:H2138,4,0)</f>
        <v>Agendado</v>
      </c>
      <c r="J597" s="13" t="s">
        <v>497</v>
      </c>
      <c r="K597" s="13" t="s">
        <v>504</v>
      </c>
      <c r="L597" s="14" t="s">
        <v>2735</v>
      </c>
      <c r="M597" s="14" t="str">
        <f>VLOOKUP(L597,Coordenadas!A$2:B1848,2,0)</f>
        <v xml:space="preserve"> 17°45'16.53"S</v>
      </c>
      <c r="N597" s="14" t="str">
        <f>VLOOKUP(L597,Coordenadas!A$2:C5591,3,0)</f>
        <v xml:space="preserve"> 47° 6'10.35"O</v>
      </c>
      <c r="O597" s="38" t="str">
        <f>VLOOKUP(B597,SAOM!B$2:K2138,7,0)</f>
        <v>-</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v>
      </c>
      <c r="W597" s="16"/>
      <c r="X597" s="14"/>
      <c r="Y597" s="17"/>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90</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si="18"/>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si="19"/>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18"/>
        <v>41133</v>
      </c>
      <c r="G599" s="29" t="s">
        <v>499</v>
      </c>
      <c r="H599" s="71" t="s">
        <v>513</v>
      </c>
      <c r="I599" s="38" t="str">
        <f>VLOOKUP(B599,SAOM!B$2:H2140,4,0)</f>
        <v>Aceito</v>
      </c>
      <c r="J599" s="71"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19"/>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18"/>
        <v>41173</v>
      </c>
      <c r="G600" s="16">
        <v>41102</v>
      </c>
      <c r="H600" s="13" t="s">
        <v>12747</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19"/>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0">C601+45</f>
        <v>41116</v>
      </c>
      <c r="E601" s="16">
        <f>VLOOKUP(B601,SAOM!B$2:D2145,3,0)</f>
        <v>41116</v>
      </c>
      <c r="F601" s="16">
        <f t="shared" si="18"/>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19"/>
        <v>41217</v>
      </c>
      <c r="AD601" s="17" t="s">
        <v>4654</v>
      </c>
      <c r="AE601" s="17"/>
      <c r="AF601" s="70"/>
      <c r="AG601" s="140"/>
      <c r="AH601" s="140"/>
      <c r="AI601" s="14"/>
      <c r="AJ601" s="18" t="s">
        <v>4654</v>
      </c>
    </row>
    <row r="602" spans="1:36" s="18" customFormat="1" ht="15.75" customHeight="1">
      <c r="A602" s="44">
        <v>3782</v>
      </c>
      <c r="B602" s="36">
        <v>3782</v>
      </c>
      <c r="C602" s="16">
        <v>41079</v>
      </c>
      <c r="D602" s="16">
        <f t="shared" si="20"/>
        <v>41124</v>
      </c>
      <c r="E602" s="16">
        <f>VLOOKUP(B602,SAOM!B$2:D2146,3,0)</f>
        <v>41124</v>
      </c>
      <c r="F602" s="16">
        <f t="shared" si="18"/>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19"/>
        <v>41196</v>
      </c>
      <c r="AD602" s="17" t="s">
        <v>4654</v>
      </c>
      <c r="AE602" s="17"/>
      <c r="AF602" s="70"/>
      <c r="AG602" s="140"/>
      <c r="AH602" s="140"/>
      <c r="AI602" s="14"/>
      <c r="AJ602" s="18" t="s">
        <v>4654</v>
      </c>
    </row>
    <row r="603" spans="1:36" s="18" customFormat="1" ht="15.75" customHeight="1">
      <c r="A603" s="44">
        <v>3783</v>
      </c>
      <c r="B603" s="36">
        <v>3783</v>
      </c>
      <c r="C603" s="16">
        <v>41079</v>
      </c>
      <c r="D603" s="16">
        <f t="shared" si="20"/>
        <v>41124</v>
      </c>
      <c r="E603" s="16">
        <f>VLOOKUP(B603,SAOM!B$2:D2147,3,0)</f>
        <v>41124</v>
      </c>
      <c r="F603" s="16">
        <f t="shared" si="18"/>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19"/>
        <v>90</v>
      </c>
      <c r="AD603" s="17" t="s">
        <v>4654</v>
      </c>
      <c r="AE603" s="17"/>
      <c r="AF603" s="70"/>
      <c r="AG603" s="140"/>
      <c r="AH603" s="140"/>
      <c r="AI603" s="14"/>
      <c r="AJ603" s="18" t="s">
        <v>4654</v>
      </c>
    </row>
    <row r="604" spans="1:36" s="18" customFormat="1" ht="15.75" customHeight="1">
      <c r="A604" s="44">
        <v>3784</v>
      </c>
      <c r="B604" s="36">
        <v>3784</v>
      </c>
      <c r="C604" s="16">
        <v>41079</v>
      </c>
      <c r="D604" s="16">
        <f t="shared" si="20"/>
        <v>41124</v>
      </c>
      <c r="E604" s="16">
        <f>VLOOKUP(B604,SAOM!B$2:D2148,3,0)</f>
        <v>41124</v>
      </c>
      <c r="F604" s="16">
        <f t="shared" si="18"/>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19"/>
        <v>90</v>
      </c>
      <c r="AD604" s="17" t="s">
        <v>4654</v>
      </c>
      <c r="AE604" s="17"/>
      <c r="AF604" s="70"/>
      <c r="AG604" s="140"/>
      <c r="AH604" s="140"/>
      <c r="AI604" s="14"/>
      <c r="AJ604" s="18" t="s">
        <v>4654</v>
      </c>
    </row>
    <row r="605" spans="1:36" s="18" customFormat="1" ht="15.75" customHeight="1">
      <c r="A605" s="44">
        <v>3745</v>
      </c>
      <c r="B605" s="36">
        <v>3745</v>
      </c>
      <c r="C605" s="16">
        <v>41073</v>
      </c>
      <c r="D605" s="16">
        <f t="shared" si="20"/>
        <v>41118</v>
      </c>
      <c r="E605" s="16">
        <f>VLOOKUP(B605,SAOM!B$2:D2149,3,0)</f>
        <v>41118</v>
      </c>
      <c r="F605" s="16">
        <f t="shared" si="18"/>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19"/>
        <v>41206</v>
      </c>
      <c r="AD605" s="17" t="s">
        <v>4654</v>
      </c>
      <c r="AE605" s="17"/>
      <c r="AF605" s="70"/>
      <c r="AG605" s="140"/>
      <c r="AH605" s="140"/>
      <c r="AI605" s="14"/>
      <c r="AJ605" s="18" t="s">
        <v>4654</v>
      </c>
    </row>
    <row r="606" spans="1:36" s="81" customFormat="1" ht="15.75" customHeight="1">
      <c r="A606" s="44">
        <v>3662</v>
      </c>
      <c r="B606" s="36">
        <v>3662</v>
      </c>
      <c r="C606" s="29">
        <v>41066</v>
      </c>
      <c r="D606" s="29">
        <f t="shared" si="20"/>
        <v>41111</v>
      </c>
      <c r="E606" s="16">
        <f>VLOOKUP(B606,SAOM!B$2:D2150,3,0)</f>
        <v>41111</v>
      </c>
      <c r="F606" s="29">
        <f t="shared" si="18"/>
        <v>41126</v>
      </c>
      <c r="G606" s="29">
        <v>41102</v>
      </c>
      <c r="H606" s="71" t="s">
        <v>513</v>
      </c>
      <c r="I606" s="38" t="str">
        <f>VLOOKUP(B606,SAOM!B$2:H2147,4,0)</f>
        <v>Aceito</v>
      </c>
      <c r="J606" s="71"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19"/>
        <v>41295</v>
      </c>
      <c r="AD606" s="79" t="s">
        <v>4654</v>
      </c>
      <c r="AE606" s="79"/>
      <c r="AF606" s="208"/>
      <c r="AG606" s="141"/>
      <c r="AH606" s="141"/>
      <c r="AI606" s="45"/>
      <c r="AJ606" s="81" t="s">
        <v>4654</v>
      </c>
    </row>
    <row r="607" spans="1:36" s="18" customFormat="1" ht="15.75" customHeight="1">
      <c r="A607" s="44">
        <v>3799</v>
      </c>
      <c r="B607" s="36">
        <v>3799</v>
      </c>
      <c r="C607" s="16">
        <v>41079</v>
      </c>
      <c r="D607" s="16">
        <f t="shared" si="20"/>
        <v>41124</v>
      </c>
      <c r="E607" s="16">
        <f>VLOOKUP(B607,SAOM!B$2:D2151,3,0)</f>
        <v>41124</v>
      </c>
      <c r="F607" s="16">
        <f t="shared" si="18"/>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33"/>
      <c r="AA607" s="46"/>
      <c r="AB607" s="17" t="str">
        <f>VLOOKUP(B607,SAOM!B$2:T2148,16,0)</f>
        <v xml:space="preserve">UBS Nova Baden </v>
      </c>
      <c r="AC607" s="17">
        <f t="shared" si="19"/>
        <v>41214</v>
      </c>
      <c r="AD607" s="17" t="s">
        <v>4654</v>
      </c>
      <c r="AE607" s="17"/>
      <c r="AF607" s="70"/>
      <c r="AG607" s="140"/>
      <c r="AH607" s="140"/>
      <c r="AI607" s="14"/>
      <c r="AJ607" s="18" t="s">
        <v>4654</v>
      </c>
    </row>
    <row r="608" spans="1:36" s="18" customFormat="1" ht="15.75" customHeight="1">
      <c r="A608" s="44">
        <v>3797</v>
      </c>
      <c r="B608" s="36">
        <v>3797</v>
      </c>
      <c r="C608" s="16">
        <v>41079</v>
      </c>
      <c r="D608" s="16">
        <f t="shared" si="20"/>
        <v>41124</v>
      </c>
      <c r="E608" s="16">
        <f>VLOOKUP(B608,SAOM!B$2:D2152,3,0)</f>
        <v>41124</v>
      </c>
      <c r="F608" s="16">
        <f t="shared" ref="F608:F671" si="21">D608+15</f>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33"/>
      <c r="AA608" s="46"/>
      <c r="AB608" s="17" t="str">
        <f>VLOOKUP(B608,SAOM!B$2:T2149,16,0)</f>
        <v xml:space="preserve">UBS Imbiruçu </v>
      </c>
      <c r="AC608" s="17">
        <f t="shared" ref="AC608:AC671" si="22">Y608+90</f>
        <v>41212</v>
      </c>
      <c r="AD608" s="17" t="s">
        <v>4654</v>
      </c>
      <c r="AE608" s="17"/>
      <c r="AF608" s="70"/>
      <c r="AG608" s="140"/>
      <c r="AH608" s="140"/>
      <c r="AI608" s="14"/>
      <c r="AJ608" s="18" t="s">
        <v>4654</v>
      </c>
    </row>
    <row r="609" spans="1:36" s="18" customFormat="1" ht="15.75" customHeight="1">
      <c r="A609" s="44">
        <v>3795</v>
      </c>
      <c r="B609" s="36">
        <v>3795</v>
      </c>
      <c r="C609" s="16">
        <v>41079</v>
      </c>
      <c r="D609" s="16">
        <f t="shared" si="20"/>
        <v>41124</v>
      </c>
      <c r="E609" s="16">
        <f>VLOOKUP(B609,SAOM!B$2:D2153,3,0)</f>
        <v>41124</v>
      </c>
      <c r="F609" s="16">
        <f t="shared" si="21"/>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33"/>
      <c r="AA609" s="46"/>
      <c r="AB609" s="17" t="str">
        <f>VLOOKUP(B609,SAOM!B$2:T2150,16,0)</f>
        <v xml:space="preserve">UBS Capelinha/CAIC </v>
      </c>
      <c r="AC609" s="17">
        <f t="shared" si="22"/>
        <v>41211</v>
      </c>
      <c r="AD609" s="17" t="s">
        <v>4654</v>
      </c>
      <c r="AE609" s="17"/>
      <c r="AF609" s="70"/>
      <c r="AG609" s="140"/>
      <c r="AH609" s="140"/>
      <c r="AI609" s="14"/>
      <c r="AJ609" s="18" t="s">
        <v>4654</v>
      </c>
    </row>
    <row r="610" spans="1:36" s="81" customFormat="1" ht="15.75" customHeight="1">
      <c r="A610" s="44">
        <v>3793</v>
      </c>
      <c r="B610" s="36">
        <v>3793</v>
      </c>
      <c r="C610" s="29">
        <v>41079</v>
      </c>
      <c r="D610" s="29">
        <f t="shared" si="20"/>
        <v>41124</v>
      </c>
      <c r="E610" s="16">
        <f>VLOOKUP(B610,SAOM!B$2:D2154,3,0)</f>
        <v>41124</v>
      </c>
      <c r="F610" s="29">
        <f t="shared" si="21"/>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2"/>
        <v>41204</v>
      </c>
      <c r="AD610" s="79" t="s">
        <v>4654</v>
      </c>
      <c r="AE610" s="79"/>
      <c r="AF610" s="208"/>
      <c r="AG610" s="141"/>
      <c r="AH610" s="141"/>
      <c r="AI610" s="45"/>
      <c r="AJ610" s="81" t="s">
        <v>4654</v>
      </c>
    </row>
    <row r="611" spans="1:36" s="18" customFormat="1" ht="15.75" customHeight="1">
      <c r="A611" s="44">
        <v>3791</v>
      </c>
      <c r="B611" s="36">
        <v>3791</v>
      </c>
      <c r="C611" s="16">
        <v>41079</v>
      </c>
      <c r="D611" s="16">
        <f t="shared" si="20"/>
        <v>41124</v>
      </c>
      <c r="E611" s="16">
        <f>VLOOKUP(B611,SAOM!B$2:D2155,3,0)</f>
        <v>41124</v>
      </c>
      <c r="F611" s="16">
        <f t="shared" si="21"/>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2"/>
        <v>41206</v>
      </c>
      <c r="AD611" s="17" t="s">
        <v>4654</v>
      </c>
      <c r="AE611" s="17"/>
      <c r="AF611" s="70"/>
      <c r="AG611" s="140"/>
      <c r="AH611" s="140"/>
      <c r="AI611" s="14"/>
      <c r="AJ611" s="18" t="s">
        <v>4654</v>
      </c>
    </row>
    <row r="612" spans="1:36" s="18" customFormat="1" ht="15.75" customHeight="1">
      <c r="A612" s="44">
        <v>3789</v>
      </c>
      <c r="B612" s="36">
        <v>3789</v>
      </c>
      <c r="C612" s="16">
        <v>41079</v>
      </c>
      <c r="D612" s="16">
        <f t="shared" si="20"/>
        <v>41124</v>
      </c>
      <c r="E612" s="16">
        <f>VLOOKUP(B612,SAOM!B$2:D2156,3,0)</f>
        <v>41124</v>
      </c>
      <c r="F612" s="16">
        <f t="shared" si="21"/>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2"/>
        <v>41207</v>
      </c>
      <c r="AD612" s="17">
        <v>41193</v>
      </c>
      <c r="AE612" s="70" t="s">
        <v>499</v>
      </c>
      <c r="AF612" s="70" t="s">
        <v>9266</v>
      </c>
      <c r="AG612" s="140" t="s">
        <v>9186</v>
      </c>
      <c r="AH612" s="140" t="s">
        <v>9372</v>
      </c>
      <c r="AI612" s="14" t="s">
        <v>4654</v>
      </c>
      <c r="AJ612" s="18" t="s">
        <v>4654</v>
      </c>
    </row>
    <row r="613" spans="1:36" s="18" customFormat="1" ht="15.75" customHeight="1">
      <c r="A613" s="44">
        <v>3788</v>
      </c>
      <c r="B613" s="36">
        <v>3788</v>
      </c>
      <c r="C613" s="16">
        <v>41079</v>
      </c>
      <c r="D613" s="16">
        <f t="shared" si="20"/>
        <v>41124</v>
      </c>
      <c r="E613" s="16">
        <f>VLOOKUP(B613,SAOM!B$2:D2157,3,0)</f>
        <v>41124</v>
      </c>
      <c r="F613" s="16">
        <f t="shared" si="21"/>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2"/>
        <v>41212</v>
      </c>
      <c r="AD613" s="17">
        <v>41239</v>
      </c>
      <c r="AE613" s="17">
        <v>41241</v>
      </c>
      <c r="AF613" s="70" t="s">
        <v>9265</v>
      </c>
      <c r="AG613" s="140" t="s">
        <v>9186</v>
      </c>
      <c r="AH613" s="140" t="s">
        <v>10310</v>
      </c>
      <c r="AI613" s="14"/>
      <c r="AJ613" s="18" t="s">
        <v>4654</v>
      </c>
    </row>
    <row r="614" spans="1:36" s="18" customFormat="1" ht="15.75" customHeight="1">
      <c r="A614" s="44">
        <v>3787</v>
      </c>
      <c r="B614" s="36">
        <v>3787</v>
      </c>
      <c r="C614" s="16">
        <v>41079</v>
      </c>
      <c r="D614" s="16">
        <f t="shared" si="20"/>
        <v>41124</v>
      </c>
      <c r="E614" s="16">
        <f>VLOOKUP(B614,SAOM!B$2:D2158,3,0)</f>
        <v>41124</v>
      </c>
      <c r="F614" s="16">
        <f t="shared" si="21"/>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2"/>
        <v>41212</v>
      </c>
      <c r="AD614" s="17" t="s">
        <v>4654</v>
      </c>
      <c r="AE614" s="17"/>
      <c r="AF614" s="70"/>
      <c r="AG614" s="140"/>
      <c r="AH614" s="140"/>
      <c r="AI614" s="14"/>
      <c r="AJ614" s="18" t="s">
        <v>4654</v>
      </c>
    </row>
    <row r="615" spans="1:36" s="18" customFormat="1" ht="15.75" customHeight="1">
      <c r="A615" s="44">
        <v>3786</v>
      </c>
      <c r="B615" s="36">
        <v>3786</v>
      </c>
      <c r="C615" s="16">
        <v>41079</v>
      </c>
      <c r="D615" s="16">
        <f t="shared" si="20"/>
        <v>41124</v>
      </c>
      <c r="E615" s="16">
        <f>VLOOKUP(B615,SAOM!B$2:D2159,3,0)</f>
        <v>41124</v>
      </c>
      <c r="F615" s="16">
        <f t="shared" si="21"/>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33"/>
      <c r="AA615" s="46"/>
      <c r="AB615" s="17" t="str">
        <f>VLOOKUP(B615,SAOM!B$2:T2156,16,0)</f>
        <v xml:space="preserve">UAI Alterosas -Triagem URG/EMERG </v>
      </c>
      <c r="AC615" s="17">
        <f t="shared" si="22"/>
        <v>41200</v>
      </c>
      <c r="AD615" s="17">
        <v>41239</v>
      </c>
      <c r="AE615" s="17">
        <v>41241</v>
      </c>
      <c r="AF615" s="70" t="s">
        <v>9265</v>
      </c>
      <c r="AG615" s="140" t="s">
        <v>9186</v>
      </c>
      <c r="AH615" s="140" t="s">
        <v>10311</v>
      </c>
      <c r="AI615" s="14" t="s">
        <v>5768</v>
      </c>
      <c r="AJ615" s="18" t="s">
        <v>4654</v>
      </c>
    </row>
    <row r="616" spans="1:36" s="18" customFormat="1" ht="15.75" customHeight="1">
      <c r="A616" s="44">
        <v>3800</v>
      </c>
      <c r="B616" s="36">
        <v>3800</v>
      </c>
      <c r="C616" s="16">
        <v>41079</v>
      </c>
      <c r="D616" s="16">
        <f t="shared" si="20"/>
        <v>41124</v>
      </c>
      <c r="E616" s="16">
        <f>VLOOKUP(B616,SAOM!B$2:D2160,3,0)</f>
        <v>41124</v>
      </c>
      <c r="F616" s="16">
        <f t="shared" si="21"/>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2"/>
        <v>41210</v>
      </c>
      <c r="AD616" s="17" t="s">
        <v>4654</v>
      </c>
      <c r="AE616" s="17"/>
      <c r="AF616" s="70"/>
      <c r="AG616" s="140"/>
      <c r="AH616" s="140"/>
      <c r="AI616" s="14"/>
      <c r="AJ616" s="18" t="s">
        <v>4654</v>
      </c>
    </row>
    <row r="617" spans="1:36" s="18" customFormat="1" ht="15.75" customHeight="1">
      <c r="A617" s="44">
        <v>3798</v>
      </c>
      <c r="B617" s="36">
        <v>3798</v>
      </c>
      <c r="C617" s="16">
        <v>41079</v>
      </c>
      <c r="D617" s="16">
        <f t="shared" si="20"/>
        <v>41124</v>
      </c>
      <c r="E617" s="16">
        <f>VLOOKUP(B617,SAOM!B$2:D2161,3,0)</f>
        <v>41124</v>
      </c>
      <c r="F617" s="16">
        <f t="shared" si="21"/>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c r="AA617" s="46"/>
      <c r="AB617" s="17" t="str">
        <f>VLOOKUP(B617,SAOM!B$2:T2158,16,0)</f>
        <v xml:space="preserve">UBS Laranjeiras </v>
      </c>
      <c r="AC617" s="17">
        <f t="shared" si="22"/>
        <v>41207</v>
      </c>
      <c r="AD617" s="17" t="s">
        <v>4654</v>
      </c>
      <c r="AE617" s="17"/>
      <c r="AF617" s="70"/>
      <c r="AG617" s="140"/>
      <c r="AH617" s="140"/>
      <c r="AI617" s="14"/>
      <c r="AJ617" s="18" t="s">
        <v>4654</v>
      </c>
    </row>
    <row r="618" spans="1:36" s="18" customFormat="1" ht="15.75" customHeight="1">
      <c r="A618" s="44">
        <v>3796</v>
      </c>
      <c r="B618" s="36">
        <v>3796</v>
      </c>
      <c r="C618" s="16">
        <v>41079</v>
      </c>
      <c r="D618" s="16">
        <f t="shared" si="20"/>
        <v>41124</v>
      </c>
      <c r="E618" s="16">
        <f>VLOOKUP(B618,SAOM!B$2:D2162,3,0)</f>
        <v>41124</v>
      </c>
      <c r="F618" s="16">
        <f t="shared" si="21"/>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2"/>
        <v>41207</v>
      </c>
      <c r="AD618" s="17">
        <v>41185</v>
      </c>
      <c r="AE618" s="17">
        <v>41191</v>
      </c>
      <c r="AF618" s="70" t="s">
        <v>680</v>
      </c>
      <c r="AG618" s="140" t="s">
        <v>9309</v>
      </c>
      <c r="AH618" s="140" t="s">
        <v>9332</v>
      </c>
      <c r="AI618" s="14"/>
      <c r="AJ618" s="18" t="s">
        <v>4654</v>
      </c>
    </row>
    <row r="619" spans="1:36" s="81" customFormat="1" ht="15.75" customHeight="1">
      <c r="A619" s="44">
        <v>3794</v>
      </c>
      <c r="B619" s="36">
        <v>3794</v>
      </c>
      <c r="C619" s="29">
        <v>41079</v>
      </c>
      <c r="D619" s="29">
        <f t="shared" si="20"/>
        <v>41124</v>
      </c>
      <c r="E619" s="16">
        <f>VLOOKUP(B619,SAOM!B$2:D2163,3,0)</f>
        <v>41124</v>
      </c>
      <c r="F619" s="29">
        <f t="shared" si="21"/>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33"/>
      <c r="AA619" s="68"/>
      <c r="AB619" s="17" t="str">
        <f>VLOOKUP(B619,SAOM!B$2:T2160,16,0)</f>
        <v xml:space="preserve">UBS Nossa Senhora de Fátima </v>
      </c>
      <c r="AC619" s="17">
        <f t="shared" si="22"/>
        <v>41205</v>
      </c>
      <c r="AD619" s="79" t="s">
        <v>4654</v>
      </c>
      <c r="AE619" s="79"/>
      <c r="AF619" s="208"/>
      <c r="AG619" s="141"/>
      <c r="AH619" s="141"/>
      <c r="AI619" s="45"/>
      <c r="AJ619" s="81" t="s">
        <v>4654</v>
      </c>
    </row>
    <row r="620" spans="1:36" s="18" customFormat="1" ht="15.75" customHeight="1">
      <c r="A620" s="44">
        <v>3792</v>
      </c>
      <c r="B620" s="36">
        <v>3792</v>
      </c>
      <c r="C620" s="16">
        <v>41079</v>
      </c>
      <c r="D620" s="16">
        <f t="shared" si="20"/>
        <v>41124</v>
      </c>
      <c r="E620" s="16">
        <f>VLOOKUP(B620,SAOM!B$2:D2164,3,0)</f>
        <v>41124</v>
      </c>
      <c r="F620" s="16">
        <f t="shared" si="21"/>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33"/>
      <c r="AA620" s="46"/>
      <c r="AB620" s="17" t="str">
        <f>VLOOKUP(B620,SAOM!B$2:T2161,16,0)</f>
        <v xml:space="preserve">UBS Alterosas I </v>
      </c>
      <c r="AC620" s="17">
        <f t="shared" si="22"/>
        <v>41206</v>
      </c>
      <c r="AD620" s="17" t="s">
        <v>4654</v>
      </c>
      <c r="AE620" s="17"/>
      <c r="AF620" s="70"/>
      <c r="AG620" s="140"/>
      <c r="AH620" s="140"/>
      <c r="AI620" s="14"/>
      <c r="AJ620" s="18" t="s">
        <v>4654</v>
      </c>
    </row>
    <row r="621" spans="1:36" s="263" customFormat="1" ht="15.75" customHeight="1">
      <c r="A621" s="253">
        <v>3790</v>
      </c>
      <c r="B621" s="254">
        <v>3790</v>
      </c>
      <c r="C621" s="255">
        <v>41079</v>
      </c>
      <c r="D621" s="255">
        <f t="shared" si="20"/>
        <v>41124</v>
      </c>
      <c r="E621" s="16">
        <f>VLOOKUP(B621,SAOM!B$2:D2165,3,0)</f>
        <v>41124</v>
      </c>
      <c r="F621" s="255">
        <f t="shared" si="21"/>
        <v>41139</v>
      </c>
      <c r="G621" s="255" t="s">
        <v>499</v>
      </c>
      <c r="H621" s="256" t="s">
        <v>513</v>
      </c>
      <c r="I621" s="38" t="str">
        <f>VLOOKUP(B621,SAOM!B$2:H2162,4,0)</f>
        <v>Aceito</v>
      </c>
      <c r="J621" s="256" t="s">
        <v>680</v>
      </c>
      <c r="K621" s="256" t="s">
        <v>499</v>
      </c>
      <c r="L621" s="257" t="s">
        <v>4494</v>
      </c>
      <c r="M621" s="257" t="str">
        <f>VLOOKUP(L621,Coordenadas!A$2:B1872,2,0)</f>
        <v xml:space="preserve"> 19°58'3.24"S</v>
      </c>
      <c r="N621" s="257" t="str">
        <f>VLOOKUP(L621,Coordenadas!A$2:C5615,3,0)</f>
        <v xml:space="preserve"> 44°11'56.91"O</v>
      </c>
      <c r="O621" s="38" t="str">
        <f>VLOOKUP(B621,SAOM!B$2:K2162,7,0)</f>
        <v>SES-BEIM-3790</v>
      </c>
      <c r="P621" s="254">
        <v>4033</v>
      </c>
      <c r="Q621" s="255">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5">
        <v>41115</v>
      </c>
      <c r="X621" s="257" t="s">
        <v>4254</v>
      </c>
      <c r="Y621" s="258">
        <v>41116</v>
      </c>
      <c r="Z621" s="259"/>
      <c r="AA621" s="260"/>
      <c r="AB621" s="17" t="str">
        <f>VLOOKUP(B621,SAOM!B$2:T2162,16,0)</f>
        <v xml:space="preserve">UBS Cruzeiro do Sul </v>
      </c>
      <c r="AC621" s="258">
        <f t="shared" si="22"/>
        <v>41206</v>
      </c>
      <c r="AD621" s="258">
        <v>41253</v>
      </c>
      <c r="AE621" s="258"/>
      <c r="AF621" s="271" t="s">
        <v>9266</v>
      </c>
      <c r="AG621" s="262" t="s">
        <v>12867</v>
      </c>
      <c r="AH621" s="262"/>
      <c r="AI621" s="257"/>
      <c r="AJ621" s="263" t="s">
        <v>4654</v>
      </c>
    </row>
    <row r="622" spans="1:36" s="18" customFormat="1" ht="15.75" customHeight="1">
      <c r="A622" s="44">
        <v>3656</v>
      </c>
      <c r="B622" s="36">
        <v>3656</v>
      </c>
      <c r="C622" s="16">
        <v>41066</v>
      </c>
      <c r="D622" s="16">
        <v>41151</v>
      </c>
      <c r="E622" s="16">
        <f>VLOOKUP(B622,SAOM!B$2:D2166,3,0)</f>
        <v>41151</v>
      </c>
      <c r="F622" s="16">
        <f t="shared" si="21"/>
        <v>41166</v>
      </c>
      <c r="G622" s="16">
        <v>41102</v>
      </c>
      <c r="H622" s="13" t="s">
        <v>12747</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7167</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2"/>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1"/>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2"/>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1"/>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c r="AA624" s="46"/>
      <c r="AB624" s="17" t="str">
        <f>VLOOKUP(B624,SAOM!B$2:T2165,16,0)</f>
        <v>-</v>
      </c>
      <c r="AC624" s="17">
        <f t="shared" si="22"/>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1"/>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2"/>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1"/>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2"/>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1"/>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2"/>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1"/>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2"/>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1"/>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2"/>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1"/>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2"/>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1"/>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33"/>
      <c r="AA631" s="46"/>
      <c r="AB631" s="17" t="str">
        <f>VLOOKUP(B631,SAOM!B$2:T2172,16,0)</f>
        <v>-</v>
      </c>
      <c r="AC631" s="17">
        <f t="shared" si="22"/>
        <v>41252</v>
      </c>
      <c r="AD631" s="17" t="s">
        <v>4654</v>
      </c>
      <c r="AE631" s="17"/>
      <c r="AF631" s="70"/>
      <c r="AG631" s="140"/>
      <c r="AH631" s="140"/>
      <c r="AI631" s="14"/>
    </row>
    <row r="632" spans="1:35" s="263" customFormat="1" ht="15.75" customHeight="1">
      <c r="A632" s="253">
        <v>3817</v>
      </c>
      <c r="B632" s="254">
        <v>3817</v>
      </c>
      <c r="C632" s="255">
        <v>41088</v>
      </c>
      <c r="D632" s="255">
        <f t="shared" si="23"/>
        <v>41133</v>
      </c>
      <c r="E632" s="16">
        <f>VLOOKUP(B632,SAOM!B$2:D2176,3,0)</f>
        <v>41133</v>
      </c>
      <c r="F632" s="255">
        <f t="shared" si="21"/>
        <v>41148</v>
      </c>
      <c r="G632" s="255" t="s">
        <v>499</v>
      </c>
      <c r="H632" s="256" t="s">
        <v>513</v>
      </c>
      <c r="I632" s="38" t="str">
        <f>VLOOKUP(B632,SAOM!B$2:H2173,4,0)</f>
        <v>Aceito</v>
      </c>
      <c r="J632" s="256" t="s">
        <v>680</v>
      </c>
      <c r="K632" s="256" t="s">
        <v>499</v>
      </c>
      <c r="L632" s="257" t="s">
        <v>4494</v>
      </c>
      <c r="M632" s="257" t="str">
        <f>VLOOKUP(L632,Coordenadas!A$2:B1883,2,0)</f>
        <v xml:space="preserve"> 19°58'3.24"S</v>
      </c>
      <c r="N632" s="257" t="str">
        <f>VLOOKUP(L632,Coordenadas!A$2:C5626,3,0)</f>
        <v xml:space="preserve"> 44°11'56.91"O</v>
      </c>
      <c r="O632" s="38" t="str">
        <f>VLOOKUP(B632,SAOM!B$2:K2173,7,0)</f>
        <v>SES-BEIM-3817</v>
      </c>
      <c r="P632" s="254">
        <v>4033</v>
      </c>
      <c r="Q632" s="255">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5">
        <v>41150</v>
      </c>
      <c r="X632" s="257" t="s">
        <v>5691</v>
      </c>
      <c r="Y632" s="258">
        <v>41150</v>
      </c>
      <c r="Z632" s="259"/>
      <c r="AA632" s="260"/>
      <c r="AB632" s="17" t="str">
        <f>VLOOKUP(B632,SAOM!B$2:T2173,16,0)</f>
        <v>-</v>
      </c>
      <c r="AC632" s="258">
        <f t="shared" si="22"/>
        <v>41240</v>
      </c>
      <c r="AD632" s="258">
        <v>41253</v>
      </c>
      <c r="AE632" s="258"/>
      <c r="AF632" s="271" t="s">
        <v>9266</v>
      </c>
      <c r="AG632" s="262" t="s">
        <v>12867</v>
      </c>
      <c r="AH632" s="262"/>
      <c r="AI632" s="257"/>
    </row>
    <row r="633" spans="1:35" s="263" customFormat="1" ht="15.75" customHeight="1">
      <c r="A633" s="253">
        <v>3831</v>
      </c>
      <c r="B633" s="254">
        <v>3831</v>
      </c>
      <c r="C633" s="255">
        <v>41088</v>
      </c>
      <c r="D633" s="255">
        <f t="shared" si="23"/>
        <v>41133</v>
      </c>
      <c r="E633" s="16">
        <f>VLOOKUP(B633,SAOM!B$2:D2177,3,0)</f>
        <v>41133</v>
      </c>
      <c r="F633" s="255">
        <f t="shared" si="21"/>
        <v>41148</v>
      </c>
      <c r="G633" s="255" t="s">
        <v>499</v>
      </c>
      <c r="H633" s="256" t="s">
        <v>513</v>
      </c>
      <c r="I633" s="38" t="str">
        <f>VLOOKUP(B633,SAOM!B$2:H2174,4,0)</f>
        <v>Aceito</v>
      </c>
      <c r="J633" s="256" t="s">
        <v>680</v>
      </c>
      <c r="K633" s="256" t="s">
        <v>499</v>
      </c>
      <c r="L633" s="257" t="s">
        <v>4494</v>
      </c>
      <c r="M633" s="257" t="str">
        <f>VLOOKUP(L633,Coordenadas!A$2:B1884,2,0)</f>
        <v xml:space="preserve"> 19°58'3.24"S</v>
      </c>
      <c r="N633" s="257" t="str">
        <f>VLOOKUP(L633,Coordenadas!A$2:C5627,3,0)</f>
        <v xml:space="preserve"> 44°11'56.91"O</v>
      </c>
      <c r="O633" s="38" t="str">
        <f>VLOOKUP(B633,SAOM!B$2:K2174,7,0)</f>
        <v>SES-BEIM-3831</v>
      </c>
      <c r="P633" s="254">
        <v>4033</v>
      </c>
      <c r="Q633" s="255">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5">
        <v>41150</v>
      </c>
      <c r="X633" s="257" t="s">
        <v>5691</v>
      </c>
      <c r="Y633" s="258">
        <v>41150</v>
      </c>
      <c r="Z633" s="259"/>
      <c r="AA633" s="260"/>
      <c r="AB633" s="17" t="str">
        <f>VLOOKUP(B633,SAOM!B$2:T2174,16,0)</f>
        <v>-</v>
      </c>
      <c r="AC633" s="258">
        <f t="shared" si="22"/>
        <v>41240</v>
      </c>
      <c r="AD633" s="258">
        <v>41253</v>
      </c>
      <c r="AE633" s="258"/>
      <c r="AF633" s="271" t="s">
        <v>9266</v>
      </c>
      <c r="AG633" s="262" t="s">
        <v>12873</v>
      </c>
      <c r="AH633" s="262"/>
      <c r="AI633" s="257"/>
    </row>
    <row r="634" spans="1:35" s="18" customFormat="1" ht="15.75" customHeight="1">
      <c r="A634" s="44">
        <v>3826</v>
      </c>
      <c r="B634" s="36">
        <v>3826</v>
      </c>
      <c r="C634" s="16">
        <v>41088</v>
      </c>
      <c r="D634" s="16">
        <f t="shared" si="23"/>
        <v>41133</v>
      </c>
      <c r="E634" s="16">
        <f>VLOOKUP(B634,SAOM!B$2:D2178,3,0)</f>
        <v>41133</v>
      </c>
      <c r="F634" s="16">
        <f t="shared" si="21"/>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2"/>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1"/>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2"/>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1"/>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2"/>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1"/>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2"/>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1"/>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2"/>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1"/>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2"/>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1"/>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7181</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2"/>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1"/>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c r="AA641" s="46"/>
      <c r="AB641" s="17" t="str">
        <f>VLOOKUP(B641,SAOM!B$2:T2182,16,0)</f>
        <v>-</v>
      </c>
      <c r="AC641" s="17">
        <f t="shared" si="22"/>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1"/>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c r="AA642" s="46"/>
      <c r="AB642" s="17" t="str">
        <f>VLOOKUP(B642,SAOM!B$2:T2183,16,0)</f>
        <v>-</v>
      </c>
      <c r="AC642" s="17">
        <f t="shared" si="22"/>
        <v>41240</v>
      </c>
      <c r="AD642" s="17">
        <v>41185</v>
      </c>
      <c r="AE642" s="17">
        <v>41191</v>
      </c>
      <c r="AF642" s="70" t="s">
        <v>680</v>
      </c>
      <c r="AG642" s="140" t="s">
        <v>9310</v>
      </c>
      <c r="AH642" s="140" t="s">
        <v>9333</v>
      </c>
      <c r="AI642" s="14"/>
    </row>
    <row r="643" spans="1:35" s="18" customFormat="1" ht="15.75" customHeight="1">
      <c r="A643" s="44">
        <v>3821</v>
      </c>
      <c r="B643" s="36">
        <v>3821</v>
      </c>
      <c r="C643" s="16">
        <v>41088</v>
      </c>
      <c r="D643" s="16">
        <f t="shared" si="23"/>
        <v>41133</v>
      </c>
      <c r="E643" s="16">
        <f>VLOOKUP(B643,SAOM!B$2:D2187,3,0)</f>
        <v>41133</v>
      </c>
      <c r="F643" s="16">
        <f t="shared" si="21"/>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c r="AA643" s="46"/>
      <c r="AB643" s="17" t="str">
        <f>VLOOKUP(B643,SAOM!B$2:T2184,16,0)</f>
        <v>-</v>
      </c>
      <c r="AC643" s="17">
        <f t="shared" si="22"/>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1"/>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2"/>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1"/>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c r="AA645" s="46"/>
      <c r="AB645" s="17" t="str">
        <f>VLOOKUP(B645,SAOM!B$2:T2186,16,0)</f>
        <v>-</v>
      </c>
      <c r="AC645" s="17">
        <f t="shared" si="22"/>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1"/>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33"/>
      <c r="AA646" s="46" t="s">
        <v>7319</v>
      </c>
      <c r="AB646" s="17" t="str">
        <f>VLOOKUP(B646,SAOM!B$2:T2187,16,0)</f>
        <v>-</v>
      </c>
      <c r="AC646" s="17">
        <f t="shared" si="22"/>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1"/>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33"/>
      <c r="AA647" s="46"/>
      <c r="AB647" s="17" t="str">
        <f>VLOOKUP(B647,SAOM!B$2:T2188,16,0)</f>
        <v>-</v>
      </c>
      <c r="AC647" s="17">
        <f t="shared" si="22"/>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1"/>
        <v>41225</v>
      </c>
      <c r="G648" s="29">
        <v>41103</v>
      </c>
      <c r="H648" s="71" t="s">
        <v>513</v>
      </c>
      <c r="I648" s="38" t="str">
        <f>VLOOKUP(B648,SAOM!B$2:H2189,4,0)</f>
        <v>Aceito</v>
      </c>
      <c r="J648" s="71"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8750</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2"/>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1"/>
        <v>41155</v>
      </c>
      <c r="G649" s="29" t="s">
        <v>499</v>
      </c>
      <c r="H649" s="71" t="s">
        <v>513</v>
      </c>
      <c r="I649" s="38" t="str">
        <f>VLOOKUP(B649,SAOM!B$2:H2190,4,0)</f>
        <v>Aceito</v>
      </c>
      <c r="J649" s="71"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8573</v>
      </c>
      <c r="Y649" s="79">
        <v>41207</v>
      </c>
      <c r="Z649" s="80"/>
      <c r="AA649" s="68"/>
      <c r="AB649" s="17" t="str">
        <f>VLOOKUP(B649,SAOM!B$2:T2190,16,0)</f>
        <v>-</v>
      </c>
      <c r="AC649" s="79">
        <f t="shared" si="22"/>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1"/>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8750</v>
      </c>
      <c r="Y650" s="17">
        <v>41213</v>
      </c>
      <c r="Z650" s="33">
        <v>41254</v>
      </c>
      <c r="AA650" s="46"/>
      <c r="AB650" s="17" t="str">
        <f>VLOOKUP(B650,SAOM!B$2:T2191,16,0)</f>
        <v>-</v>
      </c>
      <c r="AC650" s="17">
        <f t="shared" si="22"/>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1"/>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2"/>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1"/>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2"/>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1"/>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2"/>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1"/>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2"/>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1"/>
        <v>41155</v>
      </c>
      <c r="G655" s="29">
        <v>41103</v>
      </c>
      <c r="H655" s="71" t="s">
        <v>513</v>
      </c>
      <c r="I655" s="38" t="str">
        <f>VLOOKUP(B655,SAOM!B$2:H2196,4,0)</f>
        <v>Aceito</v>
      </c>
      <c r="J655" s="71"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2"/>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1"/>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2"/>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1"/>
        <v>41179</v>
      </c>
      <c r="G657" s="29">
        <v>41130</v>
      </c>
      <c r="H657" s="71" t="s">
        <v>513</v>
      </c>
      <c r="I657" s="38" t="str">
        <f>VLOOKUP(B657,SAOM!B$2:H2198,4,0)</f>
        <v>Aceito</v>
      </c>
      <c r="J657" s="71"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9759</v>
      </c>
      <c r="Y657" s="79">
        <v>41221</v>
      </c>
      <c r="Z657" s="80"/>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2"/>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1"/>
        <v>41273</v>
      </c>
      <c r="G658" s="29">
        <v>41130</v>
      </c>
      <c r="H658" s="280" t="s">
        <v>12747</v>
      </c>
      <c r="I658" s="38" t="str">
        <f>VLOOKUP(B658,SAOM!B$2:H2199,4,0)</f>
        <v>A agendar</v>
      </c>
      <c r="J658" s="71"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2"/>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1"/>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2"/>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1"/>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2"/>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1"/>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8749</v>
      </c>
      <c r="Y661" s="17">
        <v>41213</v>
      </c>
      <c r="Z661" s="33"/>
      <c r="AA661" s="46"/>
      <c r="AB661" s="17" t="str">
        <f>VLOOKUP(B661,SAOM!B$2:T2202,16,0)</f>
        <v>-</v>
      </c>
      <c r="AC661" s="17">
        <f t="shared" si="22"/>
        <v>41303</v>
      </c>
      <c r="AD661" s="17">
        <v>41204</v>
      </c>
      <c r="AE661" s="17">
        <v>41204</v>
      </c>
      <c r="AF661" s="70" t="s">
        <v>497</v>
      </c>
      <c r="AG661" s="140" t="s">
        <v>9316</v>
      </c>
      <c r="AH661" s="140" t="s">
        <v>9754</v>
      </c>
      <c r="AI661" s="14" t="s">
        <v>4654</v>
      </c>
    </row>
    <row r="662" spans="1:35" s="81" customFormat="1" ht="15.75" customHeight="1">
      <c r="A662" s="44">
        <v>3862</v>
      </c>
      <c r="B662" s="36">
        <v>3862</v>
      </c>
      <c r="C662" s="29">
        <v>41094</v>
      </c>
      <c r="D662" s="29">
        <v>41163</v>
      </c>
      <c r="E662" s="16">
        <f>VLOOKUP(B662,SAOM!B$2:D2206,3,0)</f>
        <v>41163</v>
      </c>
      <c r="F662" s="29">
        <f t="shared" si="21"/>
        <v>41178</v>
      </c>
      <c r="G662" s="29">
        <v>41103</v>
      </c>
      <c r="H662" s="71" t="s">
        <v>513</v>
      </c>
      <c r="I662" s="38" t="str">
        <f>VLOOKUP(B662,SAOM!B$2:H2203,4,0)</f>
        <v>Aceito</v>
      </c>
      <c r="J662" s="71"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8571</v>
      </c>
      <c r="Y662" s="79">
        <v>41178</v>
      </c>
      <c r="Z662" s="80"/>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si="22"/>
        <v>41268</v>
      </c>
      <c r="AD662" s="79" t="s">
        <v>4654</v>
      </c>
      <c r="AE662" s="79"/>
      <c r="AF662" s="208"/>
      <c r="AG662" s="141"/>
      <c r="AH662" s="141"/>
      <c r="AI662" s="45"/>
    </row>
    <row r="663" spans="1:35" s="18" customFormat="1" ht="15.75" customHeight="1">
      <c r="A663" s="44">
        <v>3863</v>
      </c>
      <c r="B663" s="36">
        <v>3863</v>
      </c>
      <c r="C663" s="16">
        <v>41094</v>
      </c>
      <c r="D663" s="16">
        <f t="shared" ref="D663:D672" si="25">C663+45</f>
        <v>41139</v>
      </c>
      <c r="E663" s="16">
        <f>VLOOKUP(B663,SAOM!B$2:D2207,3,0)</f>
        <v>41139</v>
      </c>
      <c r="F663" s="16">
        <f t="shared" si="21"/>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2"/>
        <v>41213</v>
      </c>
      <c r="AD663" s="17">
        <v>41201</v>
      </c>
      <c r="AE663" s="17">
        <v>41205</v>
      </c>
      <c r="AF663" s="70" t="s">
        <v>497</v>
      </c>
      <c r="AG663" s="231" t="s">
        <v>9339</v>
      </c>
      <c r="AH663" s="140" t="s">
        <v>9392</v>
      </c>
      <c r="AI663" s="14" t="s">
        <v>4654</v>
      </c>
    </row>
    <row r="664" spans="1:35" s="18" customFormat="1" ht="15.75" customHeight="1">
      <c r="A664" s="44">
        <v>3864</v>
      </c>
      <c r="B664" s="36">
        <v>3864</v>
      </c>
      <c r="C664" s="16">
        <v>41094</v>
      </c>
      <c r="D664" s="16">
        <f t="shared" si="25"/>
        <v>41139</v>
      </c>
      <c r="E664" s="16">
        <f>VLOOKUP(B664,SAOM!B$2:D2208,3,0)</f>
        <v>41139</v>
      </c>
      <c r="F664" s="16">
        <f t="shared" si="21"/>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2"/>
        <v>41213</v>
      </c>
      <c r="AD664" s="17" t="s">
        <v>4654</v>
      </c>
      <c r="AE664" s="17"/>
      <c r="AF664" s="70"/>
      <c r="AG664" s="140"/>
      <c r="AH664" s="140"/>
      <c r="AI664" s="14"/>
    </row>
    <row r="665" spans="1:35" s="18" customFormat="1" ht="15.75" customHeight="1">
      <c r="A665" s="44">
        <v>3865</v>
      </c>
      <c r="B665" s="36">
        <v>3865</v>
      </c>
      <c r="C665" s="16">
        <v>41094</v>
      </c>
      <c r="D665" s="16">
        <f t="shared" si="25"/>
        <v>41139</v>
      </c>
      <c r="E665" s="16">
        <f>VLOOKUP(B665,SAOM!B$2:D2209,3,0)</f>
        <v>41139</v>
      </c>
      <c r="F665" s="16">
        <f t="shared" si="21"/>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2"/>
        <v>41213</v>
      </c>
      <c r="AD665" s="17" t="s">
        <v>4654</v>
      </c>
      <c r="AE665" s="17"/>
      <c r="AF665" s="70"/>
      <c r="AG665" s="140"/>
      <c r="AH665" s="140"/>
      <c r="AI665" s="14"/>
    </row>
    <row r="666" spans="1:35" s="18" customFormat="1" ht="15.75" customHeight="1">
      <c r="A666" s="44">
        <v>3860</v>
      </c>
      <c r="B666" s="36">
        <v>3860</v>
      </c>
      <c r="C666" s="16">
        <v>41094</v>
      </c>
      <c r="D666" s="16">
        <f t="shared" si="25"/>
        <v>41139</v>
      </c>
      <c r="E666" s="16">
        <f>VLOOKUP(B666,SAOM!B$2:D2210,3,0)</f>
        <v>41139</v>
      </c>
      <c r="F666" s="16">
        <f t="shared" si="21"/>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2"/>
        <v>41218</v>
      </c>
      <c r="AD666" s="17" t="s">
        <v>4654</v>
      </c>
      <c r="AE666" s="17"/>
      <c r="AF666" s="70"/>
      <c r="AG666" s="140"/>
      <c r="AH666" s="140"/>
      <c r="AI666" s="14"/>
    </row>
    <row r="667" spans="1:35" s="18" customFormat="1" ht="15.75" customHeight="1">
      <c r="A667" s="44">
        <v>3858</v>
      </c>
      <c r="B667" s="36">
        <v>3858</v>
      </c>
      <c r="C667" s="16">
        <v>41094</v>
      </c>
      <c r="D667" s="16">
        <f t="shared" si="25"/>
        <v>41139</v>
      </c>
      <c r="E667" s="16">
        <f>VLOOKUP(B667,SAOM!B$2:D2211,3,0)</f>
        <v>41139</v>
      </c>
      <c r="F667" s="16">
        <f t="shared" si="21"/>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2"/>
        <v>41214</v>
      </c>
      <c r="AD667" s="17" t="s">
        <v>4654</v>
      </c>
      <c r="AE667" s="17"/>
      <c r="AF667" s="70"/>
      <c r="AG667" s="140"/>
      <c r="AH667" s="140"/>
      <c r="AI667" s="14"/>
    </row>
    <row r="668" spans="1:35" s="18" customFormat="1" ht="15.75" customHeight="1">
      <c r="A668" s="44">
        <v>3859</v>
      </c>
      <c r="B668" s="36">
        <v>3859</v>
      </c>
      <c r="C668" s="16">
        <v>41094</v>
      </c>
      <c r="D668" s="16">
        <f t="shared" si="25"/>
        <v>41139</v>
      </c>
      <c r="E668" s="16">
        <f>VLOOKUP(B668,SAOM!B$2:D2212,3,0)</f>
        <v>41139</v>
      </c>
      <c r="F668" s="16">
        <f t="shared" si="21"/>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2"/>
        <v>41214</v>
      </c>
      <c r="AD668" s="17" t="s">
        <v>4654</v>
      </c>
      <c r="AE668" s="17"/>
      <c r="AF668" s="70"/>
      <c r="AG668" s="140"/>
      <c r="AH668" s="140"/>
      <c r="AI668" s="14"/>
    </row>
    <row r="669" spans="1:35" s="18" customFormat="1" ht="15.75" customHeight="1">
      <c r="A669" s="44">
        <v>3857</v>
      </c>
      <c r="B669" s="36">
        <v>3857</v>
      </c>
      <c r="C669" s="16">
        <v>41094</v>
      </c>
      <c r="D669" s="16">
        <f t="shared" si="25"/>
        <v>41139</v>
      </c>
      <c r="E669" s="16">
        <f>VLOOKUP(B669,SAOM!B$2:D2213,3,0)</f>
        <v>41139</v>
      </c>
      <c r="F669" s="16">
        <f t="shared" si="21"/>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2"/>
        <v>41219</v>
      </c>
      <c r="AD669" s="17" t="s">
        <v>4654</v>
      </c>
      <c r="AE669" s="17"/>
      <c r="AF669" s="70"/>
      <c r="AG669" s="140"/>
      <c r="AH669" s="140"/>
      <c r="AI669" s="14"/>
    </row>
    <row r="670" spans="1:35" s="18" customFormat="1" ht="15.75" customHeight="1">
      <c r="A670" s="44">
        <v>3861</v>
      </c>
      <c r="B670" s="36">
        <v>3861</v>
      </c>
      <c r="C670" s="16">
        <v>41094</v>
      </c>
      <c r="D670" s="16">
        <f t="shared" si="25"/>
        <v>41139</v>
      </c>
      <c r="E670" s="16">
        <f>VLOOKUP(B670,SAOM!B$2:D2214,3,0)</f>
        <v>41139</v>
      </c>
      <c r="F670" s="16">
        <f t="shared" si="21"/>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2"/>
        <v>41221</v>
      </c>
      <c r="AD670" s="17" t="s">
        <v>4654</v>
      </c>
      <c r="AE670" s="17"/>
      <c r="AF670" s="70"/>
      <c r="AG670" s="140"/>
      <c r="AH670" s="140"/>
      <c r="AI670" s="14"/>
    </row>
    <row r="671" spans="1:35" s="18" customFormat="1" ht="15.75" customHeight="1">
      <c r="A671" s="44">
        <v>3870</v>
      </c>
      <c r="B671" s="36">
        <v>3870</v>
      </c>
      <c r="C671" s="16">
        <v>41094</v>
      </c>
      <c r="D671" s="16">
        <f t="shared" si="25"/>
        <v>41139</v>
      </c>
      <c r="E671" s="16">
        <f>VLOOKUP(B671,SAOM!B$2:D2215,3,0)</f>
        <v>41139</v>
      </c>
      <c r="F671" s="16">
        <f t="shared" si="21"/>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2"/>
        <v>41324</v>
      </c>
      <c r="AD671" s="17" t="s">
        <v>4654</v>
      </c>
      <c r="AE671" s="17"/>
      <c r="AF671" s="70"/>
      <c r="AG671" s="140"/>
      <c r="AH671" s="140"/>
      <c r="AI671" s="14"/>
    </row>
    <row r="672" spans="1:35" s="18" customFormat="1" ht="15.75" customHeight="1">
      <c r="A672" s="44">
        <v>3871</v>
      </c>
      <c r="B672" s="36">
        <v>3871</v>
      </c>
      <c r="C672" s="16">
        <v>41094</v>
      </c>
      <c r="D672" s="16">
        <f t="shared" si="25"/>
        <v>41139</v>
      </c>
      <c r="E672" s="16">
        <f>VLOOKUP(B672,SAOM!B$2:D2216,3,0)</f>
        <v>41139</v>
      </c>
      <c r="F672" s="16">
        <f t="shared" ref="F672:F735" si="26">D672+15</f>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ref="AC672:AC735" si="27">Y672+90</f>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6"/>
        <v>41252</v>
      </c>
      <c r="G673" s="29">
        <v>41103</v>
      </c>
      <c r="H673" s="13" t="s">
        <v>12747</v>
      </c>
      <c r="I673" s="38" t="str">
        <f>VLOOKUP(B673,SAOM!B$2:H2214,4,0)</f>
        <v>Agendado</v>
      </c>
      <c r="J673" s="71"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7"/>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6"/>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7"/>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6"/>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7"/>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6"/>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7"/>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6"/>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7"/>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6"/>
        <v>41154</v>
      </c>
      <c r="G678" s="29">
        <v>41103</v>
      </c>
      <c r="H678" s="71" t="s">
        <v>513</v>
      </c>
      <c r="I678" s="38" t="str">
        <f>VLOOKUP(B678,SAOM!B$2:H2219,4,0)</f>
        <v>Aceito</v>
      </c>
      <c r="J678" s="71"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7"/>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6"/>
        <v>41154</v>
      </c>
      <c r="G679" s="29">
        <v>41103</v>
      </c>
      <c r="H679" s="71" t="s">
        <v>513</v>
      </c>
      <c r="I679" s="38" t="str">
        <f>VLOOKUP(B679,SAOM!B$2:H2220,4,0)</f>
        <v>Aceito</v>
      </c>
      <c r="J679" s="71"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7"/>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6"/>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10110</v>
      </c>
      <c r="Y680" s="17">
        <v>41242</v>
      </c>
      <c r="Z680" s="33"/>
      <c r="AA680" s="46"/>
      <c r="AB680" s="17" t="str">
        <f>VLOOKUP(B680,SAOM!B$2:T2221,16,0)</f>
        <v>-</v>
      </c>
      <c r="AC680" s="17">
        <f t="shared" si="27"/>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6"/>
        <v>41168</v>
      </c>
      <c r="G681" s="29">
        <v>41129</v>
      </c>
      <c r="H681" s="71" t="s">
        <v>513</v>
      </c>
      <c r="I681" s="38" t="str">
        <f>VLOOKUP(B681,SAOM!B$2:H2222,4,0)</f>
        <v>Aceito</v>
      </c>
      <c r="J681" s="71"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8114</v>
      </c>
      <c r="Y681" s="79">
        <v>41187</v>
      </c>
      <c r="Z681" s="80"/>
      <c r="AA681" s="200" t="s">
        <v>7168</v>
      </c>
      <c r="AB681" s="17" t="str">
        <f>VLOOKUP(B681,SAOM!B$2:T2222,16,0)</f>
        <v xml:space="preserve">22/08/2012 14:45:29
Ivan Santos
Cliente mudou da RUA TANCREDO NEVES, 124, para a Rua Maria das dores Alvarenga, 416 ? Jardim das Flores. 
</v>
      </c>
      <c r="AC681" s="79">
        <f t="shared" si="27"/>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6"/>
        <v>41194</v>
      </c>
      <c r="G682" s="29">
        <v>41103</v>
      </c>
      <c r="H682" s="71" t="s">
        <v>513</v>
      </c>
      <c r="I682" s="38" t="str">
        <f>VLOOKUP(B682,SAOM!B$2:H2223,4,0)</f>
        <v>Aceito</v>
      </c>
      <c r="J682" s="71"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10013</v>
      </c>
      <c r="Y682" s="79">
        <v>41227</v>
      </c>
      <c r="Z682" s="80"/>
      <c r="AA682" s="200" t="s">
        <v>7169</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7"/>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6"/>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7"/>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6"/>
        <v>41154</v>
      </c>
      <c r="G684" s="29" t="s">
        <v>499</v>
      </c>
      <c r="H684" s="71" t="s">
        <v>513</v>
      </c>
      <c r="I684" s="38" t="str">
        <f>VLOOKUP(B684,SAOM!B$2:H2225,4,0)</f>
        <v>Aceito</v>
      </c>
      <c r="J684" s="71"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c r="AA684" s="68"/>
      <c r="AB684" s="17" t="str">
        <f>VLOOKUP(B684,SAOM!B$2:T2225,16,0)</f>
        <v>-</v>
      </c>
      <c r="AC684" s="79">
        <f t="shared" si="27"/>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6"/>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7"/>
        <v>41224</v>
      </c>
      <c r="AD685" s="17">
        <v>41144</v>
      </c>
      <c r="AE685" s="70" t="s">
        <v>499</v>
      </c>
      <c r="AF685" s="70" t="s">
        <v>499</v>
      </c>
      <c r="AG685" s="140" t="s">
        <v>7154</v>
      </c>
      <c r="AH685" s="140"/>
      <c r="AI685" s="14"/>
    </row>
    <row r="686" spans="1:35" s="18" customFormat="1" ht="15.75" customHeight="1">
      <c r="A686" s="44">
        <v>3880</v>
      </c>
      <c r="B686" s="36">
        <v>3880</v>
      </c>
      <c r="C686" s="16">
        <v>41094</v>
      </c>
      <c r="D686" s="16">
        <f t="shared" si="29"/>
        <v>41139</v>
      </c>
      <c r="E686" s="16">
        <f>VLOOKUP(B686,SAOM!B$2:D2230,3,0)</f>
        <v>41139</v>
      </c>
      <c r="F686" s="16">
        <f t="shared" si="26"/>
        <v>41154</v>
      </c>
      <c r="G686" s="16" t="s">
        <v>499</v>
      </c>
      <c r="H686" s="13" t="s">
        <v>748</v>
      </c>
      <c r="I686" s="38" t="str">
        <f>VLOOKUP(B686,SAOM!B$2:H2227,4,0)</f>
        <v>Agendado</v>
      </c>
      <c r="J686" s="13" t="s">
        <v>497</v>
      </c>
      <c r="K686" s="13" t="s">
        <v>497</v>
      </c>
      <c r="L686" s="14" t="s">
        <v>5365</v>
      </c>
      <c r="M686" s="14" t="str">
        <f>VLOOKUP(L686,Coordenadas!A$2:B1937,2,0)</f>
        <v xml:space="preserve"> 19°43'20.19"S</v>
      </c>
      <c r="N686" s="14" t="str">
        <f>VLOOKUP(L686,Coordenadas!A$2:C5680,3,0)</f>
        <v xml:space="preserve"> 50°11'37.36"O</v>
      </c>
      <c r="O686" s="38" t="str">
        <f>VLOOKUP(B686,SAOM!B$2:K2227,7,0)</f>
        <v>-</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v>
      </c>
      <c r="W686" s="16"/>
      <c r="X686" s="14"/>
      <c r="Y686" s="17"/>
      <c r="Z686" s="33"/>
      <c r="AA686" s="46"/>
      <c r="AB686" s="17" t="str">
        <f>VLOOKUP(B686,SAOM!B$2:T2227,16,0)</f>
        <v>-</v>
      </c>
      <c r="AC686" s="17">
        <f t="shared" si="27"/>
        <v>90</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6"/>
        <v>41154</v>
      </c>
      <c r="G687" s="29">
        <v>41103</v>
      </c>
      <c r="H687" s="71" t="s">
        <v>760</v>
      </c>
      <c r="I687" s="38" t="str">
        <f>VLOOKUP(B687,SAOM!B$2:H2228,4,0)</f>
        <v>Paralisado</v>
      </c>
      <c r="J687" s="71"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7"/>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6"/>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7"/>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6"/>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c r="AA689" s="46"/>
      <c r="AB689" s="17" t="str">
        <f>VLOOKUP(B689,SAOM!B$2:T2230,16,0)</f>
        <v>-</v>
      </c>
      <c r="AC689" s="17">
        <f t="shared" si="27"/>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6"/>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7"/>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6"/>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c r="AA691" s="46"/>
      <c r="AB691" s="17" t="str">
        <f>VLOOKUP(B691,SAOM!B$2:T2232,16,0)</f>
        <v>-</v>
      </c>
      <c r="AC691" s="17">
        <f t="shared" si="27"/>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6"/>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c r="AA692" s="46"/>
      <c r="AB692" s="17" t="str">
        <f>VLOOKUP(B692,SAOM!B$2:T2233,16,0)</f>
        <v>-</v>
      </c>
      <c r="AC692" s="17">
        <f t="shared" si="27"/>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6"/>
        <v>41163</v>
      </c>
      <c r="G693" s="29" t="s">
        <v>499</v>
      </c>
      <c r="H693" s="71" t="s">
        <v>513</v>
      </c>
      <c r="I693" s="38" t="str">
        <f>VLOOKUP(B693,SAOM!B$2:H2234,4,0)</f>
        <v>Aceito</v>
      </c>
      <c r="J693" s="71"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7"/>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6"/>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c r="AA694" s="46"/>
      <c r="AB694" s="17" t="str">
        <f>VLOOKUP(B694,SAOM!B$2:T2235,16,0)</f>
        <v>-</v>
      </c>
      <c r="AC694" s="17">
        <f t="shared" si="27"/>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6"/>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7"/>
        <v>41232</v>
      </c>
      <c r="AD695" s="17">
        <v>41218</v>
      </c>
      <c r="AE695" s="17"/>
      <c r="AF695" s="70" t="s">
        <v>497</v>
      </c>
      <c r="AG695" s="140" t="s">
        <v>9756</v>
      </c>
      <c r="AH695" s="140"/>
      <c r="AI695" s="14"/>
    </row>
    <row r="696" spans="1:35" s="18" customFormat="1" ht="15.75" customHeight="1">
      <c r="A696" s="44">
        <v>3932</v>
      </c>
      <c r="B696" s="36">
        <v>3932</v>
      </c>
      <c r="C696" s="16">
        <v>41103</v>
      </c>
      <c r="D696" s="16">
        <f t="shared" si="29"/>
        <v>41148</v>
      </c>
      <c r="E696" s="16">
        <f>VLOOKUP(B696,SAOM!B$2:D2240,3,0)</f>
        <v>41148</v>
      </c>
      <c r="F696" s="16">
        <f t="shared" si="26"/>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c r="AA696" s="46"/>
      <c r="AB696" s="17" t="str">
        <f>VLOOKUP(B696,SAOM!B$2:T2237,16,0)</f>
        <v>-</v>
      </c>
      <c r="AC696" s="17">
        <f t="shared" si="27"/>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6"/>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c r="AA697" s="46"/>
      <c r="AB697" s="17" t="str">
        <f>VLOOKUP(B697,SAOM!B$2:T2238,16,0)</f>
        <v>-</v>
      </c>
      <c r="AC697" s="17">
        <f t="shared" si="27"/>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6"/>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c r="AA698" s="46"/>
      <c r="AB698" s="17" t="str">
        <f>VLOOKUP(B698,SAOM!B$2:T2239,16,0)</f>
        <v>-</v>
      </c>
      <c r="AC698" s="17">
        <f t="shared" si="27"/>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6"/>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7"/>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6"/>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c r="AA700" s="46"/>
      <c r="AB700" s="17" t="str">
        <f>VLOOKUP(B700,SAOM!B$2:T2241,16,0)</f>
        <v>-</v>
      </c>
      <c r="AC700" s="17">
        <f t="shared" si="27"/>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6"/>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c r="AA701" s="46"/>
      <c r="AB701" s="17" t="str">
        <f>VLOOKUP(B701,SAOM!B$2:T2242,16,0)</f>
        <v>-</v>
      </c>
      <c r="AC701" s="17">
        <f t="shared" si="27"/>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6"/>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7"/>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6"/>
        <v>41163</v>
      </c>
      <c r="G703" s="29" t="s">
        <v>499</v>
      </c>
      <c r="H703" s="71" t="s">
        <v>513</v>
      </c>
      <c r="I703" s="38" t="str">
        <f>VLOOKUP(B703,SAOM!B$2:H2244,4,0)</f>
        <v>Aceito</v>
      </c>
      <c r="J703" s="71"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7"/>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6"/>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7"/>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6"/>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7"/>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6"/>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7"/>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6"/>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7"/>
        <v>41218</v>
      </c>
      <c r="AD707" s="17">
        <v>41137</v>
      </c>
      <c r="AE707" s="17">
        <v>41150</v>
      </c>
      <c r="AF707" s="70" t="s">
        <v>680</v>
      </c>
      <c r="AG707" s="140" t="s">
        <v>9311</v>
      </c>
      <c r="AH707" s="140" t="s">
        <v>9334</v>
      </c>
      <c r="AI707" s="14"/>
    </row>
    <row r="708" spans="1:35" s="18" customFormat="1" ht="15.75" customHeight="1">
      <c r="A708" s="44">
        <v>3919</v>
      </c>
      <c r="B708" s="36">
        <v>3919</v>
      </c>
      <c r="C708" s="16">
        <v>41103</v>
      </c>
      <c r="D708" s="16">
        <f t="shared" si="29"/>
        <v>41148</v>
      </c>
      <c r="E708" s="16">
        <f>VLOOKUP(B708,SAOM!B$2:D2252,3,0)</f>
        <v>41148</v>
      </c>
      <c r="F708" s="16">
        <f t="shared" si="26"/>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7"/>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6"/>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7"/>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6"/>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7"/>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6"/>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7"/>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6"/>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7"/>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6"/>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7"/>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6"/>
        <v>41161</v>
      </c>
      <c r="G714" s="29" t="s">
        <v>499</v>
      </c>
      <c r="H714" s="71" t="s">
        <v>513</v>
      </c>
      <c r="I714" s="38" t="str">
        <f>VLOOKUP(B714,SAOM!B$2:H2255,4,0)</f>
        <v>Aceito</v>
      </c>
      <c r="J714" s="71"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7"/>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6"/>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7"/>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6"/>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7"/>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6"/>
        <v>41161</v>
      </c>
      <c r="G717" s="29" t="s">
        <v>499</v>
      </c>
      <c r="H717" s="71" t="s">
        <v>513</v>
      </c>
      <c r="I717" s="38" t="str">
        <f>VLOOKUP(B717,SAOM!B$2:H2258,4,0)</f>
        <v>Aceito</v>
      </c>
      <c r="J717" s="71"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7"/>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6"/>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7"/>
        <v>41205</v>
      </c>
      <c r="AD718" s="17">
        <v>41197</v>
      </c>
      <c r="AE718" s="17">
        <v>41201</v>
      </c>
      <c r="AF718" s="70" t="s">
        <v>497</v>
      </c>
      <c r="AG718" s="211" t="s">
        <v>9257</v>
      </c>
      <c r="AH718" s="8" t="s">
        <v>9340</v>
      </c>
      <c r="AI718" s="14" t="s">
        <v>4654</v>
      </c>
    </row>
    <row r="719" spans="1:35" s="18" customFormat="1" ht="15.75" customHeight="1">
      <c r="A719" s="44">
        <v>3914</v>
      </c>
      <c r="B719" s="36">
        <v>3914</v>
      </c>
      <c r="C719" s="16">
        <v>41103</v>
      </c>
      <c r="D719" s="16">
        <f t="shared" si="30"/>
        <v>41148</v>
      </c>
      <c r="E719" s="16">
        <f>VLOOKUP(B719,SAOM!B$2:D2263,3,0)</f>
        <v>41148</v>
      </c>
      <c r="F719" s="16">
        <f t="shared" si="26"/>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7"/>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6"/>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7"/>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6"/>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7"/>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6"/>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7"/>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6"/>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7"/>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6"/>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7"/>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6"/>
        <v>41173</v>
      </c>
      <c r="G725" s="16" t="s">
        <v>499</v>
      </c>
      <c r="H725" s="13" t="s">
        <v>748</v>
      </c>
      <c r="I725" s="38" t="str">
        <f>VLOOKUP(B725,SAOM!B$2:H2266,4,0)</f>
        <v>Agendado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c r="X725" s="14"/>
      <c r="Y725" s="17"/>
      <c r="Z725" s="33"/>
      <c r="AA725" s="46"/>
      <c r="AB725" s="17" t="str">
        <f>VLOOKUP(B725,SAOM!B$2:T2266,16,0)</f>
        <v>-</v>
      </c>
      <c r="AC725" s="17">
        <f t="shared" si="27"/>
        <v>90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si="26"/>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si="27"/>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26"/>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27"/>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26"/>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27"/>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26"/>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27"/>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26"/>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27"/>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26"/>
        <v>41174</v>
      </c>
      <c r="G731" s="255" t="s">
        <v>499</v>
      </c>
      <c r="H731" s="256" t="s">
        <v>513</v>
      </c>
      <c r="I731" s="38" t="str">
        <f>VLOOKUP(B731,SAOM!B$2:H2272,4,0)</f>
        <v>Aceito</v>
      </c>
      <c r="J731" s="256"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27"/>
        <v>41214</v>
      </c>
      <c r="AD731" s="258">
        <v>41253</v>
      </c>
      <c r="AE731" s="258"/>
      <c r="AF731" s="270" t="s">
        <v>9264</v>
      </c>
      <c r="AG731" s="262" t="s">
        <v>12867</v>
      </c>
      <c r="AH731" s="262"/>
      <c r="AI731" s="257"/>
    </row>
    <row r="732" spans="1:35" s="18" customFormat="1" ht="15.75" customHeight="1">
      <c r="A732" s="44">
        <v>3966</v>
      </c>
      <c r="B732" s="36">
        <v>3966</v>
      </c>
      <c r="C732" s="16">
        <v>41114</v>
      </c>
      <c r="D732" s="16">
        <f t="shared" si="30"/>
        <v>41159</v>
      </c>
      <c r="E732" s="16">
        <f>VLOOKUP(B732,SAOM!B$2:D2276,3,0)</f>
        <v>41159</v>
      </c>
      <c r="F732" s="16">
        <f t="shared" si="26"/>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27"/>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26"/>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10316</v>
      </c>
      <c r="Y733" s="17">
        <v>41243</v>
      </c>
      <c r="Z733" s="33"/>
      <c r="AA733" s="46"/>
      <c r="AB733" s="17" t="str">
        <f>VLOOKUP(B733,SAOM!B$2:T2274,16,0)</f>
        <v>-</v>
      </c>
      <c r="AC733" s="17">
        <f t="shared" si="27"/>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26"/>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27"/>
        <v>41287</v>
      </c>
      <c r="AD734" s="17" t="s">
        <v>4654</v>
      </c>
      <c r="AE734" s="17"/>
      <c r="AF734" s="70"/>
      <c r="AG734" s="140"/>
      <c r="AH734" s="140"/>
      <c r="AI734" s="14"/>
    </row>
    <row r="735" spans="1:35" s="263" customFormat="1" ht="15.75" customHeight="1">
      <c r="A735" s="253">
        <v>3970</v>
      </c>
      <c r="B735" s="254">
        <v>3970</v>
      </c>
      <c r="C735" s="255">
        <v>41114</v>
      </c>
      <c r="D735" s="255">
        <f t="shared" si="30"/>
        <v>41159</v>
      </c>
      <c r="E735" s="16">
        <f>VLOOKUP(B735,SAOM!B$2:D2279,3,0)</f>
        <v>41159</v>
      </c>
      <c r="F735" s="255">
        <f t="shared" si="26"/>
        <v>41174</v>
      </c>
      <c r="G735" s="255" t="s">
        <v>499</v>
      </c>
      <c r="H735" s="256" t="s">
        <v>513</v>
      </c>
      <c r="I735" s="38" t="str">
        <f>VLOOKUP(B735,SAOM!B$2:H2276,4,0)</f>
        <v>Aceito</v>
      </c>
      <c r="J735" s="256" t="s">
        <v>497</v>
      </c>
      <c r="K735" s="256" t="s">
        <v>499</v>
      </c>
      <c r="L735" s="257" t="s">
        <v>173</v>
      </c>
      <c r="M735" s="257" t="str">
        <f>VLOOKUP(L735,Coordenadas!A$2:B1986,2,0)</f>
        <v xml:space="preserve"> 18°56'39.16"S</v>
      </c>
      <c r="N735" s="257" t="str">
        <f>VLOOKUP(L735,Coordenadas!A$2:C5729,3,0)</f>
        <v xml:space="preserve"> 46°59'31.84"O</v>
      </c>
      <c r="O735" s="38" t="str">
        <f>VLOOKUP(B735,SAOM!B$2:K2276,7,0)</f>
        <v>SES-PAIO-3970</v>
      </c>
      <c r="P735" s="254">
        <v>4033</v>
      </c>
      <c r="Q735" s="255">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5">
        <v>41156</v>
      </c>
      <c r="X735" s="257" t="s">
        <v>7564</v>
      </c>
      <c r="Y735" s="258">
        <v>41157</v>
      </c>
      <c r="Z735" s="259"/>
      <c r="AA735" s="260"/>
      <c r="AB735" s="17" t="str">
        <f>VLOOKUP(B735,SAOM!B$2:T2276,16,0)</f>
        <v>-</v>
      </c>
      <c r="AC735" s="258">
        <f t="shared" si="27"/>
        <v>41247</v>
      </c>
      <c r="AD735" s="258">
        <v>41253</v>
      </c>
      <c r="AE735" s="258"/>
      <c r="AF735" s="271" t="s">
        <v>9266</v>
      </c>
      <c r="AG735" s="262" t="s">
        <v>12867</v>
      </c>
      <c r="AH735" s="262"/>
      <c r="AI735" s="257"/>
    </row>
    <row r="736" spans="1:35" s="18" customFormat="1" ht="15.75" customHeight="1">
      <c r="A736" s="44">
        <v>3971</v>
      </c>
      <c r="B736" s="36">
        <v>3971</v>
      </c>
      <c r="C736" s="16">
        <v>41114</v>
      </c>
      <c r="D736" s="16">
        <f t="shared" si="30"/>
        <v>41159</v>
      </c>
      <c r="E736" s="16">
        <f>VLOOKUP(B736,SAOM!B$2:D2280,3,0)</f>
        <v>41159</v>
      </c>
      <c r="F736" s="16">
        <f t="shared" ref="F736:F799" si="31">D736+15</f>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7564</v>
      </c>
      <c r="Y736" s="17">
        <v>41157</v>
      </c>
      <c r="Z736" s="33"/>
      <c r="AA736" s="46"/>
      <c r="AB736" s="17" t="str">
        <f>VLOOKUP(B736,SAOM!B$2:T2277,16,0)</f>
        <v>-</v>
      </c>
      <c r="AC736" s="17">
        <f t="shared" ref="AC736:AC799" si="32">Y736+90</f>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71"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8749</v>
      </c>
      <c r="Y742" s="79">
        <v>41233</v>
      </c>
      <c r="Z742" s="80"/>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7314</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9265</v>
      </c>
      <c r="AG744" s="140" t="s">
        <v>9312</v>
      </c>
      <c r="AH744" s="140" t="s">
        <v>9335</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Agendado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Agendado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71"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8749</v>
      </c>
      <c r="Y750" s="79">
        <v>41240</v>
      </c>
      <c r="Z750" s="80"/>
      <c r="AA750" s="68" t="s">
        <v>10064</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8112</v>
      </c>
      <c r="Y751" s="17">
        <v>41235</v>
      </c>
      <c r="Z751" s="33"/>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71"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8115</v>
      </c>
      <c r="Y752" s="79">
        <v>41255</v>
      </c>
      <c r="Z752" s="80"/>
      <c r="AA752" s="68" t="s">
        <v>12878</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71"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8112</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9266</v>
      </c>
      <c r="AG753" s="141" t="s">
        <v>9751</v>
      </c>
      <c r="AH753" s="141" t="s">
        <v>9750</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71"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8115</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71"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8112</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71"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8112</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9316</v>
      </c>
      <c r="AH756" s="202" t="s">
        <v>9393</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8112</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8112</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8112</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71"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8112</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8115</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71"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8112</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71"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8112</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71"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8112</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71"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8112</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235"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8112</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71"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8112</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71"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8308</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71"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8112</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71"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8308</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71"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8115</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71"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8112</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71"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8112</v>
      </c>
      <c r="Y773" s="79">
        <v>41208</v>
      </c>
      <c r="Z773" s="80"/>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71"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8112</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263" customFormat="1" ht="15.75" customHeight="1">
      <c r="A775" s="253">
        <v>4034</v>
      </c>
      <c r="B775" s="254">
        <v>4034</v>
      </c>
      <c r="C775" s="255">
        <v>41116</v>
      </c>
      <c r="D775" s="255">
        <f t="shared" si="34"/>
        <v>41161</v>
      </c>
      <c r="E775" s="16">
        <f>VLOOKUP(B775,SAOM!B$2:D2319,3,0)</f>
        <v>41161</v>
      </c>
      <c r="F775" s="255">
        <f t="shared" si="31"/>
        <v>41176</v>
      </c>
      <c r="G775" s="255" t="s">
        <v>499</v>
      </c>
      <c r="H775" s="256" t="s">
        <v>513</v>
      </c>
      <c r="I775" s="38" t="str">
        <f>VLOOKUP(B775,SAOM!B$2:H2316,4,0)</f>
        <v>Aceito</v>
      </c>
      <c r="J775" s="256" t="s">
        <v>497</v>
      </c>
      <c r="K775" s="256" t="s">
        <v>499</v>
      </c>
      <c r="L775" s="257" t="s">
        <v>6078</v>
      </c>
      <c r="M775" s="257" t="str">
        <f>VLOOKUP(L775,Coordenadas!A$2:B2026,2,0)</f>
        <v xml:space="preserve"> 20°23'7.59"S</v>
      </c>
      <c r="N775" s="257" t="str">
        <f>VLOOKUP(L775,Coordenadas!A$2:C5769,3,0)</f>
        <v xml:space="preserve"> 43°30'12.33"O</v>
      </c>
      <c r="O775" s="38" t="str">
        <f>VLOOKUP(B775,SAOM!B$2:K2316,7,0)</f>
        <v>SES-OUTO-4034</v>
      </c>
      <c r="P775" s="254">
        <v>4033</v>
      </c>
      <c r="Q775" s="255">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5">
        <v>41123</v>
      </c>
      <c r="X775" s="257" t="s">
        <v>6304</v>
      </c>
      <c r="Y775" s="258">
        <v>41123</v>
      </c>
      <c r="Z775" s="259"/>
      <c r="AA775" s="260"/>
      <c r="AB775" s="17" t="str">
        <f>VLOOKUP(B775,SAOM!B$2:T2316,16,0)</f>
        <v>-</v>
      </c>
      <c r="AC775" s="258">
        <f t="shared" si="32"/>
        <v>41213</v>
      </c>
      <c r="AD775" s="258">
        <v>41253</v>
      </c>
      <c r="AE775" s="258"/>
      <c r="AF775" s="270" t="s">
        <v>9264</v>
      </c>
      <c r="AG775" s="262" t="s">
        <v>12867</v>
      </c>
      <c r="AH775" s="262"/>
      <c r="AI775" s="257"/>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9033</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9033</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263" customFormat="1" ht="15.75" customHeight="1">
      <c r="A782" s="253">
        <v>4025</v>
      </c>
      <c r="B782" s="254">
        <v>4025</v>
      </c>
      <c r="C782" s="255">
        <v>41116</v>
      </c>
      <c r="D782" s="255">
        <f t="shared" si="34"/>
        <v>41161</v>
      </c>
      <c r="E782" s="16">
        <f>VLOOKUP(B782,SAOM!B$2:D2326,3,0)</f>
        <v>41161</v>
      </c>
      <c r="F782" s="255">
        <f t="shared" si="31"/>
        <v>41176</v>
      </c>
      <c r="G782" s="255" t="s">
        <v>499</v>
      </c>
      <c r="H782" s="256" t="s">
        <v>513</v>
      </c>
      <c r="I782" s="38" t="str">
        <f>VLOOKUP(B782,SAOM!B$2:H2323,4,0)</f>
        <v>Aceito</v>
      </c>
      <c r="J782" s="256" t="s">
        <v>497</v>
      </c>
      <c r="K782" s="256" t="s">
        <v>499</v>
      </c>
      <c r="L782" s="257" t="s">
        <v>6078</v>
      </c>
      <c r="M782" s="257" t="str">
        <f>VLOOKUP(L782,Coordenadas!A$2:B2033,2,0)</f>
        <v xml:space="preserve"> 20°23'7.59"S</v>
      </c>
      <c r="N782" s="257" t="str">
        <f>VLOOKUP(L782,Coordenadas!A$2:C5776,3,0)</f>
        <v xml:space="preserve"> 43°30'12.33"O</v>
      </c>
      <c r="O782" s="38" t="str">
        <f>VLOOKUP(B782,SAOM!B$2:K2323,7,0)</f>
        <v>SES-OUTO-4025</v>
      </c>
      <c r="P782" s="254">
        <v>4033</v>
      </c>
      <c r="Q782" s="255">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5">
        <v>41123</v>
      </c>
      <c r="X782" s="257" t="s">
        <v>6299</v>
      </c>
      <c r="Y782" s="258">
        <v>41124</v>
      </c>
      <c r="Z782" s="259"/>
      <c r="AA782" s="260"/>
      <c r="AB782" s="17" t="str">
        <f>VLOOKUP(B782,SAOM!B$2:T2323,16,0)</f>
        <v>-</v>
      </c>
      <c r="AC782" s="258">
        <f t="shared" si="32"/>
        <v>41214</v>
      </c>
      <c r="AD782" s="258">
        <v>41253</v>
      </c>
      <c r="AE782" s="258"/>
      <c r="AF782" s="270" t="s">
        <v>9264</v>
      </c>
      <c r="AG782" s="262" t="s">
        <v>12867</v>
      </c>
      <c r="AH782" s="262"/>
      <c r="AI782" s="257"/>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si="31"/>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7896</v>
      </c>
      <c r="Y790" s="17">
        <v>41163</v>
      </c>
      <c r="Z790" s="33"/>
      <c r="AA790" s="46"/>
      <c r="AB790" s="17" t="str">
        <f>VLOOKUP(B790,SAOM!B$2:T2331,16,0)</f>
        <v>-</v>
      </c>
      <c r="AC790" s="17">
        <f t="shared" si="32"/>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1"/>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2"/>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1"/>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2"/>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1"/>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7899</v>
      </c>
      <c r="Y793" s="17">
        <v>41165</v>
      </c>
      <c r="Z793" s="33"/>
      <c r="AA793" s="46"/>
      <c r="AB793" s="17" t="str">
        <f>VLOOKUP(B793,SAOM!B$2:T2334,16,0)</f>
        <v>-</v>
      </c>
      <c r="AC793" s="17">
        <f t="shared" si="32"/>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1"/>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2"/>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1"/>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2"/>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1"/>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8573</v>
      </c>
      <c r="Y796" s="17">
        <v>41255</v>
      </c>
      <c r="Z796" s="33"/>
      <c r="AA796" s="46" t="s">
        <v>7318</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2"/>
        <v>41345</v>
      </c>
      <c r="AD796" s="17" t="s">
        <v>4654</v>
      </c>
      <c r="AE796" s="17"/>
      <c r="AF796" s="70"/>
      <c r="AG796" s="140"/>
      <c r="AH796" s="140"/>
      <c r="AI796" s="14"/>
    </row>
    <row r="797" spans="1:35" s="18" customFormat="1" ht="15.75" customHeight="1">
      <c r="A797" s="44">
        <v>4042</v>
      </c>
      <c r="B797" s="36">
        <v>4042</v>
      </c>
      <c r="C797" s="16">
        <v>41116</v>
      </c>
      <c r="D797" s="16">
        <f t="shared" ref="D797:D842" si="35">C797+45</f>
        <v>41161</v>
      </c>
      <c r="E797" s="16">
        <f>VLOOKUP(B797,SAOM!B$2:D2341,3,0)</f>
        <v>41161</v>
      </c>
      <c r="F797" s="16">
        <f t="shared" si="31"/>
        <v>41176</v>
      </c>
      <c r="G797" s="16" t="s">
        <v>499</v>
      </c>
      <c r="H797" s="13" t="s">
        <v>748</v>
      </c>
      <c r="I797" s="38" t="str">
        <f>VLOOKUP(B797,SAOM!B$2:H2338,4,0)</f>
        <v>Agendado</v>
      </c>
      <c r="J797" s="13" t="s">
        <v>680</v>
      </c>
      <c r="K797" s="13" t="s">
        <v>680</v>
      </c>
      <c r="L797" s="14" t="s">
        <v>6078</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c r="X797" s="14"/>
      <c r="Y797" s="17"/>
      <c r="Z797" s="33"/>
      <c r="AA797" s="46"/>
      <c r="AB797" s="17" t="str">
        <f>VLOOKUP(B797,SAOM!B$2:T2338,16,0)</f>
        <v>-</v>
      </c>
      <c r="AC797" s="17">
        <f t="shared" si="32"/>
        <v>90</v>
      </c>
      <c r="AD797" s="17" t="s">
        <v>4654</v>
      </c>
      <c r="AE797" s="17"/>
      <c r="AF797" s="273" t="s">
        <v>9264</v>
      </c>
      <c r="AG797" s="140" t="s">
        <v>13608</v>
      </c>
      <c r="AH797" s="140"/>
      <c r="AI797" s="14"/>
    </row>
    <row r="798" spans="1:35" s="18" customFormat="1" ht="15.75" customHeight="1">
      <c r="A798" s="44">
        <v>4047</v>
      </c>
      <c r="B798" s="36">
        <v>4047</v>
      </c>
      <c r="C798" s="16">
        <v>41116</v>
      </c>
      <c r="D798" s="16">
        <f t="shared" si="35"/>
        <v>41161</v>
      </c>
      <c r="E798" s="16">
        <f>VLOOKUP(B798,SAOM!B$2:D2342,3,0)</f>
        <v>41161</v>
      </c>
      <c r="F798" s="16">
        <f t="shared" si="31"/>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2"/>
        <v>90</v>
      </c>
      <c r="AD798" s="17" t="s">
        <v>4654</v>
      </c>
      <c r="AE798" s="17"/>
      <c r="AF798" s="273" t="s">
        <v>9264</v>
      </c>
      <c r="AG798" s="140" t="s">
        <v>13608</v>
      </c>
      <c r="AH798" s="140"/>
      <c r="AI798" s="14"/>
    </row>
    <row r="799" spans="1:35" s="81" customFormat="1" ht="15.75" customHeight="1">
      <c r="A799" s="44">
        <v>4049</v>
      </c>
      <c r="B799" s="36">
        <v>4049</v>
      </c>
      <c r="C799" s="29">
        <v>41116</v>
      </c>
      <c r="D799" s="29">
        <f t="shared" si="35"/>
        <v>41161</v>
      </c>
      <c r="E799" s="16">
        <f>VLOOKUP(B799,SAOM!B$2:D2343,3,0)</f>
        <v>41191</v>
      </c>
      <c r="F799" s="29">
        <f t="shared" si="31"/>
        <v>41176</v>
      </c>
      <c r="G799" s="29">
        <v>41185</v>
      </c>
      <c r="H799" s="71" t="s">
        <v>513</v>
      </c>
      <c r="I799" s="38" t="str">
        <f>VLOOKUP(B799,SAOM!B$2:H2340,4,0)</f>
        <v>Aceito</v>
      </c>
      <c r="J799" s="71"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8574</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2"/>
        <v>41343</v>
      </c>
      <c r="AD799" s="79" t="s">
        <v>4654</v>
      </c>
      <c r="AE799" s="79"/>
      <c r="AF799" s="208"/>
      <c r="AG799" s="141"/>
      <c r="AH799" s="141"/>
      <c r="AI799" s="45"/>
    </row>
    <row r="800" spans="1:35" s="18" customFormat="1" ht="15.75" customHeight="1">
      <c r="A800" s="44">
        <v>4050</v>
      </c>
      <c r="B800" s="36">
        <v>4050</v>
      </c>
      <c r="C800" s="16">
        <v>41116</v>
      </c>
      <c r="D800" s="16">
        <f t="shared" si="35"/>
        <v>41161</v>
      </c>
      <c r="E800" s="16">
        <f>VLOOKUP(B800,SAOM!B$2:D2344,3,0)</f>
        <v>41161</v>
      </c>
      <c r="F800" s="16">
        <f t="shared" ref="F800:F863" si="36">D800+15</f>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ref="AC800:AC863" si="37">Y800+90</f>
        <v>41239</v>
      </c>
      <c r="AD800" s="17" t="s">
        <v>4654</v>
      </c>
      <c r="AE800" s="17"/>
      <c r="AF800" s="70"/>
      <c r="AG800" s="140"/>
      <c r="AH800" s="140"/>
      <c r="AI800" s="14"/>
    </row>
    <row r="801" spans="1:40" s="18" customFormat="1" ht="15.75" customHeight="1">
      <c r="A801" s="44">
        <v>4048</v>
      </c>
      <c r="B801" s="36">
        <v>4048</v>
      </c>
      <c r="C801" s="16">
        <v>41116</v>
      </c>
      <c r="D801" s="16">
        <f t="shared" si="35"/>
        <v>41161</v>
      </c>
      <c r="E801" s="16">
        <f>VLOOKUP(B801,SAOM!B$2:D2345,3,0)</f>
        <v>41161</v>
      </c>
      <c r="F801" s="16">
        <f t="shared" si="36"/>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7472</v>
      </c>
      <c r="Y801" s="17">
        <v>41151</v>
      </c>
      <c r="Z801" s="33">
        <v>41254</v>
      </c>
      <c r="AA801" s="46"/>
      <c r="AB801" s="17" t="str">
        <f>VLOOKUP(B801,SAOM!B$2:T2342,16,0)</f>
        <v>-</v>
      </c>
      <c r="AC801" s="17">
        <f t="shared" si="37"/>
        <v>41241</v>
      </c>
      <c r="AD801" s="17" t="s">
        <v>4654</v>
      </c>
      <c r="AE801" s="17"/>
      <c r="AF801" s="70"/>
      <c r="AG801" s="140"/>
      <c r="AH801" s="140"/>
      <c r="AI801" s="14"/>
    </row>
    <row r="802" spans="1:40" s="18" customFormat="1" ht="15.75" customHeight="1">
      <c r="A802" s="44">
        <v>4051</v>
      </c>
      <c r="B802" s="36">
        <v>4051</v>
      </c>
      <c r="C802" s="16">
        <v>41116</v>
      </c>
      <c r="D802" s="16">
        <f t="shared" si="35"/>
        <v>41161</v>
      </c>
      <c r="E802" s="16">
        <f>VLOOKUP(B802,SAOM!B$2:D2346,3,0)</f>
        <v>41161</v>
      </c>
      <c r="F802" s="16">
        <f t="shared" si="36"/>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7"/>
        <v>41225</v>
      </c>
      <c r="AD802" s="17" t="s">
        <v>4654</v>
      </c>
      <c r="AE802" s="17"/>
      <c r="AF802" s="70"/>
      <c r="AG802" s="140"/>
      <c r="AH802" s="140"/>
      <c r="AI802" s="14"/>
    </row>
    <row r="803" spans="1:40" s="263" customFormat="1" ht="15.75" customHeight="1">
      <c r="A803" s="253">
        <v>4037</v>
      </c>
      <c r="B803" s="254">
        <v>4037</v>
      </c>
      <c r="C803" s="255">
        <v>41116</v>
      </c>
      <c r="D803" s="255">
        <f t="shared" si="35"/>
        <v>41161</v>
      </c>
      <c r="E803" s="16">
        <f>VLOOKUP(B803,SAOM!B$2:D2347,3,0)</f>
        <v>41161</v>
      </c>
      <c r="F803" s="255">
        <f t="shared" si="36"/>
        <v>41176</v>
      </c>
      <c r="G803" s="255" t="s">
        <v>499</v>
      </c>
      <c r="H803" s="256" t="s">
        <v>513</v>
      </c>
      <c r="I803" s="38" t="str">
        <f>VLOOKUP(B803,SAOM!B$2:H2344,4,0)</f>
        <v>Aceito</v>
      </c>
      <c r="J803" s="256" t="s">
        <v>497</v>
      </c>
      <c r="K803" s="256" t="s">
        <v>499</v>
      </c>
      <c r="L803" s="257" t="s">
        <v>6078</v>
      </c>
      <c r="M803" s="257" t="str">
        <f>VLOOKUP(L803,Coordenadas!A$2:B2054,2,0)</f>
        <v xml:space="preserve"> 20°23'7.59"S</v>
      </c>
      <c r="N803" s="257" t="str">
        <f>VLOOKUP(L803,Coordenadas!A$2:C5797,3,0)</f>
        <v xml:space="preserve"> 43°30'12.33"O</v>
      </c>
      <c r="O803" s="38" t="str">
        <f>VLOOKUP(B803,SAOM!B$2:K2344,7,0)</f>
        <v>SES-OUTO-4037</v>
      </c>
      <c r="P803" s="254">
        <v>4033</v>
      </c>
      <c r="Q803" s="255">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5">
        <v>41131</v>
      </c>
      <c r="X803" s="257" t="s">
        <v>5884</v>
      </c>
      <c r="Y803" s="258">
        <v>41134</v>
      </c>
      <c r="Z803" s="259"/>
      <c r="AA803" s="260"/>
      <c r="AB803" s="17" t="str">
        <f>VLOOKUP(B803,SAOM!B$2:T2344,16,0)</f>
        <v>-</v>
      </c>
      <c r="AC803" s="258">
        <f t="shared" si="37"/>
        <v>41224</v>
      </c>
      <c r="AD803" s="258">
        <v>41253</v>
      </c>
      <c r="AE803" s="258"/>
      <c r="AF803" s="270" t="s">
        <v>9264</v>
      </c>
      <c r="AG803" s="262" t="s">
        <v>12867</v>
      </c>
      <c r="AH803" s="264"/>
      <c r="AI803" s="257" t="s">
        <v>4654</v>
      </c>
      <c r="AJ803" s="258">
        <v>41187</v>
      </c>
      <c r="AK803" s="258">
        <v>41198</v>
      </c>
      <c r="AL803" s="261" t="s">
        <v>680</v>
      </c>
      <c r="AM803" s="262" t="s">
        <v>9313</v>
      </c>
      <c r="AN803" s="264" t="s">
        <v>9336</v>
      </c>
    </row>
    <row r="804" spans="1:40" s="18" customFormat="1" ht="15.75" customHeight="1">
      <c r="A804" s="44">
        <v>4040</v>
      </c>
      <c r="B804" s="36">
        <v>4040</v>
      </c>
      <c r="C804" s="16">
        <v>41116</v>
      </c>
      <c r="D804" s="16">
        <f t="shared" si="35"/>
        <v>41161</v>
      </c>
      <c r="E804" s="16">
        <f>VLOOKUP(B804,SAOM!B$2:D2348,3,0)</f>
        <v>41161</v>
      </c>
      <c r="F804" s="16">
        <f t="shared" si="36"/>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7"/>
        <v>41227</v>
      </c>
      <c r="AD804" s="17" t="s">
        <v>4654</v>
      </c>
      <c r="AE804" s="17"/>
      <c r="AF804" s="70"/>
      <c r="AG804" s="140"/>
      <c r="AH804" s="140"/>
      <c r="AI804" s="14"/>
    </row>
    <row r="805" spans="1:40" s="18" customFormat="1" ht="15.75" customHeight="1">
      <c r="A805" s="44">
        <v>4041</v>
      </c>
      <c r="B805" s="36">
        <v>4041</v>
      </c>
      <c r="C805" s="16">
        <v>41116</v>
      </c>
      <c r="D805" s="16">
        <f t="shared" si="35"/>
        <v>41161</v>
      </c>
      <c r="E805" s="16">
        <f>VLOOKUP(B805,SAOM!B$2:D2349,3,0)</f>
        <v>41161</v>
      </c>
      <c r="F805" s="16">
        <f t="shared" si="36"/>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7"/>
        <v>41228</v>
      </c>
      <c r="AD805" s="17" t="s">
        <v>4654</v>
      </c>
      <c r="AE805" s="17"/>
      <c r="AF805" s="70"/>
      <c r="AG805" s="140"/>
      <c r="AH805" s="140"/>
      <c r="AI805" s="14"/>
    </row>
    <row r="806" spans="1:40" s="18" customFormat="1" ht="15.75" customHeight="1">
      <c r="A806" s="44">
        <v>4043</v>
      </c>
      <c r="B806" s="36">
        <v>4043</v>
      </c>
      <c r="C806" s="16">
        <v>41116</v>
      </c>
      <c r="D806" s="16">
        <f t="shared" si="35"/>
        <v>41161</v>
      </c>
      <c r="E806" s="16">
        <f>VLOOKUP(B806,SAOM!B$2:D2350,3,0)</f>
        <v>41161</v>
      </c>
      <c r="F806" s="16">
        <f t="shared" si="36"/>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7"/>
        <v>41224</v>
      </c>
      <c r="AD806" s="17" t="s">
        <v>4654</v>
      </c>
      <c r="AE806" s="17"/>
      <c r="AF806" s="70"/>
      <c r="AG806" s="140"/>
      <c r="AH806" s="140"/>
      <c r="AI806" s="14"/>
    </row>
    <row r="807" spans="1:40" s="18" customFormat="1" ht="15.75" customHeight="1">
      <c r="A807" s="44">
        <v>4044</v>
      </c>
      <c r="B807" s="36">
        <v>4044</v>
      </c>
      <c r="C807" s="16">
        <v>41116</v>
      </c>
      <c r="D807" s="16">
        <f t="shared" si="35"/>
        <v>41161</v>
      </c>
      <c r="E807" s="16">
        <f>VLOOKUP(B807,SAOM!B$2:D2351,3,0)</f>
        <v>41161</v>
      </c>
      <c r="F807" s="16">
        <f t="shared" si="36"/>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7"/>
        <v>41225</v>
      </c>
      <c r="AD807" s="17" t="s">
        <v>4654</v>
      </c>
      <c r="AE807" s="17"/>
      <c r="AF807" s="70"/>
      <c r="AG807" s="140"/>
      <c r="AH807" s="140"/>
      <c r="AI807" s="14"/>
    </row>
    <row r="808" spans="1:40" s="18" customFormat="1" ht="15.75" customHeight="1">
      <c r="A808" s="44">
        <v>4045</v>
      </c>
      <c r="B808" s="36">
        <v>4045</v>
      </c>
      <c r="C808" s="16">
        <v>41116</v>
      </c>
      <c r="D808" s="16">
        <f t="shared" si="35"/>
        <v>41161</v>
      </c>
      <c r="E808" s="16">
        <f>VLOOKUP(B808,SAOM!B$2:D2352,3,0)</f>
        <v>41161</v>
      </c>
      <c r="F808" s="16">
        <f t="shared" si="36"/>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7"/>
        <v>41224</v>
      </c>
      <c r="AD808" s="17" t="s">
        <v>4654</v>
      </c>
      <c r="AE808" s="17"/>
      <c r="AF808" s="70"/>
      <c r="AG808" s="140"/>
      <c r="AH808" s="140"/>
      <c r="AI808" s="14"/>
    </row>
    <row r="809" spans="1:40" s="18" customFormat="1" ht="15.75" customHeight="1">
      <c r="A809" s="44">
        <v>4046</v>
      </c>
      <c r="B809" s="36">
        <v>4046</v>
      </c>
      <c r="C809" s="16">
        <v>41116</v>
      </c>
      <c r="D809" s="16">
        <f t="shared" si="35"/>
        <v>41161</v>
      </c>
      <c r="E809" s="16">
        <f>VLOOKUP(B809,SAOM!B$2:D2353,3,0)</f>
        <v>41161</v>
      </c>
      <c r="F809" s="16">
        <f t="shared" si="36"/>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7"/>
        <v>41224</v>
      </c>
      <c r="AD809" s="17" t="s">
        <v>4654</v>
      </c>
      <c r="AE809" s="17"/>
      <c r="AF809" s="70"/>
      <c r="AG809" s="140"/>
      <c r="AH809" s="140"/>
      <c r="AI809" s="14"/>
    </row>
    <row r="810" spans="1:40" s="18" customFormat="1" ht="15.75" customHeight="1">
      <c r="A810" s="44">
        <v>4052</v>
      </c>
      <c r="B810" s="36">
        <v>4052</v>
      </c>
      <c r="C810" s="16">
        <v>41116</v>
      </c>
      <c r="D810" s="16">
        <f t="shared" si="35"/>
        <v>41161</v>
      </c>
      <c r="E810" s="16">
        <f>VLOOKUP(B810,SAOM!B$2:D2354,3,0)</f>
        <v>41161</v>
      </c>
      <c r="F810" s="16">
        <f t="shared" si="36"/>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7"/>
        <v>41225</v>
      </c>
      <c r="AD810" s="17" t="s">
        <v>4654</v>
      </c>
      <c r="AE810" s="17"/>
      <c r="AF810" s="70"/>
      <c r="AG810" s="140"/>
      <c r="AH810" s="140"/>
      <c r="AI810" s="14"/>
    </row>
    <row r="811" spans="1:40" s="18" customFormat="1" ht="15.75" customHeight="1">
      <c r="A811" s="44">
        <v>4074</v>
      </c>
      <c r="B811" s="36">
        <v>4074</v>
      </c>
      <c r="C811" s="16">
        <v>41120</v>
      </c>
      <c r="D811" s="16">
        <f t="shared" si="35"/>
        <v>41165</v>
      </c>
      <c r="E811" s="16">
        <f>VLOOKUP(B811,SAOM!B$2:D2355,3,0)</f>
        <v>41165</v>
      </c>
      <c r="F811" s="16">
        <f t="shared" si="36"/>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7"/>
        <v>41263</v>
      </c>
      <c r="AD811" s="17" t="s">
        <v>4654</v>
      </c>
      <c r="AE811" s="17"/>
      <c r="AF811" s="70"/>
      <c r="AG811" s="140"/>
      <c r="AH811" s="140"/>
      <c r="AI811" s="14"/>
    </row>
    <row r="812" spans="1:40" s="18" customFormat="1" ht="15.75" customHeight="1">
      <c r="A812" s="44">
        <v>4073</v>
      </c>
      <c r="B812" s="36">
        <v>4073</v>
      </c>
      <c r="C812" s="16">
        <v>41120</v>
      </c>
      <c r="D812" s="16">
        <f t="shared" si="35"/>
        <v>41165</v>
      </c>
      <c r="E812" s="16">
        <f>VLOOKUP(B812,SAOM!B$2:D2356,3,0)</f>
        <v>41165</v>
      </c>
      <c r="F812" s="16">
        <f t="shared" si="36"/>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9034</v>
      </c>
      <c r="Y812" s="17">
        <v>41178</v>
      </c>
      <c r="Z812" s="33"/>
      <c r="AA812" s="46"/>
      <c r="AB812" s="17" t="str">
        <f>VLOOKUP(B812,SAOM!B$2:T2353,16,0)</f>
        <v>-</v>
      </c>
      <c r="AC812" s="17">
        <f t="shared" si="37"/>
        <v>41268</v>
      </c>
      <c r="AD812" s="17" t="s">
        <v>4654</v>
      </c>
      <c r="AE812" s="17"/>
      <c r="AF812" s="70"/>
      <c r="AG812" s="140"/>
      <c r="AH812" s="140"/>
      <c r="AI812" s="14"/>
    </row>
    <row r="813" spans="1:40" s="18" customFormat="1" ht="15.75" customHeight="1">
      <c r="A813" s="44">
        <v>4072</v>
      </c>
      <c r="B813" s="36">
        <v>4072</v>
      </c>
      <c r="C813" s="16">
        <v>41120</v>
      </c>
      <c r="D813" s="16">
        <f t="shared" si="35"/>
        <v>41165</v>
      </c>
      <c r="E813" s="16">
        <f>VLOOKUP(B813,SAOM!B$2:D2357,3,0)</f>
        <v>41165</v>
      </c>
      <c r="F813" s="16">
        <f t="shared" si="36"/>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7"/>
        <v>41266</v>
      </c>
      <c r="AD813" s="17" t="s">
        <v>4654</v>
      </c>
      <c r="AE813" s="17"/>
      <c r="AF813" s="70"/>
      <c r="AG813" s="140"/>
      <c r="AH813" s="140"/>
      <c r="AI813" s="14"/>
    </row>
    <row r="814" spans="1:40" s="263" customFormat="1" ht="15.75" customHeight="1">
      <c r="A814" s="253">
        <v>4071</v>
      </c>
      <c r="B814" s="254">
        <v>4071</v>
      </c>
      <c r="C814" s="255">
        <v>41120</v>
      </c>
      <c r="D814" s="255">
        <f t="shared" si="35"/>
        <v>41165</v>
      </c>
      <c r="E814" s="16">
        <f>VLOOKUP(B814,SAOM!B$2:D2358,3,0)</f>
        <v>41165</v>
      </c>
      <c r="F814" s="255">
        <f t="shared" si="36"/>
        <v>41180</v>
      </c>
      <c r="G814" s="255" t="s">
        <v>499</v>
      </c>
      <c r="H814" s="256" t="s">
        <v>513</v>
      </c>
      <c r="I814" s="38" t="str">
        <f>VLOOKUP(B814,SAOM!B$2:H2355,4,0)</f>
        <v>Aceito</v>
      </c>
      <c r="J814" s="256"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7"/>
        <v>41261</v>
      </c>
      <c r="AD814" s="258">
        <v>41253</v>
      </c>
      <c r="AE814" s="258"/>
      <c r="AF814" s="270"/>
      <c r="AG814" s="262" t="s">
        <v>12876</v>
      </c>
      <c r="AH814" s="262"/>
      <c r="AI814" s="257" t="s">
        <v>4654</v>
      </c>
      <c r="AJ814" s="258">
        <v>41184</v>
      </c>
      <c r="AK814" s="258">
        <v>41192</v>
      </c>
      <c r="AL814" s="261" t="s">
        <v>680</v>
      </c>
      <c r="AM814" s="262" t="s">
        <v>9314</v>
      </c>
      <c r="AN814" s="262" t="s">
        <v>9337</v>
      </c>
    </row>
    <row r="815" spans="1:40" s="18" customFormat="1" ht="15.75" customHeight="1">
      <c r="A815" s="44">
        <v>4070</v>
      </c>
      <c r="B815" s="36">
        <v>4070</v>
      </c>
      <c r="C815" s="16">
        <v>41120</v>
      </c>
      <c r="D815" s="16">
        <f t="shared" si="35"/>
        <v>41165</v>
      </c>
      <c r="E815" s="16">
        <f>VLOOKUP(B815,SAOM!B$2:D2359,3,0)</f>
        <v>41165</v>
      </c>
      <c r="F815" s="16">
        <f t="shared" si="36"/>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7"/>
        <v>41262</v>
      </c>
      <c r="AD815" s="17" t="s">
        <v>4654</v>
      </c>
      <c r="AE815" s="17"/>
      <c r="AF815" s="70"/>
      <c r="AG815" s="140"/>
      <c r="AH815" s="140"/>
      <c r="AI815" s="14"/>
    </row>
    <row r="816" spans="1:40" s="18" customFormat="1" ht="15.75" customHeight="1">
      <c r="A816" s="44">
        <v>4069</v>
      </c>
      <c r="B816" s="36">
        <v>4069</v>
      </c>
      <c r="C816" s="16">
        <v>41120</v>
      </c>
      <c r="D816" s="16">
        <f t="shared" si="35"/>
        <v>41165</v>
      </c>
      <c r="E816" s="16">
        <f>VLOOKUP(B816,SAOM!B$2:D2360,3,0)</f>
        <v>41165</v>
      </c>
      <c r="F816" s="16">
        <f t="shared" si="36"/>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7"/>
        <v>41267</v>
      </c>
      <c r="AD816" s="17" t="s">
        <v>4654</v>
      </c>
      <c r="AE816" s="17"/>
      <c r="AF816" s="70"/>
      <c r="AG816" s="140"/>
      <c r="AH816" s="140"/>
      <c r="AI816" s="14"/>
    </row>
    <row r="817" spans="1:35" s="81" customFormat="1" ht="15.75" customHeight="1">
      <c r="A817" s="44">
        <v>4068</v>
      </c>
      <c r="B817" s="36">
        <v>4068</v>
      </c>
      <c r="C817" s="29">
        <v>41120</v>
      </c>
      <c r="D817" s="29">
        <f t="shared" si="35"/>
        <v>41165</v>
      </c>
      <c r="E817" s="16">
        <f>VLOOKUP(B817,SAOM!B$2:D2361,3,0)</f>
        <v>41185</v>
      </c>
      <c r="F817" s="29">
        <f t="shared" si="36"/>
        <v>41180</v>
      </c>
      <c r="G817" s="29" t="s">
        <v>499</v>
      </c>
      <c r="H817" s="71" t="s">
        <v>513</v>
      </c>
      <c r="I817" s="38" t="str">
        <f>VLOOKUP(B817,SAOM!B$2:H2358,4,0)</f>
        <v>Aceito</v>
      </c>
      <c r="J817" s="71"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8155</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7"/>
        <v>41339</v>
      </c>
      <c r="AD817" s="79" t="s">
        <v>4654</v>
      </c>
      <c r="AE817" s="79"/>
      <c r="AF817" s="208"/>
      <c r="AG817" s="141"/>
      <c r="AH817" s="141"/>
      <c r="AI817" s="45"/>
    </row>
    <row r="818" spans="1:35" s="81" customFormat="1" ht="15.75" customHeight="1">
      <c r="A818" s="44">
        <v>4067</v>
      </c>
      <c r="B818" s="36">
        <v>4067</v>
      </c>
      <c r="C818" s="29">
        <v>41120</v>
      </c>
      <c r="D818" s="29">
        <f t="shared" si="35"/>
        <v>41165</v>
      </c>
      <c r="E818" s="16">
        <f>VLOOKUP(B818,SAOM!B$2:D2362,3,0)</f>
        <v>41165</v>
      </c>
      <c r="F818" s="29">
        <f t="shared" si="36"/>
        <v>41180</v>
      </c>
      <c r="G818" s="29" t="s">
        <v>499</v>
      </c>
      <c r="H818" s="71" t="s">
        <v>513</v>
      </c>
      <c r="I818" s="38" t="str">
        <f>VLOOKUP(B818,SAOM!B$2:H2359,4,0)</f>
        <v>Aceito</v>
      </c>
      <c r="J818" s="71"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7"/>
        <v>41266</v>
      </c>
      <c r="AD818" s="79" t="s">
        <v>4654</v>
      </c>
      <c r="AE818" s="79"/>
      <c r="AF818" s="208"/>
      <c r="AG818" s="141"/>
      <c r="AH818" s="141"/>
      <c r="AI818" s="45"/>
    </row>
    <row r="819" spans="1:35" s="81" customFormat="1" ht="15.75" customHeight="1">
      <c r="A819" s="44">
        <v>4066</v>
      </c>
      <c r="B819" s="36">
        <v>4066</v>
      </c>
      <c r="C819" s="29">
        <v>41120</v>
      </c>
      <c r="D819" s="29">
        <f t="shared" si="35"/>
        <v>41165</v>
      </c>
      <c r="E819" s="16">
        <f>VLOOKUP(B819,SAOM!B$2:D2363,3,0)</f>
        <v>41165</v>
      </c>
      <c r="F819" s="29">
        <f t="shared" si="36"/>
        <v>41180</v>
      </c>
      <c r="G819" s="29" t="s">
        <v>499</v>
      </c>
      <c r="H819" s="71" t="s">
        <v>513</v>
      </c>
      <c r="I819" s="38" t="str">
        <f>VLOOKUP(B819,SAOM!B$2:H2360,4,0)</f>
        <v>Aceito</v>
      </c>
      <c r="J819" s="71"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7"/>
        <v>41260</v>
      </c>
      <c r="AD819" s="79" t="s">
        <v>4654</v>
      </c>
      <c r="AE819" s="79"/>
      <c r="AF819" s="208"/>
      <c r="AG819" s="141"/>
      <c r="AH819" s="141"/>
      <c r="AI819" s="45"/>
    </row>
    <row r="820" spans="1:35" s="18" customFormat="1" ht="15.75" customHeight="1">
      <c r="A820" s="44">
        <v>4065</v>
      </c>
      <c r="B820" s="36">
        <v>4065</v>
      </c>
      <c r="C820" s="16">
        <v>41120</v>
      </c>
      <c r="D820" s="16">
        <f t="shared" si="35"/>
        <v>41165</v>
      </c>
      <c r="E820" s="16">
        <f>VLOOKUP(B820,SAOM!B$2:D2364,3,0)</f>
        <v>41165</v>
      </c>
      <c r="F820" s="16">
        <f t="shared" si="36"/>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7"/>
        <v>41267</v>
      </c>
      <c r="AD820" s="17" t="s">
        <v>4654</v>
      </c>
      <c r="AE820" s="17"/>
      <c r="AF820" s="70"/>
      <c r="AG820" s="140"/>
      <c r="AH820" s="140"/>
      <c r="AI820" s="14"/>
    </row>
    <row r="821" spans="1:35" s="81" customFormat="1" ht="15.75" customHeight="1">
      <c r="A821" s="44">
        <v>4064</v>
      </c>
      <c r="B821" s="36">
        <v>4064</v>
      </c>
      <c r="C821" s="29">
        <v>41120</v>
      </c>
      <c r="D821" s="29">
        <f t="shared" si="35"/>
        <v>41165</v>
      </c>
      <c r="E821" s="16">
        <f>VLOOKUP(B821,SAOM!B$2:D2365,3,0)</f>
        <v>41165</v>
      </c>
      <c r="F821" s="29">
        <f t="shared" si="36"/>
        <v>41180</v>
      </c>
      <c r="G821" s="29" t="s">
        <v>499</v>
      </c>
      <c r="H821" s="71" t="s">
        <v>513</v>
      </c>
      <c r="I821" s="38" t="str">
        <f>VLOOKUP(B821,SAOM!B$2:H2362,4,0)</f>
        <v>Aceito</v>
      </c>
      <c r="J821" s="71"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7"/>
        <v>41262</v>
      </c>
      <c r="AD821" s="79" t="s">
        <v>4654</v>
      </c>
      <c r="AE821" s="79"/>
      <c r="AF821" s="208"/>
      <c r="AG821" s="141"/>
      <c r="AH821" s="141"/>
      <c r="AI821" s="45"/>
    </row>
    <row r="822" spans="1:35" s="81" customFormat="1" ht="15.75" customHeight="1">
      <c r="A822" s="44">
        <v>4063</v>
      </c>
      <c r="B822" s="36">
        <v>4063</v>
      </c>
      <c r="C822" s="29">
        <v>41120</v>
      </c>
      <c r="D822" s="29">
        <f t="shared" si="35"/>
        <v>41165</v>
      </c>
      <c r="E822" s="16">
        <f>VLOOKUP(B822,SAOM!B$2:D2366,3,0)</f>
        <v>41165</v>
      </c>
      <c r="F822" s="29">
        <f t="shared" si="36"/>
        <v>41180</v>
      </c>
      <c r="G822" s="29" t="s">
        <v>499</v>
      </c>
      <c r="H822" s="71" t="s">
        <v>513</v>
      </c>
      <c r="I822" s="38" t="str">
        <f>VLOOKUP(B822,SAOM!B$2:H2363,4,0)</f>
        <v>Aceito</v>
      </c>
      <c r="J822" s="71"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7"/>
        <v>41262</v>
      </c>
      <c r="AD822" s="79" t="s">
        <v>4654</v>
      </c>
      <c r="AE822" s="79"/>
      <c r="AF822" s="208"/>
      <c r="AG822" s="141"/>
      <c r="AH822" s="141"/>
      <c r="AI822" s="45"/>
    </row>
    <row r="823" spans="1:35" s="81" customFormat="1" ht="15.75" customHeight="1">
      <c r="A823" s="44">
        <v>4062</v>
      </c>
      <c r="B823" s="36">
        <v>4062</v>
      </c>
      <c r="C823" s="29">
        <v>41120</v>
      </c>
      <c r="D823" s="29">
        <f t="shared" si="35"/>
        <v>41165</v>
      </c>
      <c r="E823" s="16">
        <f>VLOOKUP(B823,SAOM!B$2:D2367,3,0)</f>
        <v>41165</v>
      </c>
      <c r="F823" s="29">
        <f t="shared" si="36"/>
        <v>41180</v>
      </c>
      <c r="G823" s="29" t="s">
        <v>499</v>
      </c>
      <c r="H823" s="71" t="s">
        <v>513</v>
      </c>
      <c r="I823" s="38" t="str">
        <f>VLOOKUP(B823,SAOM!B$2:H2364,4,0)</f>
        <v>Aceito</v>
      </c>
      <c r="J823" s="71"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7"/>
        <v>41260</v>
      </c>
      <c r="AD823" s="79" t="s">
        <v>4654</v>
      </c>
      <c r="AE823" s="79"/>
      <c r="AF823" s="208"/>
      <c r="AG823" s="141"/>
      <c r="AH823" s="141"/>
      <c r="AI823" s="45"/>
    </row>
    <row r="824" spans="1:35" s="81" customFormat="1" ht="15.75" customHeight="1">
      <c r="A824" s="44">
        <v>4061</v>
      </c>
      <c r="B824" s="36">
        <v>4061</v>
      </c>
      <c r="C824" s="29">
        <v>41120</v>
      </c>
      <c r="D824" s="29">
        <f t="shared" si="35"/>
        <v>41165</v>
      </c>
      <c r="E824" s="16">
        <f>VLOOKUP(B824,SAOM!B$2:D2368,3,0)</f>
        <v>41165</v>
      </c>
      <c r="F824" s="29">
        <f t="shared" si="36"/>
        <v>41180</v>
      </c>
      <c r="G824" s="29" t="s">
        <v>499</v>
      </c>
      <c r="H824" s="71" t="s">
        <v>513</v>
      </c>
      <c r="I824" s="38" t="str">
        <f>VLOOKUP(B824,SAOM!B$2:H2365,4,0)</f>
        <v>Aceito</v>
      </c>
      <c r="J824" s="71"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7"/>
        <v>41260</v>
      </c>
      <c r="AD824" s="79" t="s">
        <v>4654</v>
      </c>
      <c r="AE824" s="79"/>
      <c r="AF824" s="208"/>
      <c r="AG824" s="141"/>
      <c r="AH824" s="141"/>
      <c r="AI824" s="45"/>
    </row>
    <row r="825" spans="1:35" s="81" customFormat="1" ht="15.75" customHeight="1">
      <c r="A825" s="44">
        <v>4060</v>
      </c>
      <c r="B825" s="36">
        <v>4060</v>
      </c>
      <c r="C825" s="29">
        <v>41120</v>
      </c>
      <c r="D825" s="29">
        <f t="shared" si="35"/>
        <v>41165</v>
      </c>
      <c r="E825" s="16">
        <f>VLOOKUP(B825,SAOM!B$2:D2369,3,0)</f>
        <v>41165</v>
      </c>
      <c r="F825" s="29">
        <f t="shared" si="36"/>
        <v>41180</v>
      </c>
      <c r="G825" s="29" t="s">
        <v>499</v>
      </c>
      <c r="H825" s="71" t="s">
        <v>513</v>
      </c>
      <c r="I825" s="38" t="str">
        <f>VLOOKUP(B825,SAOM!B$2:H2366,4,0)</f>
        <v>Aceito</v>
      </c>
      <c r="J825" s="71"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7"/>
        <v>41260</v>
      </c>
      <c r="AD825" s="79" t="s">
        <v>4654</v>
      </c>
      <c r="AE825" s="79"/>
      <c r="AF825" s="208"/>
      <c r="AG825" s="141"/>
      <c r="AH825" s="141"/>
      <c r="AI825" s="45"/>
    </row>
    <row r="826" spans="1:35" s="81" customFormat="1" ht="15.75" customHeight="1">
      <c r="A826" s="44">
        <v>4059</v>
      </c>
      <c r="B826" s="36">
        <v>4059</v>
      </c>
      <c r="C826" s="29">
        <v>41120</v>
      </c>
      <c r="D826" s="29">
        <f t="shared" si="35"/>
        <v>41165</v>
      </c>
      <c r="E826" s="16">
        <f>VLOOKUP(B826,SAOM!B$2:D2370,3,0)</f>
        <v>41165</v>
      </c>
      <c r="F826" s="29">
        <f t="shared" si="36"/>
        <v>41180</v>
      </c>
      <c r="G826" s="29" t="s">
        <v>499</v>
      </c>
      <c r="H826" s="71" t="s">
        <v>513</v>
      </c>
      <c r="I826" s="38" t="str">
        <f>VLOOKUP(B826,SAOM!B$2:H2367,4,0)</f>
        <v>Aceito</v>
      </c>
      <c r="J826" s="71"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7"/>
        <v>41260</v>
      </c>
      <c r="AD826" s="79">
        <v>41215</v>
      </c>
      <c r="AE826" s="79"/>
      <c r="AF826" s="208" t="s">
        <v>497</v>
      </c>
      <c r="AG826" s="141" t="s">
        <v>10307</v>
      </c>
      <c r="AH826" s="141"/>
      <c r="AI826" s="45"/>
    </row>
    <row r="827" spans="1:35" s="81" customFormat="1" ht="15.75" customHeight="1">
      <c r="A827" s="44">
        <v>4058</v>
      </c>
      <c r="B827" s="36">
        <v>4058</v>
      </c>
      <c r="C827" s="29">
        <v>41120</v>
      </c>
      <c r="D827" s="29">
        <f t="shared" si="35"/>
        <v>41165</v>
      </c>
      <c r="E827" s="16">
        <f>VLOOKUP(B827,SAOM!B$2:D2371,3,0)</f>
        <v>41165</v>
      </c>
      <c r="F827" s="29">
        <f t="shared" si="36"/>
        <v>41180</v>
      </c>
      <c r="G827" s="29" t="s">
        <v>499</v>
      </c>
      <c r="H827" s="71" t="s">
        <v>513</v>
      </c>
      <c r="I827" s="38" t="str">
        <f>VLOOKUP(B827,SAOM!B$2:H2368,4,0)</f>
        <v>Aceito</v>
      </c>
      <c r="J827" s="71"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7"/>
        <v>41260</v>
      </c>
      <c r="AD827" s="79" t="s">
        <v>4654</v>
      </c>
      <c r="AE827" s="79"/>
      <c r="AF827" s="208"/>
      <c r="AG827" s="141"/>
      <c r="AH827" s="141"/>
      <c r="AI827" s="45"/>
    </row>
    <row r="828" spans="1:35" s="81" customFormat="1" ht="15.75" customHeight="1">
      <c r="A828" s="44">
        <v>4057</v>
      </c>
      <c r="B828" s="36">
        <v>4057</v>
      </c>
      <c r="C828" s="29">
        <v>41120</v>
      </c>
      <c r="D828" s="29">
        <f t="shared" si="35"/>
        <v>41165</v>
      </c>
      <c r="E828" s="16">
        <f>VLOOKUP(B828,SAOM!B$2:D2372,3,0)</f>
        <v>41165</v>
      </c>
      <c r="F828" s="29">
        <f t="shared" si="36"/>
        <v>41180</v>
      </c>
      <c r="G828" s="29" t="s">
        <v>499</v>
      </c>
      <c r="H828" s="71" t="s">
        <v>513</v>
      </c>
      <c r="I828" s="38" t="str">
        <f>VLOOKUP(B828,SAOM!B$2:H2369,4,0)</f>
        <v>Aceito</v>
      </c>
      <c r="J828" s="71"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7"/>
        <v>41256</v>
      </c>
      <c r="AD828" s="79" t="s">
        <v>4654</v>
      </c>
      <c r="AE828" s="79"/>
      <c r="AF828" s="208"/>
      <c r="AG828" s="141"/>
      <c r="AH828" s="141"/>
      <c r="AI828" s="45"/>
    </row>
    <row r="829" spans="1:35" s="81" customFormat="1" ht="15.75" customHeight="1">
      <c r="A829" s="44">
        <v>4056</v>
      </c>
      <c r="B829" s="36">
        <v>4056</v>
      </c>
      <c r="C829" s="29">
        <v>41120</v>
      </c>
      <c r="D829" s="29">
        <f t="shared" si="35"/>
        <v>41165</v>
      </c>
      <c r="E829" s="16">
        <f>VLOOKUP(B829,SAOM!B$2:D2373,3,0)</f>
        <v>41165</v>
      </c>
      <c r="F829" s="29">
        <f t="shared" si="36"/>
        <v>41180</v>
      </c>
      <c r="G829" s="29" t="s">
        <v>499</v>
      </c>
      <c r="H829" s="71" t="s">
        <v>513</v>
      </c>
      <c r="I829" s="38" t="str">
        <f>VLOOKUP(B829,SAOM!B$2:H2370,4,0)</f>
        <v>Aceito</v>
      </c>
      <c r="J829" s="71"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7"/>
        <v>41269</v>
      </c>
      <c r="AD829" s="79" t="s">
        <v>4654</v>
      </c>
      <c r="AE829" s="79"/>
      <c r="AF829" s="208"/>
      <c r="AG829" s="141"/>
      <c r="AH829" s="141"/>
      <c r="AI829" s="45"/>
    </row>
    <row r="830" spans="1:35" s="18" customFormat="1" ht="15.75" customHeight="1">
      <c r="A830" s="44">
        <v>4142</v>
      </c>
      <c r="B830" s="36">
        <v>4142</v>
      </c>
      <c r="C830" s="16">
        <v>41128</v>
      </c>
      <c r="D830" s="16">
        <f t="shared" si="35"/>
        <v>41173</v>
      </c>
      <c r="E830" s="16">
        <f>VLOOKUP(B830,SAOM!B$2:D2374,3,0)</f>
        <v>41173</v>
      </c>
      <c r="F830" s="16">
        <f t="shared" si="36"/>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7"/>
        <v>41231</v>
      </c>
      <c r="AD830" s="17" t="s">
        <v>4654</v>
      </c>
      <c r="AE830" s="17"/>
      <c r="AF830" s="70"/>
      <c r="AG830" s="140"/>
      <c r="AH830" s="140"/>
      <c r="AI830" s="14"/>
    </row>
    <row r="831" spans="1:35" s="18" customFormat="1" ht="15.75" customHeight="1">
      <c r="A831" s="44">
        <v>4139</v>
      </c>
      <c r="B831" s="36">
        <v>4139</v>
      </c>
      <c r="C831" s="16">
        <v>41128</v>
      </c>
      <c r="D831" s="16">
        <f t="shared" si="35"/>
        <v>41173</v>
      </c>
      <c r="E831" s="16">
        <f>VLOOKUP(B831,SAOM!B$2:D2375,3,0)</f>
        <v>41173</v>
      </c>
      <c r="F831" s="16">
        <f t="shared" si="36"/>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7"/>
        <v>41227</v>
      </c>
      <c r="AD831" s="17" t="s">
        <v>4654</v>
      </c>
      <c r="AE831" s="17"/>
      <c r="AF831" s="70"/>
      <c r="AG831" s="140"/>
      <c r="AH831" s="140"/>
      <c r="AI831" s="14"/>
    </row>
    <row r="832" spans="1:35" s="18" customFormat="1" ht="15.75" customHeight="1">
      <c r="A832" s="44">
        <v>4144</v>
      </c>
      <c r="B832" s="36">
        <v>4144</v>
      </c>
      <c r="C832" s="16">
        <v>41128</v>
      </c>
      <c r="D832" s="16">
        <f t="shared" si="35"/>
        <v>41173</v>
      </c>
      <c r="E832" s="16">
        <f>VLOOKUP(B832,SAOM!B$2:D2376,3,0)</f>
        <v>41173</v>
      </c>
      <c r="F832" s="16">
        <f t="shared" si="36"/>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7"/>
        <v>41227</v>
      </c>
      <c r="AD832" s="17" t="s">
        <v>4654</v>
      </c>
      <c r="AE832" s="17"/>
      <c r="AF832" s="70"/>
      <c r="AG832" s="140"/>
      <c r="AH832" s="140"/>
      <c r="AI832" s="14"/>
    </row>
    <row r="833" spans="1:35" s="81" customFormat="1" ht="15.75" customHeight="1">
      <c r="A833" s="44">
        <v>4145</v>
      </c>
      <c r="B833" s="36">
        <v>4145</v>
      </c>
      <c r="C833" s="29">
        <v>41128</v>
      </c>
      <c r="D833" s="29">
        <f t="shared" si="35"/>
        <v>41173</v>
      </c>
      <c r="E833" s="16">
        <f>VLOOKUP(B833,SAOM!B$2:D2377,3,0)</f>
        <v>41173</v>
      </c>
      <c r="F833" s="29">
        <f t="shared" si="36"/>
        <v>41188</v>
      </c>
      <c r="G833" s="29">
        <v>41141</v>
      </c>
      <c r="H833" s="71" t="s">
        <v>760</v>
      </c>
      <c r="I833" s="38" t="str">
        <f>VLOOKUP(B833,SAOM!B$2:H2374,4,0)</f>
        <v>Paralisado</v>
      </c>
      <c r="J833" s="71"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7"/>
        <v>90</v>
      </c>
      <c r="AD833" s="79" t="s">
        <v>4654</v>
      </c>
      <c r="AE833" s="79"/>
      <c r="AF833" s="208"/>
      <c r="AG833" s="141"/>
      <c r="AH833" s="141"/>
      <c r="AI833" s="45"/>
    </row>
    <row r="834" spans="1:35" s="18" customFormat="1" ht="15.75" customHeight="1">
      <c r="A834" s="44">
        <v>4146</v>
      </c>
      <c r="B834" s="36">
        <v>4146</v>
      </c>
      <c r="C834" s="16">
        <v>41128</v>
      </c>
      <c r="D834" s="16">
        <f t="shared" si="35"/>
        <v>41173</v>
      </c>
      <c r="E834" s="16">
        <f>VLOOKUP(B834,SAOM!B$2:D2378,3,0)</f>
        <v>41173</v>
      </c>
      <c r="F834" s="16">
        <f t="shared" si="36"/>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7"/>
        <v>41228</v>
      </c>
      <c r="AD834" s="17" t="s">
        <v>4654</v>
      </c>
      <c r="AE834" s="17"/>
      <c r="AF834" s="70"/>
      <c r="AG834" s="140"/>
      <c r="AH834" s="140"/>
      <c r="AI834" s="14"/>
    </row>
    <row r="835" spans="1:35" s="18" customFormat="1" ht="15.75" customHeight="1">
      <c r="A835" s="44">
        <v>4148</v>
      </c>
      <c r="B835" s="36">
        <v>4148</v>
      </c>
      <c r="C835" s="16">
        <v>41129</v>
      </c>
      <c r="D835" s="16">
        <f t="shared" si="35"/>
        <v>41174</v>
      </c>
      <c r="E835" s="16">
        <f>VLOOKUP(B835,SAOM!B$2:D2379,3,0)</f>
        <v>41174</v>
      </c>
      <c r="F835" s="16">
        <f t="shared" si="36"/>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7"/>
        <v>41227</v>
      </c>
      <c r="AD835" s="17" t="s">
        <v>4654</v>
      </c>
      <c r="AE835" s="17"/>
      <c r="AF835" s="70"/>
      <c r="AG835" s="140"/>
      <c r="AH835" s="140"/>
      <c r="AI835" s="14"/>
    </row>
    <row r="836" spans="1:35" s="18" customFormat="1" ht="15.75" customHeight="1">
      <c r="A836" s="44">
        <v>4149</v>
      </c>
      <c r="B836" s="36">
        <v>4149</v>
      </c>
      <c r="C836" s="16">
        <v>41129</v>
      </c>
      <c r="D836" s="16">
        <f t="shared" si="35"/>
        <v>41174</v>
      </c>
      <c r="E836" s="16">
        <f>VLOOKUP(B836,SAOM!B$2:D2380,3,0)</f>
        <v>41174</v>
      </c>
      <c r="F836" s="16">
        <f t="shared" si="36"/>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7"/>
        <v>41232</v>
      </c>
      <c r="AD836" s="17" t="s">
        <v>4654</v>
      </c>
      <c r="AE836" s="17"/>
      <c r="AF836" s="70"/>
      <c r="AG836" s="140"/>
      <c r="AH836" s="140"/>
      <c r="AI836" s="14"/>
    </row>
    <row r="837" spans="1:35" s="18" customFormat="1" ht="15.75" customHeight="1">
      <c r="A837" s="44">
        <v>4147</v>
      </c>
      <c r="B837" s="36">
        <v>4147</v>
      </c>
      <c r="C837" s="16">
        <v>41129</v>
      </c>
      <c r="D837" s="16">
        <f t="shared" si="35"/>
        <v>41174</v>
      </c>
      <c r="E837" s="16">
        <f>VLOOKUP(B837,SAOM!B$2:D2381,3,0)</f>
        <v>41174</v>
      </c>
      <c r="F837" s="16">
        <f t="shared" si="36"/>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7"/>
        <v>41231</v>
      </c>
      <c r="AD837" s="17" t="s">
        <v>4654</v>
      </c>
      <c r="AE837" s="17"/>
      <c r="AF837" s="70"/>
      <c r="AG837" s="140"/>
      <c r="AH837" s="140"/>
      <c r="AI837" s="14"/>
    </row>
    <row r="838" spans="1:35" s="18" customFormat="1" ht="15.75" customHeight="1">
      <c r="A838" s="44">
        <v>4143</v>
      </c>
      <c r="B838" s="36">
        <v>4143</v>
      </c>
      <c r="C838" s="16">
        <v>41129</v>
      </c>
      <c r="D838" s="16">
        <f t="shared" si="35"/>
        <v>41174</v>
      </c>
      <c r="E838" s="16">
        <f>VLOOKUP(B838,SAOM!B$2:D2382,3,0)</f>
        <v>41174</v>
      </c>
      <c r="F838" s="16">
        <f t="shared" si="36"/>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7"/>
        <v>41228</v>
      </c>
      <c r="AD838" s="17" t="s">
        <v>4654</v>
      </c>
      <c r="AE838" s="17"/>
      <c r="AF838" s="70"/>
      <c r="AG838" s="140"/>
      <c r="AH838" s="140"/>
      <c r="AI838" s="14"/>
    </row>
    <row r="839" spans="1:35" s="18" customFormat="1" ht="15.75" customHeight="1">
      <c r="A839" s="44">
        <v>4141</v>
      </c>
      <c r="B839" s="36">
        <v>4141</v>
      </c>
      <c r="C839" s="16">
        <v>41129</v>
      </c>
      <c r="D839" s="16">
        <f t="shared" si="35"/>
        <v>41174</v>
      </c>
      <c r="E839" s="16">
        <f>VLOOKUP(B839,SAOM!B$2:D2383,3,0)</f>
        <v>41174</v>
      </c>
      <c r="F839" s="16">
        <f t="shared" si="36"/>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7"/>
        <v>41231</v>
      </c>
      <c r="AD839" s="17" t="s">
        <v>4654</v>
      </c>
      <c r="AE839" s="17"/>
      <c r="AF839" s="70"/>
      <c r="AG839" s="140"/>
      <c r="AH839" s="140"/>
      <c r="AI839" s="14"/>
    </row>
    <row r="840" spans="1:35" s="18" customFormat="1" ht="15.75" customHeight="1">
      <c r="A840" s="44">
        <v>4091</v>
      </c>
      <c r="B840" s="36">
        <v>4091</v>
      </c>
      <c r="C840" s="16">
        <v>41129</v>
      </c>
      <c r="D840" s="16">
        <f t="shared" si="35"/>
        <v>41174</v>
      </c>
      <c r="E840" s="16">
        <f>VLOOKUP(B840,SAOM!B$2:D2384,3,0)</f>
        <v>41174</v>
      </c>
      <c r="F840" s="16">
        <f t="shared" si="36"/>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7"/>
        <v>41296</v>
      </c>
      <c r="AD840" s="17">
        <v>41201</v>
      </c>
      <c r="AE840" s="17">
        <v>41206</v>
      </c>
      <c r="AF840" s="70" t="s">
        <v>497</v>
      </c>
      <c r="AG840" s="140" t="s">
        <v>9309</v>
      </c>
      <c r="AH840" s="140" t="s">
        <v>9660</v>
      </c>
      <c r="AI840" s="14" t="s">
        <v>4654</v>
      </c>
    </row>
    <row r="841" spans="1:35" s="18" customFormat="1" ht="15.75" customHeight="1">
      <c r="A841" s="44">
        <v>4090</v>
      </c>
      <c r="B841" s="36">
        <v>4090</v>
      </c>
      <c r="C841" s="16">
        <v>41129</v>
      </c>
      <c r="D841" s="16">
        <f t="shared" si="35"/>
        <v>41174</v>
      </c>
      <c r="E841" s="16">
        <f>VLOOKUP(B841,SAOM!B$2:D2385,3,0)</f>
        <v>41174</v>
      </c>
      <c r="F841" s="16">
        <f t="shared" si="36"/>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7"/>
        <v>41241</v>
      </c>
      <c r="AD841" s="17" t="s">
        <v>4654</v>
      </c>
      <c r="AE841" s="17"/>
      <c r="AF841" s="70"/>
      <c r="AG841" s="140"/>
      <c r="AH841" s="140"/>
      <c r="AI841" s="14"/>
    </row>
    <row r="842" spans="1:35" s="18" customFormat="1" ht="15.75" customHeight="1">
      <c r="A842" s="44">
        <v>4088</v>
      </c>
      <c r="B842" s="36">
        <v>4088</v>
      </c>
      <c r="C842" s="16">
        <v>41129</v>
      </c>
      <c r="D842" s="16">
        <f t="shared" si="35"/>
        <v>41174</v>
      </c>
      <c r="E842" s="16">
        <f>VLOOKUP(B842,SAOM!B$2:D2386,3,0)</f>
        <v>41174</v>
      </c>
      <c r="F842" s="16">
        <f t="shared" si="36"/>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10066</v>
      </c>
      <c r="Y842" s="17">
        <v>41236</v>
      </c>
      <c r="Z842" s="33"/>
      <c r="AA842" s="46"/>
      <c r="AB842" s="17" t="str">
        <f>VLOOKUP(B842,SAOM!B$2:T2383,16,0)</f>
        <v>-</v>
      </c>
      <c r="AC842" s="17">
        <f t="shared" si="37"/>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6"/>
        <v>41222</v>
      </c>
      <c r="G843" s="29" t="s">
        <v>499</v>
      </c>
      <c r="H843" s="71" t="s">
        <v>513</v>
      </c>
      <c r="I843" s="38" t="str">
        <f>VLOOKUP(B843,SAOM!B$2:H2384,4,0)</f>
        <v>Aceito</v>
      </c>
      <c r="J843" s="71"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7"/>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6"/>
        <v>41189</v>
      </c>
      <c r="G844" s="29" t="s">
        <v>499</v>
      </c>
      <c r="H844" s="71" t="s">
        <v>513</v>
      </c>
      <c r="I844" s="38" t="str">
        <f>VLOOKUP(B844,SAOM!B$2:H2385,4,0)</f>
        <v>Aceito</v>
      </c>
      <c r="J844" s="71"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7642</v>
      </c>
      <c r="Y844" s="79">
        <v>41157</v>
      </c>
      <c r="Z844" s="80"/>
      <c r="AA844" s="68" t="s">
        <v>7645</v>
      </c>
      <c r="AB844" s="17" t="str">
        <f>VLOOKUP(B844,SAOM!B$2:T2385,16,0)</f>
        <v>-</v>
      </c>
      <c r="AC844" s="17">
        <f t="shared" si="37"/>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6"/>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7"/>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6"/>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7"/>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6"/>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7930</v>
      </c>
      <c r="Y847" s="17">
        <v>41166</v>
      </c>
      <c r="Z847" s="33">
        <v>41254</v>
      </c>
      <c r="AA847" s="46"/>
      <c r="AB847" s="17" t="str">
        <f>VLOOKUP(B847,SAOM!B$2:T2388,16,0)</f>
        <v>-</v>
      </c>
      <c r="AC847" s="17">
        <f t="shared" si="37"/>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6"/>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7930</v>
      </c>
      <c r="Y848" s="17">
        <v>41166</v>
      </c>
      <c r="Z848" s="33">
        <v>41254</v>
      </c>
      <c r="AA848" s="46"/>
      <c r="AB848" s="17" t="str">
        <f>VLOOKUP(B848,SAOM!B$2:T2389,16,0)</f>
        <v>-</v>
      </c>
      <c r="AC848" s="17">
        <f t="shared" si="37"/>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6"/>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7900</v>
      </c>
      <c r="Y849" s="17">
        <v>41165</v>
      </c>
      <c r="Z849" s="33">
        <v>41254</v>
      </c>
      <c r="AA849" s="46"/>
      <c r="AB849" s="17" t="str">
        <f>VLOOKUP(B849,SAOM!B$2:T2390,16,0)</f>
        <v>-</v>
      </c>
      <c r="AC849" s="17">
        <f t="shared" si="37"/>
        <v>41255</v>
      </c>
      <c r="AD849" s="17">
        <v>41185</v>
      </c>
      <c r="AE849" s="17">
        <v>41206</v>
      </c>
      <c r="AF849" s="70" t="s">
        <v>497</v>
      </c>
      <c r="AG849" s="140" t="s">
        <v>8890</v>
      </c>
      <c r="AH849" s="140" t="s">
        <v>9658</v>
      </c>
      <c r="AI849" s="14" t="s">
        <v>4654</v>
      </c>
    </row>
    <row r="850" spans="1:35" s="18" customFormat="1" ht="15.75" customHeight="1">
      <c r="A850" s="44">
        <v>4081</v>
      </c>
      <c r="B850" s="36">
        <v>4081</v>
      </c>
      <c r="C850" s="16">
        <v>41129</v>
      </c>
      <c r="D850" s="16">
        <f t="shared" si="38"/>
        <v>41174</v>
      </c>
      <c r="E850" s="16">
        <f>VLOOKUP(B850,SAOM!B$2:D2394,3,0)</f>
        <v>41174</v>
      </c>
      <c r="F850" s="16">
        <f t="shared" si="36"/>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7"/>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6"/>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c r="AA851" s="46"/>
      <c r="AB851" s="17" t="str">
        <f>VLOOKUP(B851,SAOM!B$2:T2392,16,0)</f>
        <v>-</v>
      </c>
      <c r="AC851" s="17">
        <f t="shared" si="37"/>
        <v>41308</v>
      </c>
      <c r="AD851" s="17">
        <v>41253</v>
      </c>
      <c r="AE851" s="17"/>
      <c r="AF851" s="70" t="s">
        <v>497</v>
      </c>
      <c r="AG851" s="140" t="s">
        <v>12877</v>
      </c>
      <c r="AH851" s="140"/>
      <c r="AI851" s="14"/>
    </row>
    <row r="852" spans="1:35" s="18" customFormat="1" ht="15.75" customHeight="1">
      <c r="A852" s="44">
        <v>4079</v>
      </c>
      <c r="B852" s="36">
        <v>4079</v>
      </c>
      <c r="C852" s="16">
        <v>41129</v>
      </c>
      <c r="D852" s="16">
        <f t="shared" si="38"/>
        <v>41174</v>
      </c>
      <c r="E852" s="16">
        <f>VLOOKUP(B852,SAOM!B$2:D2396,3,0)</f>
        <v>41174</v>
      </c>
      <c r="F852" s="16">
        <f t="shared" si="36"/>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7"/>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6"/>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7"/>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si="36"/>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si="37"/>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6"/>
        <v>41189</v>
      </c>
      <c r="G855" s="29" t="s">
        <v>499</v>
      </c>
      <c r="H855" s="71" t="s">
        <v>513</v>
      </c>
      <c r="I855" s="38" t="str">
        <f>VLOOKUP(B855,SAOM!B$2:H2396,4,0)</f>
        <v>Aceito</v>
      </c>
      <c r="J855" s="71"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7642</v>
      </c>
      <c r="Y855" s="79">
        <v>41166</v>
      </c>
      <c r="Z855" s="80"/>
      <c r="AA855" s="79" t="s">
        <v>7898</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37"/>
        <v>41256</v>
      </c>
      <c r="AD855" s="79">
        <v>41198</v>
      </c>
      <c r="AE855" s="79"/>
      <c r="AF855" s="208" t="s">
        <v>497</v>
      </c>
      <c r="AG855" s="141" t="s">
        <v>12865</v>
      </c>
      <c r="AH855" s="141"/>
      <c r="AI855" s="14" t="s">
        <v>4654</v>
      </c>
    </row>
    <row r="856" spans="1:35" s="18" customFormat="1" ht="15.75" customHeight="1">
      <c r="A856" s="44">
        <v>4103</v>
      </c>
      <c r="B856" s="36">
        <v>4103</v>
      </c>
      <c r="C856" s="16">
        <v>41129</v>
      </c>
      <c r="D856" s="16">
        <f t="shared" si="38"/>
        <v>41174</v>
      </c>
      <c r="E856" s="16">
        <f>VLOOKUP(B856,SAOM!B$2:D2400,3,0)</f>
        <v>41174</v>
      </c>
      <c r="F856" s="16">
        <f t="shared" si="36"/>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37"/>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6"/>
        <v>41189</v>
      </c>
      <c r="G857" s="29">
        <v>41134</v>
      </c>
      <c r="H857" s="71" t="s">
        <v>760</v>
      </c>
      <c r="I857" s="38" t="str">
        <f>VLOOKUP(B857,SAOM!B$2:H2398,4,0)</f>
        <v>Paralisado</v>
      </c>
      <c r="J857" s="71"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37"/>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6"/>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c r="AA858" s="46"/>
      <c r="AB858" s="17" t="str">
        <f>VLOOKUP(B858,SAOM!B$2:T2399,16,0)</f>
        <v>-</v>
      </c>
      <c r="AC858" s="17">
        <f t="shared" si="37"/>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6"/>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37"/>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6"/>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c r="AA860" s="46"/>
      <c r="AB860" s="17" t="str">
        <f>VLOOKUP(B860,SAOM!B$2:T2401,16,0)</f>
        <v>-</v>
      </c>
      <c r="AC860" s="17">
        <f t="shared" si="37"/>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6"/>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10061</v>
      </c>
      <c r="Y861" s="17">
        <v>41233</v>
      </c>
      <c r="Z861" s="33"/>
      <c r="AA861" s="46"/>
      <c r="AB861" s="17" t="str">
        <f>VLOOKUP(B861,SAOM!B$2:T2402,16,0)</f>
        <v>-</v>
      </c>
      <c r="AC861" s="17">
        <f t="shared" si="37"/>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6"/>
        <v>41189</v>
      </c>
      <c r="G862" s="29" t="s">
        <v>499</v>
      </c>
      <c r="H862" s="71" t="s">
        <v>513</v>
      </c>
      <c r="I862" s="38" t="str">
        <f>VLOOKUP(B862,SAOM!B$2:H2403,4,0)</f>
        <v>Aceito</v>
      </c>
      <c r="J862" s="71"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37"/>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6"/>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8155</v>
      </c>
      <c r="Y863" s="17">
        <v>41173</v>
      </c>
      <c r="Z863" s="33"/>
      <c r="AA863" s="46"/>
      <c r="AB863" s="17" t="str">
        <f>VLOOKUP(B863,SAOM!B$2:T2404,16,0)</f>
        <v>-</v>
      </c>
      <c r="AC863" s="17">
        <f t="shared" si="37"/>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ref="F864:F927" si="39">D864+15</f>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8155</v>
      </c>
      <c r="Y864" s="17">
        <v>41186</v>
      </c>
      <c r="Z864" s="33">
        <v>41254</v>
      </c>
      <c r="AA864" s="46"/>
      <c r="AB864" s="17" t="str">
        <f>VLOOKUP(B864,SAOM!B$2:T2405,16,0)</f>
        <v>-</v>
      </c>
      <c r="AC864" s="17">
        <f t="shared" ref="AC864:AC927" si="40">Y864+90</f>
        <v>41276</v>
      </c>
      <c r="AD864" s="17">
        <v>41198</v>
      </c>
      <c r="AE864" s="17">
        <v>41207</v>
      </c>
      <c r="AF864" s="70" t="s">
        <v>497</v>
      </c>
      <c r="AG864" s="140" t="s">
        <v>9262</v>
      </c>
      <c r="AH864" s="231" t="s">
        <v>9662</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10067</v>
      </c>
      <c r="Y865" s="17">
        <v>41236</v>
      </c>
      <c r="Z865" s="33"/>
      <c r="AA865" s="46" t="s">
        <v>7182</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8155</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71"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8155</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748</v>
      </c>
      <c r="I868" s="38" t="str">
        <f>VLOOKUP(B868,SAOM!B$2:H2409,4,0)</f>
        <v>Agendado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v>
      </c>
      <c r="W868" s="16"/>
      <c r="X868" s="14"/>
      <c r="Y868" s="17"/>
      <c r="Z868" s="33">
        <v>41254</v>
      </c>
      <c r="AA868" s="46"/>
      <c r="AB868" s="17" t="str">
        <f>VLOOKUP(B868,SAOM!B$2:T2409,16,0)</f>
        <v>-</v>
      </c>
      <c r="AC868" s="17">
        <f t="shared" si="40"/>
        <v>90</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71"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10110</v>
      </c>
      <c r="Y871" s="17">
        <v>41248</v>
      </c>
      <c r="Z871" s="33"/>
      <c r="AA871" s="46" t="s">
        <v>7180</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10061</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10110</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71"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71"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71"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10309</v>
      </c>
      <c r="Y879" s="79">
        <v>41242</v>
      </c>
      <c r="Z879" s="80"/>
      <c r="AA879" s="68" t="s">
        <v>7177</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71"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c r="AA880" s="68" t="s">
        <v>12879</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71"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c r="AA881" s="68" t="s">
        <v>7177</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9309</v>
      </c>
      <c r="AH882" s="140" t="s">
        <v>9984</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8155</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8155</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71"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10014</v>
      </c>
      <c r="Y885" s="79">
        <v>41235</v>
      </c>
      <c r="Z885" s="80"/>
      <c r="AA885" s="68" t="s">
        <v>7183</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10063</v>
      </c>
      <c r="Y886" s="17">
        <v>41236</v>
      </c>
      <c r="Z886" s="33"/>
      <c r="AA886" s="46" t="s">
        <v>7179</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10014</v>
      </c>
      <c r="Y887" s="17">
        <v>41235</v>
      </c>
      <c r="Z887" s="33"/>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71"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10063</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71"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10013</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71"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10014</v>
      </c>
      <c r="Y890" s="79">
        <v>41233</v>
      </c>
      <c r="Z890" s="80"/>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10309</v>
      </c>
      <c r="Y891" s="17">
        <v>41257</v>
      </c>
      <c r="Z891" s="33"/>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748</v>
      </c>
      <c r="I894" s="38" t="str">
        <f>VLOOKUP(B894,SAOM!B$2:H2435,4,0)</f>
        <v>Agendado</v>
      </c>
      <c r="J894" s="13" t="s">
        <v>497</v>
      </c>
      <c r="K894" s="13" t="s">
        <v>497</v>
      </c>
      <c r="L894" s="14" t="s">
        <v>5364</v>
      </c>
      <c r="M894" s="14" t="str">
        <f>VLOOKUP(L894,Coordenadas!A$2:B2145,2,0)</f>
        <v xml:space="preserve"> 18°46'3.85"S</v>
      </c>
      <c r="N894" s="14" t="str">
        <f>VLOOKUP(L894,Coordenadas!A$2:C5888,3,0)</f>
        <v xml:space="preserve"> 40°58'30.81"O</v>
      </c>
      <c r="O894" s="38" t="str">
        <f>VLOOKUP(B894,SAOM!B$2:K2435,7,0)</f>
        <v>-</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v>
      </c>
      <c r="W894" s="16"/>
      <c r="X894" s="14"/>
      <c r="Y894" s="17"/>
      <c r="Z894" s="33"/>
      <c r="AA894" s="46"/>
      <c r="AB894" s="17" t="str">
        <f>VLOOKUP(B894,SAOM!B$2:T2435,16,0)</f>
        <v>-</v>
      </c>
      <c r="AC894" s="17">
        <f t="shared" si="40"/>
        <v>90</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513</v>
      </c>
      <c r="I895" s="38" t="str">
        <f>VLOOKUP(B895,SAOM!B$2:H2436,4,0)</f>
        <v>Agendado</v>
      </c>
      <c r="J895" s="13" t="s">
        <v>497</v>
      </c>
      <c r="K895" s="13" t="s">
        <v>499</v>
      </c>
      <c r="L895" s="14" t="s">
        <v>5364</v>
      </c>
      <c r="M895" s="14" t="str">
        <f>VLOOKUP(L895,Coordenadas!A$2:B2146,2,0)</f>
        <v xml:space="preserve"> 18°46'3.85"S</v>
      </c>
      <c r="N895" s="14" t="str">
        <f>VLOOKUP(L895,Coordenadas!A$2:C5889,3,0)</f>
        <v xml:space="preserve"> 40°58'30.81"O</v>
      </c>
      <c r="O895" s="38" t="str">
        <f>VLOOKUP(B895,SAOM!B$2:K2436,7,0)</f>
        <v>-</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v>
      </c>
      <c r="W895" s="16">
        <v>41262</v>
      </c>
      <c r="X895" s="14" t="s">
        <v>8155</v>
      </c>
      <c r="Y895" s="17">
        <v>41262</v>
      </c>
      <c r="Z895" s="33"/>
      <c r="AA895" s="46"/>
      <c r="AB895" s="17" t="str">
        <f>VLOOKUP(B895,SAOM!B$2:T2436,16,0)</f>
        <v>-</v>
      </c>
      <c r="AC895" s="17">
        <f t="shared" si="40"/>
        <v>41352</v>
      </c>
      <c r="AD895" s="17" t="s">
        <v>4654</v>
      </c>
      <c r="AE895" s="17"/>
      <c r="AF895" s="70"/>
      <c r="AG895" s="140"/>
      <c r="AH895" s="140"/>
      <c r="AI895" s="14"/>
    </row>
    <row r="896" spans="1:35" s="81" customFormat="1" ht="15.75" customHeight="1">
      <c r="A896" s="44">
        <v>4108</v>
      </c>
      <c r="B896" s="36">
        <v>4108</v>
      </c>
      <c r="C896" s="29">
        <v>41129</v>
      </c>
      <c r="D896" s="29">
        <f t="shared" si="42"/>
        <v>41174</v>
      </c>
      <c r="E896" s="29">
        <f>VLOOKUP(B896,SAOM!B$2:D2440,3,0)</f>
        <v>41174</v>
      </c>
      <c r="F896" s="29">
        <f t="shared" si="39"/>
        <v>41189</v>
      </c>
      <c r="G896" s="29" t="s">
        <v>499</v>
      </c>
      <c r="H896" s="71" t="s">
        <v>513</v>
      </c>
      <c r="I896" s="36" t="str">
        <f>VLOOKUP(B896,SAOM!B$2:H2437,4,0)</f>
        <v>Agendado</v>
      </c>
      <c r="J896" s="71" t="s">
        <v>497</v>
      </c>
      <c r="K896" s="71" t="s">
        <v>499</v>
      </c>
      <c r="L896" s="45" t="s">
        <v>5364</v>
      </c>
      <c r="M896" s="45" t="str">
        <f>VLOOKUP(L896,Coordenadas!A$2:B2147,2,0)</f>
        <v xml:space="preserve"> 18°46'3.85"S</v>
      </c>
      <c r="N896" s="45" t="str">
        <f>VLOOKUP(L896,Coordenadas!A$2:C5890,3,0)</f>
        <v xml:space="preserve"> 40°58'30.81"O</v>
      </c>
      <c r="O896" s="36" t="str">
        <f>VLOOKUP(B896,SAOM!B$2:K2437,7,0)</f>
        <v>SES-MANA-4108</v>
      </c>
      <c r="P896" s="36">
        <v>4033</v>
      </c>
      <c r="Q896" s="29">
        <f>VLOOKUP(B896,SAOM!B$2:I1849,8,0)</f>
        <v>41162</v>
      </c>
      <c r="R896" s="78" t="str">
        <f>VLOOKUP(B896,SAOM!B$2:M2437,9,0)</f>
        <v>Elinete/Janice</v>
      </c>
      <c r="S896" s="29" t="str">
        <f>VLOOKUP(B896,SAOM!B$2:N2437,10,0)</f>
        <v>Praça Santos Dumont</v>
      </c>
      <c r="T896" s="78" t="str">
        <f>VLOOKUP(B896,SAOM!B$2:P2437,12,0)</f>
        <v>(33)3241-1184</v>
      </c>
      <c r="U896" s="201" t="str">
        <f>VLOOKUP(B896,SAOM!B$2:O2437,11,0)</f>
        <v>35290-000</v>
      </c>
      <c r="V896" s="36" t="str">
        <f>VLOOKUP(B896,SAOM!B$2:Q2437,13,0)</f>
        <v>-</v>
      </c>
      <c r="W896" s="29">
        <v>41261</v>
      </c>
      <c r="X896" s="45" t="s">
        <v>8155</v>
      </c>
      <c r="Y896" s="79">
        <v>41262</v>
      </c>
      <c r="Z896" s="80"/>
      <c r="AA896" s="68" t="s">
        <v>14015</v>
      </c>
      <c r="AB896" s="79" t="str">
        <f>VLOOKUP(B896,SAOM!B$2:T2437,16,0)</f>
        <v>-</v>
      </c>
      <c r="AC896" s="79">
        <f t="shared" si="40"/>
        <v>41352</v>
      </c>
      <c r="AD896" s="79" t="s">
        <v>4654</v>
      </c>
      <c r="AE896" s="79"/>
      <c r="AF896" s="208"/>
      <c r="AG896" s="141"/>
      <c r="AH896" s="141"/>
      <c r="AI896" s="45"/>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Agendado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v>
      </c>
      <c r="W897" s="16">
        <v>41261</v>
      </c>
      <c r="X897" s="14" t="s">
        <v>8155</v>
      </c>
      <c r="Y897" s="17">
        <v>41261</v>
      </c>
      <c r="Z897" s="33"/>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71"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10110</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8749</v>
      </c>
      <c r="Y900" s="17">
        <v>41185</v>
      </c>
      <c r="Z900" s="33">
        <v>41254</v>
      </c>
      <c r="AA900" s="46"/>
      <c r="AB900" s="17" t="str">
        <f>VLOOKUP(B900,SAOM!B$2:T2441,16,0)</f>
        <v>-</v>
      </c>
      <c r="AC900" s="17">
        <f t="shared" si="40"/>
        <v>41275</v>
      </c>
      <c r="AD900" s="17">
        <v>41197</v>
      </c>
      <c r="AE900" s="17">
        <v>41207</v>
      </c>
      <c r="AF900" s="70" t="s">
        <v>497</v>
      </c>
      <c r="AG900" s="140" t="s">
        <v>9315</v>
      </c>
      <c r="AH900" s="8" t="s">
        <v>9661</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9756</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9266</v>
      </c>
      <c r="AG909" s="140" t="s">
        <v>9299</v>
      </c>
      <c r="AH909" s="140" t="s">
        <v>9980</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33"/>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33"/>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71"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8114</v>
      </c>
      <c r="Y912" s="79">
        <v>41187</v>
      </c>
      <c r="Z912" s="33">
        <v>41254</v>
      </c>
      <c r="AA912" s="68" t="s">
        <v>9258</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71"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8114</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71"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8114</v>
      </c>
      <c r="Y914" s="79">
        <v>41177</v>
      </c>
      <c r="Z914" s="80"/>
      <c r="AA914" s="68"/>
      <c r="AB914" s="17" t="str">
        <f>VLOOKUP(B914,SAOM!B$2:T2455,16,0)</f>
        <v>-</v>
      </c>
      <c r="AC914" s="17">
        <f t="shared" si="40"/>
        <v>41267</v>
      </c>
      <c r="AD914" s="79">
        <v>41198</v>
      </c>
      <c r="AE914" s="79">
        <v>41199</v>
      </c>
      <c r="AF914" s="208" t="s">
        <v>9264</v>
      </c>
      <c r="AG914" s="141" t="s">
        <v>9316</v>
      </c>
      <c r="AH914" s="141" t="s">
        <v>9290</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71"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si="39"/>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8749</v>
      </c>
      <c r="Y918" s="17">
        <v>41191</v>
      </c>
      <c r="Z918" s="33"/>
      <c r="AA918" s="46"/>
      <c r="AB918" s="17" t="str">
        <f>VLOOKUP(B918,SAOM!B$2:T2459,16,0)</f>
        <v>-</v>
      </c>
      <c r="AC918" s="17">
        <f t="shared" si="40"/>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39"/>
        <v>41189</v>
      </c>
      <c r="G919" s="29" t="s">
        <v>499</v>
      </c>
      <c r="H919" s="71" t="s">
        <v>513</v>
      </c>
      <c r="I919" s="38" t="str">
        <f>VLOOKUP(B919,SAOM!B$2:H2460,4,0)</f>
        <v>Aceito</v>
      </c>
      <c r="J919" s="71"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8749</v>
      </c>
      <c r="Y919" s="79">
        <v>41187</v>
      </c>
      <c r="Z919" s="80"/>
      <c r="AA919" s="68"/>
      <c r="AB919" s="17" t="str">
        <f>VLOOKUP(B919,SAOM!B$2:T2460,16,0)</f>
        <v>-</v>
      </c>
      <c r="AC919" s="79">
        <f t="shared" si="40"/>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39"/>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8749</v>
      </c>
      <c r="Y920" s="17">
        <v>41197</v>
      </c>
      <c r="Z920" s="33"/>
      <c r="AA920" s="46"/>
      <c r="AB920" s="17" t="str">
        <f>VLOOKUP(B920,SAOM!B$2:T2461,16,0)</f>
        <v>-</v>
      </c>
      <c r="AC920" s="17">
        <f t="shared" si="40"/>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39"/>
        <v>41189</v>
      </c>
      <c r="G921" s="29" t="s">
        <v>499</v>
      </c>
      <c r="H921" s="71" t="s">
        <v>513</v>
      </c>
      <c r="I921" s="38" t="str">
        <f>VLOOKUP(B921,SAOM!B$2:H2462,4,0)</f>
        <v>Aceito</v>
      </c>
      <c r="J921" s="71"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8749</v>
      </c>
      <c r="Y921" s="79">
        <v>41187</v>
      </c>
      <c r="Z921" s="80"/>
      <c r="AA921" s="68"/>
      <c r="AB921" s="17" t="str">
        <f>VLOOKUP(B921,SAOM!B$2:T2462,16,0)</f>
        <v>-</v>
      </c>
      <c r="AC921" s="79">
        <f t="shared" si="40"/>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39"/>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0"/>
        <v>41266</v>
      </c>
      <c r="AD922" s="17">
        <v>41201</v>
      </c>
      <c r="AE922" s="17">
        <v>41219</v>
      </c>
      <c r="AF922" s="70" t="s">
        <v>680</v>
      </c>
      <c r="AG922" s="140" t="s">
        <v>9342</v>
      </c>
      <c r="AH922" s="140" t="s">
        <v>9758</v>
      </c>
      <c r="AI922" s="14" t="s">
        <v>4654</v>
      </c>
    </row>
    <row r="923" spans="1:35" s="18" customFormat="1" ht="15.75" customHeight="1">
      <c r="A923" s="44">
        <v>4211</v>
      </c>
      <c r="B923" s="36">
        <v>4211</v>
      </c>
      <c r="C923" s="16">
        <v>41141</v>
      </c>
      <c r="D923" s="16">
        <f t="shared" si="43"/>
        <v>41186</v>
      </c>
      <c r="E923" s="16">
        <f>VLOOKUP(B923,SAOM!B$2:D2467,3,0)</f>
        <v>41186</v>
      </c>
      <c r="F923" s="16">
        <f t="shared" si="39"/>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0"/>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39"/>
        <v>41201</v>
      </c>
      <c r="G924" s="16" t="s">
        <v>499</v>
      </c>
      <c r="H924" s="13" t="s">
        <v>748</v>
      </c>
      <c r="I924" s="38" t="str">
        <f>VLOOKUP(B924,SAOM!B$2:H2465,4,0)</f>
        <v>A agendar</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0"/>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39"/>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0"/>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39"/>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0"/>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39"/>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0"/>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ref="F928:F991" si="44">D928+15</f>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8306</v>
      </c>
      <c r="Y928" s="17">
        <v>41171</v>
      </c>
      <c r="Z928" s="33">
        <v>41254</v>
      </c>
      <c r="AA928" s="46"/>
      <c r="AB928" s="17" t="str">
        <f>VLOOKUP(B928,SAOM!B$2:T2469,16,0)</f>
        <v>-</v>
      </c>
      <c r="AC928" s="17">
        <f t="shared" ref="AC928:AC991" si="45">Y928+90</f>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8306</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8306</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8306</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8306</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71"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8749</v>
      </c>
      <c r="Y933" s="79">
        <v>41200</v>
      </c>
      <c r="Z933" s="80"/>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71"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8749</v>
      </c>
      <c r="Y934" s="79">
        <v>41201</v>
      </c>
      <c r="Z934" s="80"/>
      <c r="AA934" s="68"/>
      <c r="AB934" s="17" t="str">
        <f>VLOOKUP(B934,SAOM!B$2:T2475,16,0)</f>
        <v>-</v>
      </c>
      <c r="AC934" s="79">
        <f t="shared" si="45"/>
        <v>41291</v>
      </c>
      <c r="AD934" s="79" t="s">
        <v>4654</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71"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8749</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71"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8749</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71"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8749</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7834</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71"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12750</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33"/>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33"/>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33"/>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12747</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Rua Antônio de Paula, 160 -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71"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7105</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13467</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513</v>
      </c>
      <c r="I956" s="38" t="str">
        <f>VLOOKUP(B956,SAOM!B$2:H2497,4,0)</f>
        <v>Agendado</v>
      </c>
      <c r="J956" s="13" t="s">
        <v>497</v>
      </c>
      <c r="K956" s="13" t="s">
        <v>499</v>
      </c>
      <c r="L956" s="14" t="s">
        <v>7105</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v>
      </c>
      <c r="W956" s="16">
        <v>41262</v>
      </c>
      <c r="X956" s="14" t="s">
        <v>2715</v>
      </c>
      <c r="Y956" s="17">
        <v>41262</v>
      </c>
      <c r="Z956" s="33"/>
      <c r="AA956" s="46"/>
      <c r="AB956" s="17" t="str">
        <f>VLOOKUP(B956,SAOM!B$2:T2497,16,0)</f>
        <v>-</v>
      </c>
      <c r="AC956" s="17">
        <f t="shared" si="45"/>
        <v>41352</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71"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71"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71"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12747</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71"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263" customFormat="1" ht="15.75" customHeight="1">
      <c r="A967" s="253">
        <v>4222</v>
      </c>
      <c r="B967" s="254">
        <v>4222</v>
      </c>
      <c r="C967" s="255">
        <v>41141</v>
      </c>
      <c r="D967" s="255">
        <f t="shared" si="48"/>
        <v>41186</v>
      </c>
      <c r="E967" s="16">
        <f>VLOOKUP(B967,SAOM!B$2:D2511,3,0)</f>
        <v>41186</v>
      </c>
      <c r="F967" s="255">
        <f t="shared" si="44"/>
        <v>41201</v>
      </c>
      <c r="G967" s="255" t="s">
        <v>499</v>
      </c>
      <c r="H967" s="256" t="s">
        <v>513</v>
      </c>
      <c r="I967" s="38" t="str">
        <f>VLOOKUP(B967,SAOM!B$2:H2508,4,0)</f>
        <v>Aceito</v>
      </c>
      <c r="J967" s="256" t="s">
        <v>497</v>
      </c>
      <c r="K967" s="256" t="s">
        <v>499</v>
      </c>
      <c r="L967" s="257" t="s">
        <v>5362</v>
      </c>
      <c r="M967" s="257" t="str">
        <f>VLOOKUP(L967,Coordenadas!A$2:B2218,2,0)</f>
        <v xml:space="preserve"> 20°41'49.38"S</v>
      </c>
      <c r="N967" s="257" t="str">
        <f>VLOOKUP(L967,Coordenadas!A$2:C5961,3,0)</f>
        <v xml:space="preserve"> 44°49'40.12"O</v>
      </c>
      <c r="O967" s="38" t="str">
        <f>VLOOKUP(B967,SAOM!B$2:K2508,7,0)</f>
        <v xml:space="preserve">SES-OLRA-4222 </v>
      </c>
      <c r="P967" s="254">
        <v>4033</v>
      </c>
      <c r="Q967" s="255">
        <f>VLOOKUP(B967,SAOM!B$2:I1920,8,0)</f>
        <v>41157</v>
      </c>
      <c r="R967" s="40" t="str">
        <f>VLOOKUP(B967,SAOM!B$2:M2508,9,0)</f>
        <v>Enfermeira Fernanda</v>
      </c>
      <c r="S967" s="16" t="str">
        <f>VLOOKUP(B967,SAOM!B$2:N2508,10,0)</f>
        <v>Rua Marília, 215 - Rosário</v>
      </c>
      <c r="T967" s="40" t="str">
        <f>VLOOKUP(B967,SAOM!B$2:P2508,12,0)</f>
        <v>(37) 3331-6317</v>
      </c>
      <c r="U967" s="84" t="str">
        <f>VLOOKUP(B967,SAOM!B$2:O2508,11,0)</f>
        <v>35540-000</v>
      </c>
      <c r="V967" s="38" t="str">
        <f>VLOOKUP(B967,SAOM!B$2:Q2508,13,0)</f>
        <v>00:20:0E:10:4C:D7</v>
      </c>
      <c r="W967" s="255">
        <v>41169</v>
      </c>
      <c r="X967" s="257" t="s">
        <v>6303</v>
      </c>
      <c r="Y967" s="258">
        <v>41170</v>
      </c>
      <c r="Z967" s="259"/>
      <c r="AA967" s="260"/>
      <c r="AB967" s="17" t="str">
        <f>VLOOKUP(B967,SAOM!B$2:T2508,16,0)</f>
        <v>-</v>
      </c>
      <c r="AC967" s="258">
        <f t="shared" si="45"/>
        <v>41260</v>
      </c>
      <c r="AD967" s="258">
        <v>41253</v>
      </c>
      <c r="AE967" s="258"/>
      <c r="AF967" s="270" t="s">
        <v>9264</v>
      </c>
      <c r="AG967" s="262" t="s">
        <v>12867</v>
      </c>
      <c r="AH967" s="262"/>
      <c r="AI967" s="257"/>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71"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9317</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7105</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13467</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7252</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8114</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71"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71" t="s">
        <v>497</v>
      </c>
      <c r="K972" s="71" t="s">
        <v>499</v>
      </c>
      <c r="L972" s="45" t="s">
        <v>7252</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8428</v>
      </c>
      <c r="Y972" s="79">
        <v>41183</v>
      </c>
      <c r="Z972" s="80"/>
      <c r="AA972" s="68" t="s">
        <v>8572</v>
      </c>
      <c r="AB972" s="17" t="str">
        <f>VLOOKUP(B972,SAOM!B$2:T2513,16,0)</f>
        <v>-</v>
      </c>
      <c r="AC972" s="17">
        <f t="shared" si="45"/>
        <v>41273</v>
      </c>
      <c r="AD972" s="79">
        <v>41205</v>
      </c>
      <c r="AE972" s="79"/>
      <c r="AF972" s="208" t="s">
        <v>497</v>
      </c>
      <c r="AG972" s="141" t="s">
        <v>9394</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748</v>
      </c>
      <c r="I973" s="38" t="str">
        <f>VLOOKUP(B973,SAOM!B$2:H2514,4,0)</f>
        <v>A agendar</v>
      </c>
      <c r="J973" s="13" t="s">
        <v>497</v>
      </c>
      <c r="K973" s="13" t="s">
        <v>497</v>
      </c>
      <c r="L973" s="14" t="s">
        <v>1961</v>
      </c>
      <c r="M973" s="14" t="str">
        <f>VLOOKUP(L973,Coordenadas!A$2:B2224,2,0)</f>
        <v xml:space="preserve"> 21° 6'4.00"S</v>
      </c>
      <c r="N973" s="14" t="str">
        <f>VLOOKUP(L973,Coordenadas!A$2:C5967,3,0)</f>
        <v xml:space="preserve"> 45° 5'20.84"O</v>
      </c>
      <c r="O973" s="38" t="str">
        <f>VLOOKUP(B973,SAOM!B$2:K2514,7,0)</f>
        <v>-</v>
      </c>
      <c r="P973" s="38">
        <v>4033</v>
      </c>
      <c r="Q973" s="16" t="str">
        <f>VLOOKUP(B973,SAOM!B$2:I1926,8,0)</f>
        <v>-</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v>
      </c>
      <c r="W973" s="16"/>
      <c r="X973" s="14"/>
      <c r="Y973" s="17"/>
      <c r="Z973" s="33"/>
      <c r="AA973" s="46"/>
      <c r="AB973" s="17" t="str">
        <f>VLOOKUP(B973,SAOM!B$2:T2514,16,0)</f>
        <v>-</v>
      </c>
      <c r="AC973" s="17">
        <f t="shared" si="45"/>
        <v>90</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7252</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8114</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71"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748</v>
      </c>
      <c r="I978" s="38" t="str">
        <f>VLOOKUP(B978,SAOM!B$2:H2519,4,0)</f>
        <v>Agendado</v>
      </c>
      <c r="J978" s="13" t="s">
        <v>497</v>
      </c>
      <c r="K978" s="13" t="s">
        <v>497</v>
      </c>
      <c r="L978" s="14" t="s">
        <v>1961</v>
      </c>
      <c r="M978" s="14" t="str">
        <f>VLOOKUP(L978,Coordenadas!A$2:B2229,2,0)</f>
        <v xml:space="preserve"> 21° 6'4.00"S</v>
      </c>
      <c r="N978" s="14" t="str">
        <f>VLOOKUP(L978,Coordenadas!A$2:C5972,3,0)</f>
        <v xml:space="preserve"> 45° 5'20.84"O</v>
      </c>
      <c r="O978" s="38" t="str">
        <f>VLOOKUP(B978,SAOM!B$2:K2519,7,0)</f>
        <v>-</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v>
      </c>
      <c r="W978" s="16"/>
      <c r="X978" s="14"/>
      <c r="Y978" s="17"/>
      <c r="Z978" s="33"/>
      <c r="AA978" s="46"/>
      <c r="AB978" s="17" t="str">
        <f>VLOOKUP(B978,SAOM!B$2:T2519,16,0)</f>
        <v>-</v>
      </c>
      <c r="AC978" s="17">
        <f t="shared" si="45"/>
        <v>90</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71" t="s">
        <v>497</v>
      </c>
      <c r="K980" s="71" t="s">
        <v>499</v>
      </c>
      <c r="L980" s="45" t="s">
        <v>7252</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8114</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513</v>
      </c>
      <c r="I981" s="38" t="str">
        <f>VLOOKUP(B981,SAOM!B$2:H2522,4,0)</f>
        <v>Agendado</v>
      </c>
      <c r="J981" s="13" t="s">
        <v>497</v>
      </c>
      <c r="K981" s="13" t="s">
        <v>499</v>
      </c>
      <c r="L981" s="14" t="s">
        <v>5362</v>
      </c>
      <c r="M981" s="14" t="str">
        <f>VLOOKUP(L981,Coordenadas!A$2:B2232,2,0)</f>
        <v xml:space="preserve"> 20°41'49.38"S</v>
      </c>
      <c r="N981" s="14" t="str">
        <f>VLOOKUP(L981,Coordenadas!A$2:C5975,3,0)</f>
        <v xml:space="preserve"> 44°49'40.12"O</v>
      </c>
      <c r="O981" s="38" t="str">
        <f>VLOOKUP(B981,SAOM!B$2:K2522,7,0)</f>
        <v>-</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v>
      </c>
      <c r="W981" s="16">
        <v>41262</v>
      </c>
      <c r="X981" s="14" t="s">
        <v>12750</v>
      </c>
      <c r="Y981" s="17">
        <v>41262</v>
      </c>
      <c r="Z981" s="33"/>
      <c r="AA981" s="46"/>
      <c r="AB981" s="17" t="str">
        <f>VLOOKUP(B981,SAOM!B$2:T2522,16,0)</f>
        <v>-</v>
      </c>
      <c r="AC981" s="17">
        <f t="shared" si="45"/>
        <v>41352</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si="44"/>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si="45"/>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4"/>
        <v>41205</v>
      </c>
      <c r="G983" s="29" t="s">
        <v>499</v>
      </c>
      <c r="H983" s="71" t="s">
        <v>513</v>
      </c>
      <c r="I983" s="38" t="str">
        <f>VLOOKUP(B983,SAOM!B$2:H2524,4,0)</f>
        <v>Aceito</v>
      </c>
      <c r="J983" s="71"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8114</v>
      </c>
      <c r="Y983" s="79">
        <v>41183</v>
      </c>
      <c r="Z983" s="80"/>
      <c r="AA983" s="68"/>
      <c r="AB983" s="17" t="str">
        <f>VLOOKUP(B983,SAOM!B$2:T2524,16,0)</f>
        <v>-</v>
      </c>
      <c r="AC983" s="17">
        <f t="shared" si="45"/>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4"/>
        <v>41205</v>
      </c>
      <c r="G984" s="29" t="s">
        <v>499</v>
      </c>
      <c r="H984" s="71" t="s">
        <v>513</v>
      </c>
      <c r="I984" s="38" t="str">
        <f>VLOOKUP(B984,SAOM!B$2:H2525,4,0)</f>
        <v>Aceito</v>
      </c>
      <c r="J984" s="71"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8114</v>
      </c>
      <c r="Y984" s="79">
        <v>41179</v>
      </c>
      <c r="Z984" s="80"/>
      <c r="AA984" s="68"/>
      <c r="AB984" s="17" t="str">
        <f>VLOOKUP(B984,SAOM!B$2:T2525,16,0)</f>
        <v>-</v>
      </c>
      <c r="AC984" s="17">
        <f t="shared" si="45"/>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4"/>
        <v>41205</v>
      </c>
      <c r="G985" s="29" t="s">
        <v>499</v>
      </c>
      <c r="H985" s="71" t="s">
        <v>513</v>
      </c>
      <c r="I985" s="38" t="str">
        <f>VLOOKUP(B985,SAOM!B$2:H2526,4,0)</f>
        <v>Aceito</v>
      </c>
      <c r="J985" s="71" t="s">
        <v>497</v>
      </c>
      <c r="K985" s="71" t="s">
        <v>499</v>
      </c>
      <c r="L985" s="45" t="s">
        <v>7252</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8114</v>
      </c>
      <c r="Y985" s="79">
        <v>41170</v>
      </c>
      <c r="Z985" s="80"/>
      <c r="AA985" s="68"/>
      <c r="AB985" s="17" t="str">
        <f>VLOOKUP(B985,SAOM!B$2:T2526,16,0)</f>
        <v>-</v>
      </c>
      <c r="AC985" s="17">
        <f t="shared" si="45"/>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4"/>
        <v>41205</v>
      </c>
      <c r="G986" s="29" t="s">
        <v>499</v>
      </c>
      <c r="H986" s="71" t="s">
        <v>513</v>
      </c>
      <c r="I986" s="38" t="str">
        <f>VLOOKUP(B986,SAOM!B$2:H2527,4,0)</f>
        <v>Aceito</v>
      </c>
      <c r="J986" s="71"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45"/>
        <v>41259</v>
      </c>
      <c r="AD986" s="79">
        <v>41191</v>
      </c>
      <c r="AE986" s="79">
        <v>41199</v>
      </c>
      <c r="AF986" s="208" t="s">
        <v>9265</v>
      </c>
      <c r="AG986" s="141" t="s">
        <v>9318</v>
      </c>
      <c r="AH986" s="141" t="s">
        <v>9338</v>
      </c>
      <c r="AI986" s="45"/>
    </row>
    <row r="987" spans="1:35" s="81" customFormat="1" ht="15.75" customHeight="1">
      <c r="A987" s="44">
        <v>4240</v>
      </c>
      <c r="B987" s="36">
        <v>4240</v>
      </c>
      <c r="C987" s="29">
        <v>41145</v>
      </c>
      <c r="D987" s="29">
        <f t="shared" si="48"/>
        <v>41190</v>
      </c>
      <c r="E987" s="16">
        <f>VLOOKUP(B987,SAOM!B$2:D2531,3,0)</f>
        <v>41190</v>
      </c>
      <c r="F987" s="29">
        <f t="shared" si="44"/>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45"/>
        <v>41302</v>
      </c>
      <c r="AD987" s="79" t="s">
        <v>4654</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4"/>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45"/>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4"/>
        <v>41205</v>
      </c>
      <c r="G989" s="29" t="s">
        <v>499</v>
      </c>
      <c r="H989" s="71" t="s">
        <v>513</v>
      </c>
      <c r="I989" s="38" t="str">
        <f>VLOOKUP(B989,SAOM!B$2:H2530,4,0)</f>
        <v>Aceito</v>
      </c>
      <c r="J989" s="71"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8114</v>
      </c>
      <c r="Y989" s="79">
        <v>41180</v>
      </c>
      <c r="Z989" s="80"/>
      <c r="AA989" s="68"/>
      <c r="AB989" s="17" t="str">
        <f>VLOOKUP(B989,SAOM!B$2:T2530,16,0)</f>
        <v>-</v>
      </c>
      <c r="AC989" s="17">
        <f t="shared" si="45"/>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4"/>
        <v>41205</v>
      </c>
      <c r="G990" s="16" t="s">
        <v>499</v>
      </c>
      <c r="H990" s="13" t="s">
        <v>9288</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45"/>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4"/>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45"/>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ref="F992:F1055" si="49">D992+15</f>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ref="AC992:AC1055" si="50">Y992+90</f>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71"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9265</v>
      </c>
      <c r="AG993" s="141" t="s">
        <v>9316</v>
      </c>
      <c r="AH993" s="141" t="s">
        <v>9289</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71" t="s">
        <v>497</v>
      </c>
      <c r="K994" s="71" t="s">
        <v>499</v>
      </c>
      <c r="L994" s="45" t="s">
        <v>7252</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8116</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7394</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71" t="s">
        <v>497</v>
      </c>
      <c r="K996" s="71" t="s">
        <v>499</v>
      </c>
      <c r="L996" s="45" t="s">
        <v>7394</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8750</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12675</v>
      </c>
      <c r="K997" s="13" t="s">
        <v>499</v>
      </c>
      <c r="L997" s="14" t="s">
        <v>7401</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12838</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12675</v>
      </c>
      <c r="K998" s="13" t="s">
        <v>499</v>
      </c>
      <c r="L998" s="14" t="s">
        <v>7401</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12840</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71" t="s">
        <v>497</v>
      </c>
      <c r="K999" s="71" t="s">
        <v>499</v>
      </c>
      <c r="L999" s="45" t="s">
        <v>7409</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8112</v>
      </c>
      <c r="Y999" s="79">
        <v>41222</v>
      </c>
      <c r="Z999" s="80"/>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71"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7417</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7417</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7417</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71"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71"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71"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8615</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71"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71"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71"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12747</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8114</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71"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8114</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71"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8114</v>
      </c>
      <c r="Y1015" s="79">
        <v>41260</v>
      </c>
      <c r="Z1015" s="80">
        <v>41254</v>
      </c>
      <c r="AA1015" s="68" t="s">
        <v>10317</v>
      </c>
      <c r="AB1015" s="79" t="str">
        <f>VLOOKUP(B1015,SAOM!B$2:T2556,16,0)</f>
        <v>-</v>
      </c>
      <c r="AC1015" s="79">
        <f t="shared" si="50"/>
        <v>41350</v>
      </c>
      <c r="AD1015" s="79">
        <v>41257</v>
      </c>
      <c r="AE1015" s="79">
        <v>41257</v>
      </c>
      <c r="AF1015" s="208" t="s">
        <v>497</v>
      </c>
      <c r="AG1015" s="141" t="s">
        <v>10317</v>
      </c>
      <c r="AH1015" s="141" t="s">
        <v>13610</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7463</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71" t="s">
        <v>497</v>
      </c>
      <c r="K1018" s="71" t="s">
        <v>499</v>
      </c>
      <c r="L1018" s="45" t="s">
        <v>7463</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71" t="s">
        <v>497</v>
      </c>
      <c r="K1019" s="71" t="s">
        <v>499</v>
      </c>
      <c r="L1019" s="45" t="s">
        <v>7394</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8573</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71" t="s">
        <v>497</v>
      </c>
      <c r="K1020" s="71" t="s">
        <v>499</v>
      </c>
      <c r="L1020" s="45" t="s">
        <v>7578</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9288</v>
      </c>
      <c r="I1021" s="38" t="str">
        <f>VLOOKUP(B1021,SAOM!B$2:H2562,4,0)</f>
        <v>Paralisado</v>
      </c>
      <c r="J1021" s="13" t="s">
        <v>497</v>
      </c>
      <c r="K1021" s="13" t="s">
        <v>497</v>
      </c>
      <c r="L1021" s="14" t="s">
        <v>7578</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71" t="s">
        <v>497</v>
      </c>
      <c r="K1022" s="71" t="s">
        <v>499</v>
      </c>
      <c r="L1022" s="45" t="s">
        <v>7578</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8615</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71" t="s">
        <v>497</v>
      </c>
      <c r="K1023" s="71" t="s">
        <v>499</v>
      </c>
      <c r="L1023" s="45" t="s">
        <v>7578</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7578</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7587</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7587</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71" t="s">
        <v>497</v>
      </c>
      <c r="K1027" s="71" t="s">
        <v>499</v>
      </c>
      <c r="L1027" s="45" t="s">
        <v>7578</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71" t="s">
        <v>497</v>
      </c>
      <c r="K1028" s="71" t="s">
        <v>499</v>
      </c>
      <c r="L1028" s="45" t="s">
        <v>7587</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71" t="s">
        <v>497</v>
      </c>
      <c r="K1029" s="71" t="s">
        <v>499</v>
      </c>
      <c r="L1029" s="45" t="s">
        <v>7587</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9266</v>
      </c>
      <c r="AG1029" s="141" t="s">
        <v>8891</v>
      </c>
      <c r="AH1029" s="141" t="s">
        <v>9981</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71" t="s">
        <v>497</v>
      </c>
      <c r="K1030" s="71" t="s">
        <v>499</v>
      </c>
      <c r="L1030" s="45" t="s">
        <v>7587</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9266</v>
      </c>
      <c r="AG1030" s="141" t="s">
        <v>9263</v>
      </c>
      <c r="AH1030" s="141" t="s">
        <v>9982</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Agendado</v>
      </c>
      <c r="J1031" s="13" t="s">
        <v>497</v>
      </c>
      <c r="K1031" s="13" t="s">
        <v>499</v>
      </c>
      <c r="L1031" s="14" t="s">
        <v>7603</v>
      </c>
      <c r="M1031" s="14" t="str">
        <f>VLOOKUP(L1031,Coordenadas!A$2:B2282,2,0)</f>
        <v xml:space="preserve"> 18°22'35.11"S</v>
      </c>
      <c r="N1031" s="14" t="str">
        <f>VLOOKUP(L1031,Coordenadas!A$2:C6025,3,0)</f>
        <v xml:space="preserve"> 46° 1'56.68"O</v>
      </c>
      <c r="O1031" s="38" t="str">
        <f>VLOOKUP(B1031,SAOM!B$2:K2572,7,0)</f>
        <v>-</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v>
      </c>
      <c r="W1031" s="16">
        <v>41261</v>
      </c>
      <c r="X1031" s="14" t="s">
        <v>6288</v>
      </c>
      <c r="Y1031" s="17">
        <v>41261</v>
      </c>
      <c r="Z1031" s="33"/>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Agendado</v>
      </c>
      <c r="J1032" s="71" t="s">
        <v>497</v>
      </c>
      <c r="K1032" s="71" t="s">
        <v>499</v>
      </c>
      <c r="L1032" s="45" t="s">
        <v>7603</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7611</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9722</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7611</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7611</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9752</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7611</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71" t="s">
        <v>497</v>
      </c>
      <c r="K1037" s="71" t="s">
        <v>499</v>
      </c>
      <c r="L1037" s="45" t="s">
        <v>7611</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9663</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71" t="s">
        <v>497</v>
      </c>
      <c r="K1038" s="71" t="s">
        <v>499</v>
      </c>
      <c r="L1038" s="45" t="s">
        <v>7628</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71"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2444</v>
      </c>
      <c r="I1040" s="38" t="str">
        <f>VLOOKUP(B1040,SAOM!B$2:H2581,4,0)</f>
        <v>Agendado</v>
      </c>
      <c r="J1040" s="13" t="s">
        <v>497</v>
      </c>
      <c r="K1040" s="13" t="s">
        <v>499</v>
      </c>
      <c r="L1040" s="14" t="s">
        <v>1874</v>
      </c>
      <c r="M1040" s="14" t="str">
        <f>VLOOKUP(L1040,Coordenadas!A$2:B2291,2,0)</f>
        <v xml:space="preserve"> 19°14'42.31"S</v>
      </c>
      <c r="N1040" s="14" t="str">
        <f>VLOOKUP(L1040,Coordenadas!A$2:C6034,3,0)</f>
        <v xml:space="preserve"> 42° 7'20.94"O</v>
      </c>
      <c r="O1040" s="38" t="str">
        <f>VLOOKUP(B1040,SAOM!B$2:K2581,7,0)</f>
        <v>-</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v>
      </c>
      <c r="W1040" s="16">
        <v>41262</v>
      </c>
      <c r="X1040" s="14" t="s">
        <v>14019</v>
      </c>
      <c r="Y1040" s="17"/>
      <c r="Z1040" s="33"/>
      <c r="AA1040" s="46"/>
      <c r="AB1040" s="17" t="str">
        <f>VLOOKUP(B1040,SAOM!B$2:T2581,16,0)</f>
        <v>-</v>
      </c>
      <c r="AC1040" s="17">
        <f t="shared" si="50"/>
        <v>90</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2444</v>
      </c>
      <c r="I1041" s="38" t="str">
        <f>VLOOKUP(B1041,SAOM!B$2:H2582,4,0)</f>
        <v>Agendado</v>
      </c>
      <c r="J1041" s="13" t="s">
        <v>497</v>
      </c>
      <c r="K1041" s="13" t="s">
        <v>499</v>
      </c>
      <c r="L1041" s="14" t="s">
        <v>1874</v>
      </c>
      <c r="M1041" s="14" t="str">
        <f>VLOOKUP(L1041,Coordenadas!A$2:B2292,2,0)</f>
        <v xml:space="preserve"> 19°14'42.31"S</v>
      </c>
      <c r="N1041" s="14" t="str">
        <f>VLOOKUP(L1041,Coordenadas!A$2:C6035,3,0)</f>
        <v xml:space="preserve"> 42° 7'20.94"O</v>
      </c>
      <c r="O1041" s="38" t="str">
        <f>VLOOKUP(B1041,SAOM!B$2:K2582,7,0)</f>
        <v>-</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v>
      </c>
      <c r="W1041" s="16">
        <v>41262</v>
      </c>
      <c r="X1041" s="14" t="s">
        <v>14017</v>
      </c>
      <c r="Y1041" s="17"/>
      <c r="Z1041" s="33"/>
      <c r="AA1041" s="46"/>
      <c r="AB1041" s="17" t="str">
        <f>VLOOKUP(B1041,SAOM!B$2:T2582,16,0)</f>
        <v>-</v>
      </c>
      <c r="AC1041" s="17">
        <f t="shared" si="50"/>
        <v>90</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71" t="s">
        <v>497</v>
      </c>
      <c r="K1042" s="71" t="s">
        <v>499</v>
      </c>
      <c r="L1042" s="45" t="s">
        <v>7660</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71"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71" t="s">
        <v>497</v>
      </c>
      <c r="K1044" s="71" t="s">
        <v>499</v>
      </c>
      <c r="L1044" s="45" t="s">
        <v>7669</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71"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si="49"/>
        <v>41217</v>
      </c>
      <c r="G1046" s="29" t="s">
        <v>499</v>
      </c>
      <c r="H1046" s="71" t="s">
        <v>513</v>
      </c>
      <c r="I1046" s="38" t="str">
        <f>VLOOKUP(B1046,SAOM!B$2:H2587,4,0)</f>
        <v>Aceito</v>
      </c>
      <c r="J1046" s="71" t="s">
        <v>497</v>
      </c>
      <c r="K1046" s="71" t="s">
        <v>499</v>
      </c>
      <c r="L1046" s="45" t="s">
        <v>7669</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7900</v>
      </c>
      <c r="Y1046" s="79">
        <v>41242</v>
      </c>
      <c r="Z1046" s="80"/>
      <c r="AA1046" s="68"/>
      <c r="AB1046" s="17" t="str">
        <f>VLOOKUP(B1046,SAOM!B$2:T2587,16,0)</f>
        <v>-</v>
      </c>
      <c r="AC1046" s="79">
        <f t="shared" si="50"/>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49"/>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0"/>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49"/>
        <v>41215</v>
      </c>
      <c r="G1048" s="29" t="s">
        <v>499</v>
      </c>
      <c r="H1048" s="71" t="s">
        <v>513</v>
      </c>
      <c r="I1048" s="38" t="str">
        <f>VLOOKUP(B1048,SAOM!B$2:H2589,4,0)</f>
        <v>Aceito</v>
      </c>
      <c r="J1048" s="71"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0"/>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49"/>
        <v>41217</v>
      </c>
      <c r="G1049" s="29" t="s">
        <v>499</v>
      </c>
      <c r="H1049" s="71" t="s">
        <v>513</v>
      </c>
      <c r="I1049" s="38" t="str">
        <f>VLOOKUP(B1049,SAOM!B$2:H2590,4,0)</f>
        <v>Aceito</v>
      </c>
      <c r="J1049" s="71"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0"/>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49"/>
        <v>41215</v>
      </c>
      <c r="G1050" s="29" t="s">
        <v>499</v>
      </c>
      <c r="H1050" s="71" t="s">
        <v>513</v>
      </c>
      <c r="I1050" s="38" t="str">
        <f>VLOOKUP(B1050,SAOM!B$2:H2591,4,0)</f>
        <v>Aceito</v>
      </c>
      <c r="J1050" s="71"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0"/>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49"/>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0"/>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49"/>
        <v>41215</v>
      </c>
      <c r="G1052" s="29" t="s">
        <v>499</v>
      </c>
      <c r="H1052" s="71" t="s">
        <v>513</v>
      </c>
      <c r="I1052" s="38" t="str">
        <f>VLOOKUP(B1052,SAOM!B$2:H2593,4,0)</f>
        <v>Aceito</v>
      </c>
      <c r="J1052" s="71"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9185</v>
      </c>
      <c r="Y1052" s="79">
        <v>41193</v>
      </c>
      <c r="Z1052" s="33">
        <v>41254</v>
      </c>
      <c r="AA1052" s="68"/>
      <c r="AB1052" s="17" t="str">
        <f>VLOOKUP(B1052,SAOM!B$2:T2593,16,0)</f>
        <v>-</v>
      </c>
      <c r="AC1052" s="79">
        <f t="shared" si="50"/>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49"/>
        <v>41217</v>
      </c>
      <c r="G1053" s="29" t="s">
        <v>499</v>
      </c>
      <c r="H1053" s="71" t="s">
        <v>513</v>
      </c>
      <c r="I1053" s="38" t="str">
        <f>VLOOKUP(B1053,SAOM!B$2:H2594,4,0)</f>
        <v>Aceito</v>
      </c>
      <c r="J1053" s="71"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12750</v>
      </c>
      <c r="Y1053" s="79">
        <v>41254</v>
      </c>
      <c r="Z1053" s="80"/>
      <c r="AA1053" s="68"/>
      <c r="AB1053" s="17" t="str">
        <f>VLOOKUP(B1053,SAOM!B$2:T2594,16,0)</f>
        <v>-</v>
      </c>
      <c r="AC1053" s="79">
        <f t="shared" si="50"/>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49"/>
        <v>41215</v>
      </c>
      <c r="G1054" s="16" t="s">
        <v>499</v>
      </c>
      <c r="H1054" s="13" t="s">
        <v>513</v>
      </c>
      <c r="I1054" s="38" t="str">
        <f>VLOOKUP(B1054,SAOM!B$2:H2595,4,0)</f>
        <v>Aceito</v>
      </c>
      <c r="J1054" s="13" t="s">
        <v>497</v>
      </c>
      <c r="K1054" s="13" t="s">
        <v>499</v>
      </c>
      <c r="L1054" s="14" t="s">
        <v>7699</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0"/>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49"/>
        <v>41217</v>
      </c>
      <c r="G1055" s="29" t="s">
        <v>499</v>
      </c>
      <c r="H1055" s="71" t="s">
        <v>513</v>
      </c>
      <c r="I1055" s="38" t="str">
        <f>VLOOKUP(B1055,SAOM!B$2:H2596,4,0)</f>
        <v>Aceito</v>
      </c>
      <c r="J1055" s="71" t="s">
        <v>497</v>
      </c>
      <c r="K1055" s="71" t="s">
        <v>499</v>
      </c>
      <c r="L1055" s="45" t="s">
        <v>7704</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0"/>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ref="F1056:F1119" si="53">D1056+15</f>
        <v>41215</v>
      </c>
      <c r="G1056" s="16" t="s">
        <v>499</v>
      </c>
      <c r="H1056" s="13" t="s">
        <v>513</v>
      </c>
      <c r="I1056" s="38" t="str">
        <f>VLOOKUP(B1056,SAOM!B$2:H2597,4,0)</f>
        <v>Aceito</v>
      </c>
      <c r="J1056" s="13" t="s">
        <v>497</v>
      </c>
      <c r="K1056" s="13" t="s">
        <v>499</v>
      </c>
      <c r="L1056" s="14" t="s">
        <v>7699</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c r="AA1056" s="46"/>
      <c r="AB1056" s="17" t="str">
        <f>VLOOKUP(B1056,SAOM!B$2:T2597,16,0)</f>
        <v>-</v>
      </c>
      <c r="AC1056" s="17">
        <f t="shared" ref="AC1056:AC1119" si="54">Y1056+90</f>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71" t="s">
        <v>497</v>
      </c>
      <c r="K1057" s="71" t="s">
        <v>499</v>
      </c>
      <c r="L1057" s="45" t="s">
        <v>7699</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t="s">
        <v>4654</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71"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t="s">
        <v>4654</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7719</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71" t="s">
        <v>497</v>
      </c>
      <c r="K1060" s="71" t="s">
        <v>499</v>
      </c>
      <c r="L1060" s="45" t="s">
        <v>7699</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71" t="s">
        <v>497</v>
      </c>
      <c r="K1061" s="71" t="s">
        <v>499</v>
      </c>
      <c r="L1061" s="45" t="s">
        <v>7726</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7699</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71" t="s">
        <v>497</v>
      </c>
      <c r="K1063" s="71" t="s">
        <v>499</v>
      </c>
      <c r="L1063" s="45" t="s">
        <v>7699</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71" t="s">
        <v>497</v>
      </c>
      <c r="K1064" s="71" t="s">
        <v>499</v>
      </c>
      <c r="L1064" s="45" t="s">
        <v>7735</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71" t="s">
        <v>497</v>
      </c>
      <c r="K1065" s="71" t="s">
        <v>499</v>
      </c>
      <c r="L1065" s="45" t="s">
        <v>7740</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8115</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7735</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7699</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71" t="s">
        <v>497</v>
      </c>
      <c r="K1068" s="71" t="s">
        <v>499</v>
      </c>
      <c r="L1068" s="45" t="s">
        <v>7740</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8115</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221"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13459</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71"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7756</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4252</v>
      </c>
      <c r="Y1071" s="17"/>
      <c r="Z1071" s="33"/>
      <c r="AA1071" s="46"/>
      <c r="AB1071" s="17" t="str">
        <f>VLOOKUP(B1071,SAOM!B$2:T2612,16,0)</f>
        <v>-</v>
      </c>
      <c r="AC1071" s="17">
        <f t="shared" si="54"/>
        <v>90</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7740</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8112</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7756</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7756</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7740</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8115</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7740</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8112</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7740</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8115</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7740</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8115</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71" t="s">
        <v>497</v>
      </c>
      <c r="K1079" s="71" t="s">
        <v>499</v>
      </c>
      <c r="L1079" s="45" t="s">
        <v>7740</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8112</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9184</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71" t="s">
        <v>497</v>
      </c>
      <c r="K1083" s="71" t="s">
        <v>499</v>
      </c>
      <c r="L1083" s="45" t="s">
        <v>7784</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c r="AA1083" s="68" t="s">
        <v>12748</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71" t="s">
        <v>497</v>
      </c>
      <c r="K1084" s="71" t="s">
        <v>499</v>
      </c>
      <c r="L1084" s="45" t="s">
        <v>7784</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71" t="s">
        <v>497</v>
      </c>
      <c r="K1085" s="71" t="s">
        <v>499</v>
      </c>
      <c r="L1085" s="45" t="s">
        <v>7660</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71" t="s">
        <v>497</v>
      </c>
      <c r="K1086" s="71" t="s">
        <v>499</v>
      </c>
      <c r="L1086" s="45" t="s">
        <v>7735</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71" t="s">
        <v>497</v>
      </c>
      <c r="K1087" s="71" t="s">
        <v>499</v>
      </c>
      <c r="L1087" s="45" t="s">
        <v>7735</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71" t="s">
        <v>497</v>
      </c>
      <c r="K1088" s="71" t="s">
        <v>499</v>
      </c>
      <c r="L1088" s="45" t="s">
        <v>7735</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7805</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71"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71"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71" t="s">
        <v>497</v>
      </c>
      <c r="K1094" s="71" t="s">
        <v>499</v>
      </c>
      <c r="L1094" s="45" t="s">
        <v>7394</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8575</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71" t="s">
        <v>497</v>
      </c>
      <c r="K1096" s="71" t="s">
        <v>497</v>
      </c>
      <c r="L1096" s="45" t="s">
        <v>7394</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8750</v>
      </c>
      <c r="Y1096" s="79">
        <v>41180</v>
      </c>
      <c r="Z1096" s="80"/>
      <c r="AA1096" s="68"/>
      <c r="AB1096" s="17" t="str">
        <f>VLOOKUP(B1096,SAOM!B$2:T2637,16,0)</f>
        <v>-</v>
      </c>
      <c r="AC1096" s="17">
        <f t="shared" si="54"/>
        <v>41270</v>
      </c>
      <c r="AD1096" s="79">
        <v>41253</v>
      </c>
      <c r="AE1096" s="79"/>
      <c r="AF1096" s="208" t="s">
        <v>497</v>
      </c>
      <c r="AG1096" s="141" t="s">
        <v>12875</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71" t="s">
        <v>497</v>
      </c>
      <c r="K1097" s="71" t="s">
        <v>499</v>
      </c>
      <c r="L1097" s="45" t="s">
        <v>7394</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8574</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7968</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71" t="s">
        <v>497</v>
      </c>
      <c r="K1099" s="71" t="s">
        <v>499</v>
      </c>
      <c r="L1099" s="45" t="s">
        <v>7968</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71"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71"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71" t="s">
        <v>497</v>
      </c>
      <c r="K1102" s="71" t="s">
        <v>499</v>
      </c>
      <c r="L1102" s="45" t="s">
        <v>7980</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71" t="s">
        <v>497</v>
      </c>
      <c r="K1103" s="71" t="s">
        <v>499</v>
      </c>
      <c r="L1103" s="45" t="s">
        <v>7980</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71" t="s">
        <v>497</v>
      </c>
      <c r="K1104" s="71" t="s">
        <v>499</v>
      </c>
      <c r="L1104" s="45" t="s">
        <v>7980</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71" t="s">
        <v>497</v>
      </c>
      <c r="K1106" s="71" t="s">
        <v>499</v>
      </c>
      <c r="L1106" s="45" t="s">
        <v>7993</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12839</v>
      </c>
      <c r="Y1106" s="79">
        <v>41250</v>
      </c>
      <c r="Z1106" s="80"/>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7998</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12676</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7998</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12750</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71" t="s">
        <v>497</v>
      </c>
      <c r="K1109" s="71" t="s">
        <v>499</v>
      </c>
      <c r="L1109" s="45" t="s">
        <v>7998</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12676</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si="53"/>
        <v>41239</v>
      </c>
      <c r="G1110" s="16">
        <v>41177</v>
      </c>
      <c r="H1110" s="13" t="s">
        <v>513</v>
      </c>
      <c r="I1110" s="38" t="str">
        <f>VLOOKUP(B1110,SAOM!B$2:H2651,4,0)</f>
        <v>Aceito</v>
      </c>
      <c r="J1110" s="13" t="s">
        <v>497</v>
      </c>
      <c r="K1110" s="13" t="s">
        <v>499</v>
      </c>
      <c r="L1110" s="14" t="s">
        <v>7998</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12676</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si="54"/>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3"/>
        <v>41232</v>
      </c>
      <c r="G1111" s="16">
        <v>41177</v>
      </c>
      <c r="H1111" s="13" t="s">
        <v>513</v>
      </c>
      <c r="I1111" s="38" t="str">
        <f>VLOOKUP(B1111,SAOM!B$2:H2652,4,0)</f>
        <v>Aceito</v>
      </c>
      <c r="J1111" s="13" t="s">
        <v>497</v>
      </c>
      <c r="K1111" s="13" t="s">
        <v>499</v>
      </c>
      <c r="L1111" s="14" t="s">
        <v>7998</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12676</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4"/>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3"/>
        <v>41239</v>
      </c>
      <c r="G1112" s="16">
        <v>41177</v>
      </c>
      <c r="H1112" s="13" t="s">
        <v>513</v>
      </c>
      <c r="I1112" s="38" t="str">
        <f>VLOOKUP(B1112,SAOM!B$2:H2653,4,0)</f>
        <v>Aceito</v>
      </c>
      <c r="J1112" s="13" t="s">
        <v>497</v>
      </c>
      <c r="K1112" s="13" t="s">
        <v>499</v>
      </c>
      <c r="L1112" s="14" t="s">
        <v>7998</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12676</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4"/>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3"/>
        <v>41239</v>
      </c>
      <c r="G1113" s="16">
        <v>41177</v>
      </c>
      <c r="H1113" s="13" t="s">
        <v>12747</v>
      </c>
      <c r="I1113" s="38" t="str">
        <f>VLOOKUP(B1113,SAOM!B$2:H2654,4,0)</f>
        <v>Agendado</v>
      </c>
      <c r="J1113" s="13" t="s">
        <v>497</v>
      </c>
      <c r="K1113" s="13" t="s">
        <v>497</v>
      </c>
      <c r="L1113" s="14" t="s">
        <v>7998</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4"/>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3"/>
        <v>41239</v>
      </c>
      <c r="G1114" s="16">
        <v>41177</v>
      </c>
      <c r="H1114" s="13" t="s">
        <v>513</v>
      </c>
      <c r="I1114" s="38" t="str">
        <f>VLOOKUP(B1114,SAOM!B$2:H2655,4,0)</f>
        <v>Aceito</v>
      </c>
      <c r="J1114" s="13" t="s">
        <v>497</v>
      </c>
      <c r="K1114" s="13" t="s">
        <v>499</v>
      </c>
      <c r="L1114" s="14" t="s">
        <v>7998</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13460</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4"/>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3"/>
        <v>41244</v>
      </c>
      <c r="G1115" s="16">
        <v>41200</v>
      </c>
      <c r="H1115" s="13" t="s">
        <v>12747</v>
      </c>
      <c r="I1115" s="38" t="str">
        <f>VLOOKUP(B1115,SAOM!B$2:H2656,4,0)</f>
        <v>Agendado</v>
      </c>
      <c r="J1115" s="13" t="s">
        <v>497</v>
      </c>
      <c r="K1115" s="13" t="s">
        <v>497</v>
      </c>
      <c r="L1115" s="14" t="s">
        <v>7998</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4"/>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3"/>
        <v>41232</v>
      </c>
      <c r="G1116" s="16">
        <v>41177</v>
      </c>
      <c r="H1116" s="13" t="s">
        <v>513</v>
      </c>
      <c r="I1116" s="38" t="str">
        <f>VLOOKUP(B1116,SAOM!B$2:H2657,4,0)</f>
        <v>Aceito</v>
      </c>
      <c r="J1116" s="13" t="s">
        <v>497</v>
      </c>
      <c r="K1116" s="13" t="s">
        <v>499</v>
      </c>
      <c r="L1116" s="14" t="s">
        <v>7998</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12746</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4"/>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3"/>
        <v>41239</v>
      </c>
      <c r="G1117" s="29">
        <v>41177</v>
      </c>
      <c r="H1117" s="71" t="s">
        <v>513</v>
      </c>
      <c r="I1117" s="38" t="str">
        <f>VLOOKUP(B1117,SAOM!B$2:H2658,4,0)</f>
        <v>Aceito</v>
      </c>
      <c r="J1117" s="71" t="s">
        <v>497</v>
      </c>
      <c r="K1117" s="71" t="s">
        <v>499</v>
      </c>
      <c r="L1117" s="45" t="s">
        <v>7998</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12746</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4"/>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3"/>
        <v>41239</v>
      </c>
      <c r="G1118" s="29">
        <v>41177</v>
      </c>
      <c r="H1118" s="71" t="s">
        <v>513</v>
      </c>
      <c r="I1118" s="38" t="str">
        <f>VLOOKUP(B1118,SAOM!B$2:H2659,4,0)</f>
        <v>Aceito</v>
      </c>
      <c r="J1118" s="71" t="s">
        <v>497</v>
      </c>
      <c r="K1118" s="71" t="s">
        <v>499</v>
      </c>
      <c r="L1118" s="45" t="s">
        <v>7998</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12676</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4"/>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3"/>
        <v>41239</v>
      </c>
      <c r="G1119" s="29">
        <v>41177</v>
      </c>
      <c r="H1119" s="71" t="s">
        <v>513</v>
      </c>
      <c r="I1119" s="38" t="str">
        <f>VLOOKUP(B1119,SAOM!B$2:H2660,4,0)</f>
        <v>Aceito</v>
      </c>
      <c r="J1119" s="71" t="s">
        <v>497</v>
      </c>
      <c r="K1119" s="71" t="s">
        <v>499</v>
      </c>
      <c r="L1119" s="45" t="s">
        <v>7998</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12676</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4"/>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ref="F1120:F1183" si="58">D1120+15</f>
        <v>41239</v>
      </c>
      <c r="G1120" s="16">
        <v>41177</v>
      </c>
      <c r="H1120" s="13" t="s">
        <v>12747</v>
      </c>
      <c r="I1120" s="38" t="str">
        <f>VLOOKUP(B1120,SAOM!B$2:H2661,4,0)</f>
        <v>Agendado</v>
      </c>
      <c r="J1120" s="13" t="s">
        <v>497</v>
      </c>
      <c r="K1120" s="13" t="s">
        <v>497</v>
      </c>
      <c r="L1120" s="14" t="s">
        <v>7998</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ref="AC1120:AC1183" si="59">Y1120+90</f>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71" t="s">
        <v>497</v>
      </c>
      <c r="K1121" s="71" t="s">
        <v>499</v>
      </c>
      <c r="L1121" s="45" t="s">
        <v>7998</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12676</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7998</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12676</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71" t="s">
        <v>497</v>
      </c>
      <c r="K1123" s="71" t="s">
        <v>499</v>
      </c>
      <c r="L1123" s="45" t="s">
        <v>7998</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12746</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12747</v>
      </c>
      <c r="I1124" s="38" t="str">
        <f>VLOOKUP(B1124,SAOM!B$2:H2665,4,0)</f>
        <v>Agendado</v>
      </c>
      <c r="J1124" s="13" t="s">
        <v>497</v>
      </c>
      <c r="K1124" s="13" t="s">
        <v>497</v>
      </c>
      <c r="L1124" s="14" t="s">
        <v>7998</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71"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71"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12675</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13609</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71"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9935</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71"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71"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71"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71"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8093</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71" t="s">
        <v>497</v>
      </c>
      <c r="K1139" s="71" t="s">
        <v>499</v>
      </c>
      <c r="L1139" s="45" t="s">
        <v>8093</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71" t="s">
        <v>497</v>
      </c>
      <c r="K1140" s="71" t="s">
        <v>499</v>
      </c>
      <c r="L1140" s="45" t="s">
        <v>8100</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10291</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71" t="s">
        <v>497</v>
      </c>
      <c r="K1141" s="71" t="s">
        <v>499</v>
      </c>
      <c r="L1141" s="45" t="s">
        <v>8100</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10291</v>
      </c>
      <c r="Y1141" s="79">
        <v>41253</v>
      </c>
      <c r="Z1141" s="80"/>
      <c r="AA1141" s="68" t="s">
        <v>10308</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71" t="s">
        <v>497</v>
      </c>
      <c r="K1142" s="71" t="s">
        <v>499</v>
      </c>
      <c r="L1142" s="45" t="s">
        <v>8100</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10065</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71" t="s">
        <v>497</v>
      </c>
      <c r="K1143" s="71" t="s">
        <v>499</v>
      </c>
      <c r="L1143" s="45" t="s">
        <v>7578</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v>41261</v>
      </c>
      <c r="H1144" s="13" t="s">
        <v>760</v>
      </c>
      <c r="I1144" s="38" t="str">
        <f>VLOOKUP(B1144,SAOM!B$2:H2685,4,0)</f>
        <v>Paralisado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18/12/2012 11:02:04 	Hernan Martins Alves 	Confirmado com Julita, da Secretária de Saúde de São Gonçalo do Rio Abaixo que o endreço correto é: Rua Projetada, s/n (Próximo á esquina do antigo do endereço)   	Pendência Ativação</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748</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c r="X1145" s="14"/>
      <c r="Y1145" s="17"/>
      <c r="Z1145" s="33"/>
      <c r="AA1145" s="46"/>
      <c r="AB1145" s="17" t="str">
        <f>VLOOKUP(B1145,SAOM!B$2:T2686,16,0)</f>
        <v>-</v>
      </c>
      <c r="AC1145" s="17">
        <f t="shared" si="59"/>
        <v>90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Agendado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v>
      </c>
      <c r="W1146" s="16">
        <v>41261</v>
      </c>
      <c r="X1146" s="14" t="s">
        <v>8115</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9288</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71" t="s">
        <v>497</v>
      </c>
      <c r="K1149" s="71" t="s">
        <v>499</v>
      </c>
      <c r="L1149" s="45" t="s">
        <v>8182</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10011</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71" t="s">
        <v>497</v>
      </c>
      <c r="K1150" s="71" t="s">
        <v>499</v>
      </c>
      <c r="L1150" s="45" t="s">
        <v>8187</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8114</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71" t="s">
        <v>497</v>
      </c>
      <c r="K1151" s="71" t="s">
        <v>499</v>
      </c>
      <c r="L1151" s="45" t="s">
        <v>8187</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8114</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71" t="s">
        <v>497</v>
      </c>
      <c r="K1152" s="71" t="s">
        <v>499</v>
      </c>
      <c r="L1152" s="45" t="s">
        <v>8187</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8114</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71" t="s">
        <v>497</v>
      </c>
      <c r="K1153" s="71" t="s">
        <v>499</v>
      </c>
      <c r="L1153" s="45" t="s">
        <v>8187</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8114</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71" t="s">
        <v>497</v>
      </c>
      <c r="K1154" s="71" t="s">
        <v>499</v>
      </c>
      <c r="L1154" s="45" t="s">
        <v>8187</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8114</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71" t="s">
        <v>497</v>
      </c>
      <c r="K1155" s="71" t="s">
        <v>499</v>
      </c>
      <c r="L1155" s="45" t="s">
        <v>8187</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8114</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71" t="s">
        <v>497</v>
      </c>
      <c r="K1156" s="71" t="s">
        <v>499</v>
      </c>
      <c r="L1156" s="45" t="s">
        <v>8187</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8114</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71"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4654</v>
      </c>
      <c r="AE1161" s="79"/>
      <c r="AF1161" s="208"/>
      <c r="AG1161" s="141"/>
      <c r="AH1161" s="141"/>
      <c r="AI1161" s="45"/>
    </row>
    <row r="1162" spans="1:35" s="18" customFormat="1" ht="15.75" customHeight="1">
      <c r="A1162" s="44">
        <v>4446</v>
      </c>
      <c r="B1162" s="36">
        <v>4446</v>
      </c>
      <c r="C1162" s="16">
        <v>41165</v>
      </c>
      <c r="D1162" s="16">
        <f t="shared" si="60"/>
        <v>41210</v>
      </c>
      <c r="E1162" s="16">
        <f>VLOOKUP(B1162,SAOM!B$2:D2706,3,0)</f>
        <v>41210</v>
      </c>
      <c r="F1162" s="16">
        <f t="shared" si="58"/>
        <v>41225</v>
      </c>
      <c r="G1162" s="16" t="s">
        <v>499</v>
      </c>
      <c r="H1162" s="13" t="s">
        <v>748</v>
      </c>
      <c r="I1162" s="38" t="str">
        <f>VLOOKUP(B1162,SAOM!B$2:H2703,4,0)</f>
        <v>Agendado</v>
      </c>
      <c r="J1162" s="13" t="s">
        <v>497</v>
      </c>
      <c r="K1162" s="13" t="s">
        <v>497</v>
      </c>
      <c r="L1162" s="14" t="s">
        <v>4075</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c r="X1162" s="14"/>
      <c r="Y1162" s="17"/>
      <c r="Z1162" s="33"/>
      <c r="AA1162" s="46"/>
      <c r="AB1162" s="17" t="str">
        <f>VLOOKUP(B1162,SAOM!B$2:T2703,16,0)</f>
        <v>-</v>
      </c>
      <c r="AC1162" s="17">
        <f t="shared" si="59"/>
        <v>90</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71" t="s">
        <v>497</v>
      </c>
      <c r="K1163" s="71" t="s">
        <v>499</v>
      </c>
      <c r="L1163" s="45" t="s">
        <v>7968</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71" t="s">
        <v>497</v>
      </c>
      <c r="K1164" s="71" t="s">
        <v>499</v>
      </c>
      <c r="L1164" s="45" t="s">
        <v>7968</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12866</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12747</v>
      </c>
      <c r="I1165" s="38" t="str">
        <f>VLOOKUP(B1165,SAOM!B$2:H2706,4,0)</f>
        <v>Agendado</v>
      </c>
      <c r="J1165" s="13" t="s">
        <v>497</v>
      </c>
      <c r="K1165" s="13" t="s">
        <v>497</v>
      </c>
      <c r="L1165" s="14" t="s">
        <v>7968</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Agendado</v>
      </c>
      <c r="J1166" s="71" t="s">
        <v>497</v>
      </c>
      <c r="K1166" s="71" t="s">
        <v>499</v>
      </c>
      <c r="L1166" s="45" t="s">
        <v>8236</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13462</v>
      </c>
      <c r="Y1166" s="79">
        <v>41261</v>
      </c>
      <c r="Z1166" s="80"/>
      <c r="AA1166" s="127" t="s">
        <v>13463</v>
      </c>
      <c r="AB1166" s="79" t="str">
        <f>VLOOKUP(B1166,SAOM!B$2:T2707,16,0)</f>
        <v>-</v>
      </c>
      <c r="AC1166" s="79">
        <f t="shared" si="59"/>
        <v>41351</v>
      </c>
      <c r="AD1166" s="79" t="s">
        <v>4654</v>
      </c>
      <c r="AE1166" s="79"/>
      <c r="AF1166" s="282" t="s">
        <v>9265</v>
      </c>
      <c r="AG1166" s="141" t="s">
        <v>13611</v>
      </c>
      <c r="AH1166" s="141" t="s">
        <v>14010</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71" t="s">
        <v>497</v>
      </c>
      <c r="K1167" s="71" t="s">
        <v>499</v>
      </c>
      <c r="L1167" s="45" t="s">
        <v>8236</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8115</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71" t="s">
        <v>497</v>
      </c>
      <c r="K1168" s="71" t="s">
        <v>499</v>
      </c>
      <c r="L1168" s="45" t="s">
        <v>8236</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8112</v>
      </c>
      <c r="Y1168" s="79">
        <v>41239</v>
      </c>
      <c r="Z1168" s="80"/>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71" t="s">
        <v>497</v>
      </c>
      <c r="K1169" s="71" t="s">
        <v>499</v>
      </c>
      <c r="L1169" s="45" t="s">
        <v>8236</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8112</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71" t="s">
        <v>497</v>
      </c>
      <c r="K1170" s="71" t="s">
        <v>499</v>
      </c>
      <c r="L1170" s="45" t="s">
        <v>8236</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8115</v>
      </c>
      <c r="Y1170" s="79">
        <v>41239</v>
      </c>
      <c r="Z1170" s="80"/>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71" t="s">
        <v>497</v>
      </c>
      <c r="K1171" s="71" t="s">
        <v>499</v>
      </c>
      <c r="L1171" s="45" t="s">
        <v>8236</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8112</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8248</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si="58"/>
        <v>41230</v>
      </c>
      <c r="G1174" s="16" t="s">
        <v>499</v>
      </c>
      <c r="H1174" s="13" t="s">
        <v>513</v>
      </c>
      <c r="I1174" s="38" t="str">
        <f>VLOOKUP(B1174,SAOM!B$2:H2715,4,0)</f>
        <v>Agendado</v>
      </c>
      <c r="J1174" s="13" t="s">
        <v>497</v>
      </c>
      <c r="K1174" s="13" t="s">
        <v>499</v>
      </c>
      <c r="L1174" s="14" t="s">
        <v>1839</v>
      </c>
      <c r="M1174" s="14" t="str">
        <f>VLOOKUP(L1174,Coordenadas!A$2:B2425,2,0)</f>
        <v>19°49'41.05"S</v>
      </c>
      <c r="N1174" s="14" t="str">
        <f>VLOOKUP(L1174,Coordenadas!A$2:C6168,3,0)</f>
        <v xml:space="preserve"> 43°22'55.14"O</v>
      </c>
      <c r="O1174" s="38" t="str">
        <f>VLOOKUP(B1174,SAOM!B$2:K2715,7,0)</f>
        <v>-</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v>
      </c>
      <c r="W1174" s="16">
        <v>41262</v>
      </c>
      <c r="X1174" s="14" t="s">
        <v>8115</v>
      </c>
      <c r="Y1174" s="17">
        <v>41262</v>
      </c>
      <c r="Z1174" s="33"/>
      <c r="AA1174" s="46"/>
      <c r="AB1174" s="17" t="str">
        <f>VLOOKUP(B1174,SAOM!B$2:T2715,16,0)</f>
        <v>-</v>
      </c>
      <c r="AC1174" s="17">
        <f t="shared" si="59"/>
        <v>41352</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58"/>
        <v>41230</v>
      </c>
      <c r="G1175" s="16" t="s">
        <v>499</v>
      </c>
      <c r="H1175" s="13" t="s">
        <v>513</v>
      </c>
      <c r="I1175" s="38" t="str">
        <f>VLOOKUP(B1175,SAOM!B$2:H2716,4,0)</f>
        <v>Agendado</v>
      </c>
      <c r="J1175" s="13" t="s">
        <v>497</v>
      </c>
      <c r="K1175" s="13" t="s">
        <v>499</v>
      </c>
      <c r="L1175" s="14" t="s">
        <v>1839</v>
      </c>
      <c r="M1175" s="14" t="str">
        <f>VLOOKUP(L1175,Coordenadas!A$2:B2426,2,0)</f>
        <v>19°49'41.05"S</v>
      </c>
      <c r="N1175" s="14" t="str">
        <f>VLOOKUP(L1175,Coordenadas!A$2:C6169,3,0)</f>
        <v xml:space="preserve"> 43°22'55.14"O</v>
      </c>
      <c r="O1175" s="38" t="str">
        <f>VLOOKUP(B1175,SAOM!B$2:K2716,7,0)</f>
        <v>-</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v>
      </c>
      <c r="W1175" s="16">
        <v>41262</v>
      </c>
      <c r="X1175" s="14" t="s">
        <v>8115</v>
      </c>
      <c r="Y1175" s="17">
        <v>41262</v>
      </c>
      <c r="Z1175" s="33"/>
      <c r="AA1175" s="46"/>
      <c r="AB1175" s="17" t="str">
        <f>VLOOKUP(B1175,SAOM!B$2:T2716,16,0)</f>
        <v>-</v>
      </c>
      <c r="AC1175" s="17">
        <f t="shared" si="59"/>
        <v>41352</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58"/>
        <v>41230</v>
      </c>
      <c r="G1176" s="16" t="s">
        <v>499</v>
      </c>
      <c r="H1176" s="13" t="s">
        <v>748</v>
      </c>
      <c r="I1176" s="38" t="str">
        <f>VLOOKUP(B1176,SAOM!B$2:H2717,4,0)</f>
        <v>Agendado</v>
      </c>
      <c r="J1176" s="13" t="s">
        <v>497</v>
      </c>
      <c r="K1176" s="13" t="s">
        <v>497</v>
      </c>
      <c r="L1176" s="14" t="s">
        <v>1839</v>
      </c>
      <c r="M1176" s="14" t="str">
        <f>VLOOKUP(L1176,Coordenadas!A$2:B2427,2,0)</f>
        <v>19°49'41.05"S</v>
      </c>
      <c r="N1176" s="14" t="str">
        <f>VLOOKUP(L1176,Coordenadas!A$2:C6170,3,0)</f>
        <v xml:space="preserve"> 43°22'55.14"O</v>
      </c>
      <c r="O1176" s="38" t="str">
        <f>VLOOKUP(B1176,SAOM!B$2:K2717,7,0)</f>
        <v>-</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v>
      </c>
      <c r="W1176" s="16"/>
      <c r="X1176" s="14"/>
      <c r="Y1176" s="17"/>
      <c r="Z1176" s="33"/>
      <c r="AA1176" s="46"/>
      <c r="AB1176" s="17" t="str">
        <f>VLOOKUP(B1176,SAOM!B$2:T2717,16,0)</f>
        <v>-</v>
      </c>
      <c r="AC1176" s="17">
        <f t="shared" si="59"/>
        <v>90</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58"/>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59"/>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58"/>
        <v>41230</v>
      </c>
      <c r="G1178" s="16" t="s">
        <v>499</v>
      </c>
      <c r="H1178" s="13" t="s">
        <v>748</v>
      </c>
      <c r="I1178" s="38" t="str">
        <f>VLOOKUP(B1178,SAOM!B$2:H2719,4,0)</f>
        <v>Agendado</v>
      </c>
      <c r="J1178" s="13" t="s">
        <v>497</v>
      </c>
      <c r="K1178" s="13" t="s">
        <v>497</v>
      </c>
      <c r="L1178" s="14" t="s">
        <v>1839</v>
      </c>
      <c r="M1178" s="14" t="str">
        <f>VLOOKUP(L1178,Coordenadas!A$2:B2429,2,0)</f>
        <v>19°49'41.05"S</v>
      </c>
      <c r="N1178" s="14" t="str">
        <f>VLOOKUP(L1178,Coordenadas!A$2:C6172,3,0)</f>
        <v xml:space="preserve"> 43°22'55.14"O</v>
      </c>
      <c r="O1178" s="38" t="str">
        <f>VLOOKUP(B1178,SAOM!B$2:K2719,7,0)</f>
        <v>-</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v>
      </c>
      <c r="W1178" s="16"/>
      <c r="X1178" s="14"/>
      <c r="Y1178" s="17"/>
      <c r="Z1178" s="33"/>
      <c r="AA1178" s="46"/>
      <c r="AB1178" s="17" t="str">
        <f>VLOOKUP(B1178,SAOM!B$2:T2719,16,0)</f>
        <v>-</v>
      </c>
      <c r="AC1178" s="17">
        <f t="shared" si="59"/>
        <v>90</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58"/>
        <v>41230</v>
      </c>
      <c r="G1179" s="16" t="s">
        <v>499</v>
      </c>
      <c r="H1179" s="13" t="s">
        <v>486</v>
      </c>
      <c r="I1179" s="38" t="str">
        <f>VLOOKUP(B1179,SAOM!B$2:H2720,4,0)</f>
        <v>Agendado</v>
      </c>
      <c r="J1179" s="13" t="s">
        <v>497</v>
      </c>
      <c r="K1179" s="13" t="s">
        <v>499</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v>
      </c>
      <c r="W1179" s="16">
        <v>41262</v>
      </c>
      <c r="X1179" s="14"/>
      <c r="Y1179" s="17"/>
      <c r="Z1179" s="33"/>
      <c r="AA1179" s="46"/>
      <c r="AB1179" s="17" t="str">
        <f>VLOOKUP(B1179,SAOM!B$2:T2720,16,0)</f>
        <v>-</v>
      </c>
      <c r="AC1179" s="17">
        <f t="shared" si="59"/>
        <v>90</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58"/>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c r="AA1180" s="46"/>
      <c r="AB1180" s="17" t="str">
        <f>VLOOKUP(B1180,SAOM!B$2:T2721,16,0)</f>
        <v>-</v>
      </c>
      <c r="AC1180" s="17">
        <f t="shared" si="59"/>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58"/>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c r="AA1181" s="46"/>
      <c r="AB1181" s="17" t="str">
        <f>VLOOKUP(B1181,SAOM!B$2:T2722,16,0)</f>
        <v>-</v>
      </c>
      <c r="AC1181" s="17">
        <f t="shared" si="59"/>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58"/>
        <v>41230</v>
      </c>
      <c r="G1182" s="16" t="s">
        <v>499</v>
      </c>
      <c r="H1182" s="13" t="s">
        <v>513</v>
      </c>
      <c r="I1182" s="38" t="str">
        <f>VLOOKUP(B1182,SAOM!B$2:H2723,4,0)</f>
        <v>A agendar</v>
      </c>
      <c r="J1182" s="13" t="s">
        <v>497</v>
      </c>
      <c r="K1182" s="13" t="s">
        <v>499</v>
      </c>
      <c r="L1182" s="14" t="s">
        <v>1839</v>
      </c>
      <c r="M1182" s="14" t="str">
        <f>VLOOKUP(L1182,Coordenadas!A$2:B2433,2,0)</f>
        <v>19°49'41.05"S</v>
      </c>
      <c r="N1182" s="14" t="str">
        <f>VLOOKUP(L1182,Coordenadas!A$2:C6176,3,0)</f>
        <v xml:space="preserve"> 43°22'55.14"O</v>
      </c>
      <c r="O1182" s="38" t="str">
        <f>VLOOKUP(B1182,SAOM!B$2:K2723,7,0)</f>
        <v>-</v>
      </c>
      <c r="P1182" s="38">
        <v>4033</v>
      </c>
      <c r="Q1182" s="16" t="str">
        <f>VLOOKUP(B1182,SAOM!B$2:I2135,8,0)</f>
        <v>-</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v>
      </c>
      <c r="W1182" s="16">
        <v>41261</v>
      </c>
      <c r="X1182" s="14" t="s">
        <v>8115</v>
      </c>
      <c r="Y1182" s="17">
        <v>41261</v>
      </c>
      <c r="Z1182" s="33"/>
      <c r="AA1182" s="46"/>
      <c r="AB1182" s="17" t="str">
        <f>VLOOKUP(B1182,SAOM!B$2:T2723,16,0)</f>
        <v>-</v>
      </c>
      <c r="AC1182" s="17">
        <f t="shared" si="59"/>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58"/>
        <v>41230</v>
      </c>
      <c r="G1183" s="16" t="s">
        <v>499</v>
      </c>
      <c r="H1183" s="13" t="s">
        <v>748</v>
      </c>
      <c r="I1183" s="38" t="str">
        <f>VLOOKUP(B1183,SAOM!B$2:H2724,4,0)</f>
        <v>A agendar</v>
      </c>
      <c r="J1183" s="13" t="s">
        <v>497</v>
      </c>
      <c r="K1183" s="13" t="s">
        <v>497</v>
      </c>
      <c r="L1183" s="14" t="s">
        <v>1839</v>
      </c>
      <c r="M1183" s="14" t="str">
        <f>VLOOKUP(L1183,Coordenadas!A$2:B2434,2,0)</f>
        <v>19°49'41.05"S</v>
      </c>
      <c r="N1183" s="14" t="str">
        <f>VLOOKUP(L1183,Coordenadas!A$2:C6177,3,0)</f>
        <v xml:space="preserve"> 43°22'55.14"O</v>
      </c>
      <c r="O1183" s="38" t="str">
        <f>VLOOKUP(B1183,SAOM!B$2:K2724,7,0)</f>
        <v>-</v>
      </c>
      <c r="P1183" s="38">
        <v>4033</v>
      </c>
      <c r="Q1183" s="16" t="str">
        <f>VLOOKUP(B1183,SAOM!B$2:I2136,8,0)</f>
        <v>-</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v>
      </c>
      <c r="W1183" s="16"/>
      <c r="X1183" s="14"/>
      <c r="Y1183" s="17"/>
      <c r="Z1183" s="33"/>
      <c r="AA1183" s="46"/>
      <c r="AB1183" s="17" t="str">
        <f>VLOOKUP(B1183,SAOM!B$2:T2724,16,0)</f>
        <v>-</v>
      </c>
      <c r="AC1183" s="17">
        <f t="shared" si="59"/>
        <v>90</v>
      </c>
      <c r="AD1183" s="17" t="s">
        <v>4654</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ref="F1184:F1247" si="62">D1184+15</f>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ref="AC1184:AC1247" si="63">Y1184+90</f>
        <v>90</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71" t="s">
        <v>497</v>
      </c>
      <c r="K1185" s="71" t="s">
        <v>499</v>
      </c>
      <c r="L1185" s="127" t="s">
        <v>8371</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8371</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10315</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71" t="s">
        <v>497</v>
      </c>
      <c r="K1187" s="71" t="s">
        <v>499</v>
      </c>
      <c r="L1187" s="127" t="s">
        <v>8371</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10314</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8371</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71" t="s">
        <v>497</v>
      </c>
      <c r="K1189" s="71" t="s">
        <v>499</v>
      </c>
      <c r="L1189" s="45" t="s">
        <v>8371</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10320</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71" t="s">
        <v>497</v>
      </c>
      <c r="K1190" s="71" t="s">
        <v>499</v>
      </c>
      <c r="L1190" s="127" t="s">
        <v>8371</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71" t="s">
        <v>497</v>
      </c>
      <c r="K1191" s="71" t="s">
        <v>499</v>
      </c>
      <c r="L1191" s="127" t="s">
        <v>8371</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71" t="s">
        <v>497</v>
      </c>
      <c r="K1192" s="71" t="s">
        <v>499</v>
      </c>
      <c r="L1192" s="127" t="s">
        <v>8371</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12747</v>
      </c>
      <c r="I1193" s="38" t="str">
        <f>VLOOKUP(B1193,SAOM!B$2:H2734,4,0)</f>
        <v>A agendar</v>
      </c>
      <c r="J1193" s="13" t="s">
        <v>497</v>
      </c>
      <c r="K1193" s="13" t="s">
        <v>497</v>
      </c>
      <c r="L1193" s="92" t="s">
        <v>8397</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8400</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71" t="s">
        <v>497</v>
      </c>
      <c r="K1195" s="71" t="s">
        <v>499</v>
      </c>
      <c r="L1195" s="127" t="s">
        <v>8405</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9757</v>
      </c>
      <c r="Y1195" s="79">
        <v>41220</v>
      </c>
      <c r="Z1195" s="80"/>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Agendado</v>
      </c>
      <c r="J1196" s="71" t="s">
        <v>497</v>
      </c>
      <c r="K1196" s="71" t="s">
        <v>499</v>
      </c>
      <c r="L1196" s="127" t="s">
        <v>8423</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10318</v>
      </c>
      <c r="AB1196" s="79" t="str">
        <f>VLOOKUP(B1196,SAOM!B$2:T2737,16,0)</f>
        <v>-</v>
      </c>
      <c r="AC1196" s="79">
        <f t="shared" si="63"/>
        <v>41351</v>
      </c>
      <c r="AD1196" s="79"/>
      <c r="AE1196" s="79"/>
      <c r="AF1196" s="208" t="s">
        <v>9265</v>
      </c>
      <c r="AG1196" s="141" t="s">
        <v>13611</v>
      </c>
      <c r="AH1196" s="141" t="s">
        <v>14010</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748</v>
      </c>
      <c r="I1197" s="38" t="str">
        <f>VLOOKUP(B1197,SAOM!B$2:H2738,4,0)</f>
        <v>Agendado</v>
      </c>
      <c r="J1197" s="13" t="s">
        <v>497</v>
      </c>
      <c r="K1197" s="13" t="s">
        <v>497</v>
      </c>
      <c r="L1197" s="14" t="s">
        <v>8439</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c r="X1197" s="14"/>
      <c r="Y1197" s="17"/>
      <c r="Z1197" s="33"/>
      <c r="AA1197" s="46"/>
      <c r="AB1197" s="17" t="str">
        <f>VLOOKUP(B1197,SAOM!B$2:T2738,16,0)</f>
        <v>-</v>
      </c>
      <c r="AC1197" s="17">
        <f t="shared" si="63"/>
        <v>90</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8444</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748</v>
      </c>
      <c r="I1199" s="38" t="str">
        <f>VLOOKUP(B1199,SAOM!B$2:H2740,4,0)</f>
        <v>Agendado</v>
      </c>
      <c r="J1199" s="13" t="s">
        <v>497</v>
      </c>
      <c r="K1199" s="13" t="s">
        <v>497</v>
      </c>
      <c r="L1199" s="92" t="s">
        <v>8449</v>
      </c>
      <c r="M1199" s="14" t="str">
        <f>VLOOKUP(L1199,Coordenadas!A$2:B2450,2,0)</f>
        <v xml:space="preserve"> 17°52'4.68"S</v>
      </c>
      <c r="N1199" s="14" t="str">
        <f>VLOOKUP(L1199,Coordenadas!A$2:C6193,3,0)</f>
        <v xml:space="preserve"> 42°33'21.01"O</v>
      </c>
      <c r="O1199" s="38" t="str">
        <f>VLOOKUP(B1199,SAOM!B$2:K2740,7,0)</f>
        <v>-</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v>
      </c>
      <c r="W1199" s="16"/>
      <c r="X1199" s="14"/>
      <c r="Y1199" s="17"/>
      <c r="Z1199" s="33"/>
      <c r="AA1199" s="46"/>
      <c r="AB1199" s="17" t="str">
        <f>VLOOKUP(B1199,SAOM!B$2:T2740,16,0)</f>
        <v>-</v>
      </c>
      <c r="AC1199" s="17">
        <f t="shared" si="63"/>
        <v>90</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71" t="s">
        <v>497</v>
      </c>
      <c r="K1200" s="71" t="s">
        <v>499</v>
      </c>
      <c r="L1200" s="127" t="s">
        <v>8454</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71" t="s">
        <v>497</v>
      </c>
      <c r="K1201" s="71" t="s">
        <v>499</v>
      </c>
      <c r="L1201" s="127" t="s">
        <v>8459</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8155</v>
      </c>
      <c r="Y1201" s="79">
        <v>41247</v>
      </c>
      <c r="Z1201" s="80"/>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2444</v>
      </c>
      <c r="I1202" s="38" t="str">
        <f>VLOOKUP(B1202,SAOM!B$2:H2743,4,0)</f>
        <v>Agendado</v>
      </c>
      <c r="J1202" s="13" t="s">
        <v>497</v>
      </c>
      <c r="K1202" s="13" t="s">
        <v>499</v>
      </c>
      <c r="L1202" s="92" t="s">
        <v>8464</v>
      </c>
      <c r="M1202" s="14" t="str">
        <f>VLOOKUP(L1202,Coordenadas!A$2:B2453,2,0)</f>
        <v xml:space="preserve"> 20°37'18.63"S</v>
      </c>
      <c r="N1202" s="14" t="str">
        <f>VLOOKUP(L1202,Coordenadas!A$2:C6196,3,0)</f>
        <v xml:space="preserve"> 45°10'7.15"O</v>
      </c>
      <c r="O1202" s="38" t="str">
        <f>VLOOKUP(B1202,SAOM!B$2:K2743,7,0)</f>
        <v>-</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v>
      </c>
      <c r="W1202" s="16">
        <v>41262</v>
      </c>
      <c r="X1202" s="14" t="s">
        <v>5948</v>
      </c>
      <c r="Y1202" s="17"/>
      <c r="Z1202" s="33"/>
      <c r="AA1202" s="46"/>
      <c r="AB1202" s="17" t="str">
        <f>VLOOKUP(B1202,SAOM!B$2:T2743,16,0)</f>
        <v>-</v>
      </c>
      <c r="AC1202" s="17">
        <f t="shared" si="63"/>
        <v>90</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71" t="s">
        <v>497</v>
      </c>
      <c r="K1203" s="71" t="s">
        <v>499</v>
      </c>
      <c r="L1203" s="45" t="s">
        <v>8469</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71" t="s">
        <v>497</v>
      </c>
      <c r="K1204" s="71" t="s">
        <v>499</v>
      </c>
      <c r="L1204" s="127" t="s">
        <v>8471</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71"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8479</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8114</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8487</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71" t="s">
        <v>497</v>
      </c>
      <c r="K1209" s="71" t="s">
        <v>499</v>
      </c>
      <c r="L1209" s="127" t="s">
        <v>8490</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71"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12675</v>
      </c>
      <c r="K1211" s="71" t="s">
        <v>499</v>
      </c>
      <c r="L1211" s="45" t="s">
        <v>8498</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12874</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8503</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281" t="s">
        <v>12747</v>
      </c>
      <c r="I1213" s="38" t="str">
        <f>VLOOKUP(B1213,SAOM!B$2:H2754,4,0)</f>
        <v>Agendado</v>
      </c>
      <c r="J1213" s="13" t="s">
        <v>497</v>
      </c>
      <c r="K1213" s="13" t="s">
        <v>497</v>
      </c>
      <c r="L1213" s="92" t="s">
        <v>8508</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Agendado</v>
      </c>
      <c r="J1214" s="13" t="s">
        <v>12675</v>
      </c>
      <c r="K1214" s="13" t="s">
        <v>499</v>
      </c>
      <c r="L1214" s="14" t="s">
        <v>8512</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13609</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71" t="s">
        <v>497</v>
      </c>
      <c r="K1215" s="71" t="s">
        <v>499</v>
      </c>
      <c r="L1215" s="127" t="s">
        <v>8517</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c r="AA1215" s="68" t="s">
        <v>12879</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71" t="s">
        <v>497</v>
      </c>
      <c r="K1216" s="71" t="s">
        <v>499</v>
      </c>
      <c r="L1216" s="45" t="s">
        <v>8522</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 t="shared" ref="D1217:D1222" si="66">C1217+45</f>
        <v>41215</v>
      </c>
      <c r="E1217" s="16">
        <f>VLOOKUP(B1217,SAOM!B$2:D2761,3,0)</f>
        <v>41215</v>
      </c>
      <c r="F1217" s="16">
        <f t="shared" si="62"/>
        <v>41230</v>
      </c>
      <c r="G1217" s="16" t="s">
        <v>499</v>
      </c>
      <c r="H1217" s="13" t="s">
        <v>513</v>
      </c>
      <c r="I1217" s="38" t="str">
        <f>VLOOKUP(B1217,SAOM!B$2:H2758,4,0)</f>
        <v>Agendado</v>
      </c>
      <c r="J1217" s="13" t="s">
        <v>497</v>
      </c>
      <c r="K1217" s="13" t="s">
        <v>499</v>
      </c>
      <c r="L1217" s="92" t="s">
        <v>8526</v>
      </c>
      <c r="M1217" s="14" t="str">
        <f>VLOOKUP(L1217,Coordenadas!A$2:B2468,2,0)</f>
        <v xml:space="preserve"> 20°27'43.89"S</v>
      </c>
      <c r="N1217" s="14" t="str">
        <f>VLOOKUP(L1217,Coordenadas!A$2:C6211,3,0)</f>
        <v xml:space="preserve"> 45°31'57.06"O</v>
      </c>
      <c r="O1217" s="38" t="str">
        <f>VLOOKUP(B1217,SAOM!B$2:K2758,7,0)</f>
        <v>-</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v>
      </c>
      <c r="W1217" s="16">
        <v>41262</v>
      </c>
      <c r="X1217" s="14" t="s">
        <v>5920</v>
      </c>
      <c r="Y1217" s="17">
        <v>41262</v>
      </c>
      <c r="Z1217" s="33"/>
      <c r="AA1217" s="46"/>
      <c r="AB1217" s="17" t="str">
        <f>VLOOKUP(B1217,SAOM!B$2:T2758,16,0)</f>
        <v>-</v>
      </c>
      <c r="AC1217" s="17">
        <f t="shared" si="63"/>
        <v>41352</v>
      </c>
      <c r="AD1217" s="17" t="s">
        <v>4654</v>
      </c>
      <c r="AE1217" s="17"/>
      <c r="AF1217" s="70"/>
      <c r="AG1217" s="140"/>
      <c r="AH1217" s="140"/>
      <c r="AI1217" s="14"/>
    </row>
    <row r="1218" spans="1:35" s="18" customFormat="1" ht="15.75" customHeight="1">
      <c r="A1218" s="44">
        <v>4517</v>
      </c>
      <c r="B1218" s="36">
        <v>4517</v>
      </c>
      <c r="C1218" s="16">
        <v>41170</v>
      </c>
      <c r="D1218" s="16">
        <f t="shared" si="66"/>
        <v>41215</v>
      </c>
      <c r="E1218" s="16">
        <f>VLOOKUP(B1218,SAOM!B$2:D2762,3,0)</f>
        <v>41215</v>
      </c>
      <c r="F1218" s="16">
        <f t="shared" si="62"/>
        <v>41230</v>
      </c>
      <c r="G1218" s="16" t="s">
        <v>499</v>
      </c>
      <c r="H1218" s="13" t="s">
        <v>748</v>
      </c>
      <c r="I1218" s="38" t="str">
        <f>VLOOKUP(B1218,SAOM!B$2:H2759,4,0)</f>
        <v>Agendado</v>
      </c>
      <c r="J1218" s="13" t="s">
        <v>497</v>
      </c>
      <c r="K1218" s="13" t="s">
        <v>497</v>
      </c>
      <c r="L1218" s="92" t="s">
        <v>8531</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 t="shared" si="66"/>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 t="shared" si="66"/>
        <v>41215</v>
      </c>
      <c r="E1220" s="16">
        <f>VLOOKUP(B1220,SAOM!B$2:D2764,3,0)</f>
        <v>41215</v>
      </c>
      <c r="F1220" s="29">
        <f t="shared" si="62"/>
        <v>41230</v>
      </c>
      <c r="G1220" s="29" t="s">
        <v>499</v>
      </c>
      <c r="H1220" s="71" t="s">
        <v>513</v>
      </c>
      <c r="I1220" s="38" t="str">
        <f>VLOOKUP(B1220,SAOM!B$2:H2761,4,0)</f>
        <v>Aceito</v>
      </c>
      <c r="J1220" s="71" t="s">
        <v>497</v>
      </c>
      <c r="K1220" s="71" t="s">
        <v>499</v>
      </c>
      <c r="L1220" s="45" t="s">
        <v>8538</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10291</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281" t="s">
        <v>12747</v>
      </c>
      <c r="I1221" s="38" t="str">
        <f>VLOOKUP(B1221,SAOM!B$2:H2762,4,0)</f>
        <v>Agendado</v>
      </c>
      <c r="J1221" s="13" t="s">
        <v>497</v>
      </c>
      <c r="K1221" s="13" t="s">
        <v>497</v>
      </c>
      <c r="L1221" s="92" t="s">
        <v>8543</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 t="shared" si="66"/>
        <v>41215</v>
      </c>
      <c r="E1222" s="16">
        <f>VLOOKUP(B1222,SAOM!B$2:D2766,3,0)</f>
        <v>41215</v>
      </c>
      <c r="F1222" s="29">
        <f t="shared" si="62"/>
        <v>41230</v>
      </c>
      <c r="G1222" s="29" t="s">
        <v>499</v>
      </c>
      <c r="H1222" s="71" t="s">
        <v>513</v>
      </c>
      <c r="I1222" s="38" t="str">
        <f>VLOOKUP(B1222,SAOM!B$2:H2763,4,0)</f>
        <v>Aceito</v>
      </c>
      <c r="J1222" s="71"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281" t="s">
        <v>12747</v>
      </c>
      <c r="I1223" s="38" t="str">
        <f>VLOOKUP(B1223,SAOM!B$2:H2764,4,0)</f>
        <v>Agendado</v>
      </c>
      <c r="J1223" s="13" t="s">
        <v>497</v>
      </c>
      <c r="K1223" s="13" t="s">
        <v>497</v>
      </c>
      <c r="L1223" s="14" t="s">
        <v>8248</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8550</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12747</v>
      </c>
      <c r="I1225" s="38" t="str">
        <f>VLOOKUP(B1225,SAOM!B$2:H2766,4,0)</f>
        <v>Agendado</v>
      </c>
      <c r="J1225" s="13" t="s">
        <v>497</v>
      </c>
      <c r="K1225" s="13" t="s">
        <v>497</v>
      </c>
      <c r="L1225" s="92" t="s">
        <v>8555</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52" si="67">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8558</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7"/>
        <v>41215</v>
      </c>
      <c r="E1227" s="16">
        <f>VLOOKUP(B1227,SAOM!B$2:D2771,3,0)</f>
        <v>41215</v>
      </c>
      <c r="F1227" s="16">
        <f t="shared" si="62"/>
        <v>41230</v>
      </c>
      <c r="G1227" s="16" t="s">
        <v>499</v>
      </c>
      <c r="H1227" s="13" t="s">
        <v>748</v>
      </c>
      <c r="I1227" s="38" t="str">
        <f>VLOOKUP(B1227,SAOM!B$2:H2768,4,0)</f>
        <v>Agendado</v>
      </c>
      <c r="J1227" s="13" t="s">
        <v>497</v>
      </c>
      <c r="K1227" s="13" t="s">
        <v>497</v>
      </c>
      <c r="L1227" s="92" t="s">
        <v>8563</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7"/>
        <v>41216</v>
      </c>
      <c r="E1228" s="16">
        <f>VLOOKUP(B1228,SAOM!B$2:D2772,3,0)</f>
        <v>41216</v>
      </c>
      <c r="F1228" s="29">
        <f t="shared" si="62"/>
        <v>41231</v>
      </c>
      <c r="G1228" s="29">
        <v>41192</v>
      </c>
      <c r="H1228" s="71" t="s">
        <v>513</v>
      </c>
      <c r="I1228" s="38" t="str">
        <f>VLOOKUP(B1228,SAOM!B$2:H2769,4,0)</f>
        <v>Aceito</v>
      </c>
      <c r="J1228" s="71" t="s">
        <v>497</v>
      </c>
      <c r="K1228" s="71" t="s">
        <v>499</v>
      </c>
      <c r="L1228" s="127" t="s">
        <v>8569</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7"/>
        <v>41221</v>
      </c>
      <c r="E1229" s="16">
        <f>VLOOKUP(B1229,SAOM!B$2:D2773,3,0)</f>
        <v>41221</v>
      </c>
      <c r="F1229" s="29">
        <f t="shared" si="62"/>
        <v>41236</v>
      </c>
      <c r="G1229" s="29" t="s">
        <v>499</v>
      </c>
      <c r="H1229" s="71" t="s">
        <v>513</v>
      </c>
      <c r="I1229" s="38" t="str">
        <f>VLOOKUP(B1229,SAOM!B$2:H2770,4,0)</f>
        <v>Aceito</v>
      </c>
      <c r="J1229" s="71" t="s">
        <v>12675</v>
      </c>
      <c r="K1229" s="71" t="s">
        <v>499</v>
      </c>
      <c r="L1229" s="45" t="s">
        <v>8626</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13461</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7"/>
        <v>41221</v>
      </c>
      <c r="E1230" s="16">
        <f>VLOOKUP(B1230,SAOM!B$2:D2774,3,0)</f>
        <v>41221</v>
      </c>
      <c r="F1230" s="29">
        <f t="shared" si="62"/>
        <v>41236</v>
      </c>
      <c r="G1230" s="29" t="s">
        <v>499</v>
      </c>
      <c r="H1230" s="71" t="s">
        <v>513</v>
      </c>
      <c r="I1230" s="38" t="str">
        <f>VLOOKUP(B1230,SAOM!B$2:H2771,4,0)</f>
        <v>Aceito</v>
      </c>
      <c r="J1230" s="71" t="s">
        <v>497</v>
      </c>
      <c r="K1230" s="71" t="s">
        <v>499</v>
      </c>
      <c r="L1230" s="127" t="s">
        <v>8631</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18" customFormat="1" ht="15.75" customHeight="1">
      <c r="A1231" s="44">
        <v>4530</v>
      </c>
      <c r="B1231" s="36">
        <v>4530</v>
      </c>
      <c r="C1231" s="16">
        <v>41176</v>
      </c>
      <c r="D1231" s="16">
        <f t="shared" si="67"/>
        <v>41221</v>
      </c>
      <c r="E1231" s="16">
        <f>VLOOKUP(B1231,SAOM!B$2:D2775,3,0)</f>
        <v>41221</v>
      </c>
      <c r="F1231" s="16">
        <f t="shared" si="62"/>
        <v>41236</v>
      </c>
      <c r="G1231" s="16" t="s">
        <v>499</v>
      </c>
      <c r="H1231" s="13" t="s">
        <v>2444</v>
      </c>
      <c r="I1231" s="38" t="str">
        <f>VLOOKUP(B1231,SAOM!B$2:H2772,4,0)</f>
        <v>Agendado</v>
      </c>
      <c r="J1231" s="13" t="s">
        <v>497</v>
      </c>
      <c r="K1231" s="13" t="s">
        <v>499</v>
      </c>
      <c r="L1231" s="92" t="s">
        <v>2102</v>
      </c>
      <c r="M1231" s="14" t="str">
        <f>VLOOKUP(L1231,Coordenadas!A$2:B2482,2,0)</f>
        <v xml:space="preserve"> 17°43'48.23"S</v>
      </c>
      <c r="N1231" s="14" t="str">
        <f>VLOOKUP(L1231,Coordenadas!A$2:C6225,3,0)</f>
        <v xml:space="preserve"> 42°15'7.34"O</v>
      </c>
      <c r="O1231" s="38" t="str">
        <f>VLOOKUP(B1231,SAOM!B$2:K2772,7,0)</f>
        <v>-</v>
      </c>
      <c r="P1231" s="38">
        <v>4033</v>
      </c>
      <c r="Q1231" s="16">
        <f>VLOOKUP(B1231,SAOM!B$2:I2184,8,0)</f>
        <v>41197</v>
      </c>
      <c r="R1231" s="40" t="str">
        <f>VLOOKUP(B1231,SAOM!B$2:M2772,9,0)</f>
        <v>JACQUELINE FERNANDES CINTRA</v>
      </c>
      <c r="S1231" s="16" t="str">
        <f>VLOOKUP(B1231,SAOM!B$2:N2772,10,0)</f>
        <v>RUA TIMIRIM - VILA NOVA</v>
      </c>
      <c r="T1231" s="40" t="str">
        <f>VLOOKUP(B1231,SAOM!B$2:P2772,12,0)</f>
        <v>33-35169014</v>
      </c>
      <c r="U1231" s="84" t="str">
        <f>VLOOKUP(B1231,SAOM!B$2:O2772,11,0)</f>
        <v>39685-000</v>
      </c>
      <c r="V1231" s="38" t="str">
        <f>VLOOKUP(B1231,SAOM!B$2:Q2772,13,0)</f>
        <v>-</v>
      </c>
      <c r="W1231" s="16">
        <v>41262</v>
      </c>
      <c r="X1231" s="14" t="s">
        <v>6297</v>
      </c>
      <c r="Y1231" s="17"/>
      <c r="Z1231" s="33"/>
      <c r="AA1231" s="46"/>
      <c r="AB1231" s="17" t="str">
        <f>VLOOKUP(B1231,SAOM!B$2:T2772,16,0)</f>
        <v>-</v>
      </c>
      <c r="AC1231" s="17">
        <f t="shared" si="63"/>
        <v>90</v>
      </c>
      <c r="AD1231" s="17" t="s">
        <v>4654</v>
      </c>
      <c r="AE1231" s="17"/>
      <c r="AF1231" s="70"/>
      <c r="AG1231" s="140"/>
      <c r="AH1231" s="140"/>
      <c r="AI1231" s="14"/>
    </row>
    <row r="1232" spans="1:35" s="18" customFormat="1" ht="15.75" customHeight="1">
      <c r="A1232" s="44">
        <v>4531</v>
      </c>
      <c r="B1232" s="36">
        <v>4531</v>
      </c>
      <c r="C1232" s="16">
        <v>41176</v>
      </c>
      <c r="D1232" s="16">
        <v>40915</v>
      </c>
      <c r="E1232" s="16">
        <f>VLOOKUP(B1232,SAOM!B$2:D2776,3,0)</f>
        <v>41281</v>
      </c>
      <c r="F1232" s="16">
        <f t="shared" si="62"/>
        <v>40930</v>
      </c>
      <c r="G1232" s="16">
        <v>41197</v>
      </c>
      <c r="H1232" s="281" t="s">
        <v>12747</v>
      </c>
      <c r="I1232" s="38" t="str">
        <f>VLOOKUP(B1232,SAOM!B$2:H2773,4,0)</f>
        <v>A agendar</v>
      </c>
      <c r="J1232" s="13" t="s">
        <v>497</v>
      </c>
      <c r="K1232" s="13" t="s">
        <v>497</v>
      </c>
      <c r="L1232" s="92" t="s">
        <v>8639</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si="67"/>
        <v>41221</v>
      </c>
      <c r="E1233" s="16">
        <f>VLOOKUP(B1233,SAOM!B$2:D2777,3,0)</f>
        <v>41221</v>
      </c>
      <c r="F1233" s="29">
        <f t="shared" si="62"/>
        <v>41236</v>
      </c>
      <c r="G1233" s="29" t="s">
        <v>499</v>
      </c>
      <c r="H1233" s="71" t="s">
        <v>513</v>
      </c>
      <c r="I1233" s="38" t="str">
        <f>VLOOKUP(B1233,SAOM!B$2:H2774,4,0)</f>
        <v>Aceito</v>
      </c>
      <c r="J1233" s="71" t="s">
        <v>497</v>
      </c>
      <c r="K1233" s="71" t="s">
        <v>499</v>
      </c>
      <c r="L1233" s="127" t="s">
        <v>8639</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71" t="s">
        <v>497</v>
      </c>
      <c r="K1234" s="71" t="s">
        <v>499</v>
      </c>
      <c r="L1234" s="127" t="s">
        <v>8645</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8645</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8645</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8645</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si="62"/>
        <v>41236</v>
      </c>
      <c r="G1238" s="16" t="s">
        <v>499</v>
      </c>
      <c r="H1238" s="13" t="s">
        <v>513</v>
      </c>
      <c r="I1238" s="38" t="str">
        <f>VLOOKUP(B1238,SAOM!B$2:H2779,4,0)</f>
        <v>Aceito</v>
      </c>
      <c r="J1238" s="13" t="s">
        <v>497</v>
      </c>
      <c r="K1238" s="13" t="s">
        <v>499</v>
      </c>
      <c r="L1238" s="92" t="s">
        <v>8645</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c r="AA1238" s="46"/>
      <c r="AB1238" s="17" t="str">
        <f>VLOOKUP(B1238,SAOM!B$2:T2779,16,0)</f>
        <v>-</v>
      </c>
      <c r="AC1238" s="17">
        <f t="shared" si="63"/>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2"/>
        <v>41236</v>
      </c>
      <c r="G1239" s="16" t="s">
        <v>499</v>
      </c>
      <c r="H1239" s="13" t="s">
        <v>513</v>
      </c>
      <c r="I1239" s="38" t="str">
        <f>VLOOKUP(B1239,SAOM!B$2:H2780,4,0)</f>
        <v>Aceito</v>
      </c>
      <c r="J1239" s="13" t="s">
        <v>497</v>
      </c>
      <c r="K1239" s="13" t="s">
        <v>499</v>
      </c>
      <c r="L1239" s="92" t="s">
        <v>8645</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3"/>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2"/>
        <v>41236</v>
      </c>
      <c r="G1240" s="29" t="s">
        <v>499</v>
      </c>
      <c r="H1240" s="71" t="s">
        <v>513</v>
      </c>
      <c r="I1240" s="38" t="str">
        <f>VLOOKUP(B1240,SAOM!B$2:H2781,4,0)</f>
        <v>Aceito</v>
      </c>
      <c r="J1240" s="71"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8114</v>
      </c>
      <c r="Y1240" s="79">
        <v>41233</v>
      </c>
      <c r="Z1240" s="80"/>
      <c r="AA1240" s="68"/>
      <c r="AB1240" s="17" t="str">
        <f>VLOOKUP(B1240,SAOM!B$2:T2781,16,0)</f>
        <v>-</v>
      </c>
      <c r="AC1240" s="79">
        <f t="shared" si="63"/>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2"/>
        <v>41236</v>
      </c>
      <c r="G1241" s="16" t="s">
        <v>499</v>
      </c>
      <c r="H1241" s="13" t="s">
        <v>513</v>
      </c>
      <c r="I1241" s="38" t="str">
        <f>VLOOKUP(B1241,SAOM!B$2:H2782,4,0)</f>
        <v>Agendado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v>
      </c>
      <c r="W1241" s="16">
        <v>41261</v>
      </c>
      <c r="X1241" s="14" t="s">
        <v>12676</v>
      </c>
      <c r="Y1241" s="17">
        <v>41261</v>
      </c>
      <c r="Z1241" s="33"/>
      <c r="AA1241" s="46"/>
      <c r="AB1241" s="17" t="str">
        <f>VLOOKUP(B1241,SAOM!B$2:T2782,16,0)</f>
        <v>-</v>
      </c>
      <c r="AC1241" s="17">
        <f t="shared" si="63"/>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2"/>
        <v>41236</v>
      </c>
      <c r="G1242" s="29" t="s">
        <v>499</v>
      </c>
      <c r="H1242" s="71" t="s">
        <v>513</v>
      </c>
      <c r="I1242" s="38" t="str">
        <f>VLOOKUP(B1242,SAOM!B$2:H2783,4,0)</f>
        <v>Aceito</v>
      </c>
      <c r="J1242" s="71"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10059</v>
      </c>
      <c r="Y1242" s="79">
        <v>41232</v>
      </c>
      <c r="Z1242" s="80"/>
      <c r="AA1242" s="68"/>
      <c r="AB1242" s="17" t="str">
        <f>VLOOKUP(B1242,SAOM!B$2:T2783,16,0)</f>
        <v>-</v>
      </c>
      <c r="AC1242" s="79">
        <f t="shared" si="63"/>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2"/>
        <v>41236</v>
      </c>
      <c r="G1243" s="29" t="s">
        <v>499</v>
      </c>
      <c r="H1243" s="71" t="s">
        <v>513</v>
      </c>
      <c r="I1243" s="36" t="str">
        <f>VLOOKUP(B1243,SAOM!B$2:H2784,4,0)</f>
        <v>Agendado</v>
      </c>
      <c r="J1243" s="71"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v>
      </c>
      <c r="W1243" s="29">
        <v>41261</v>
      </c>
      <c r="X1243" s="45" t="s">
        <v>12676</v>
      </c>
      <c r="Y1243" s="79">
        <v>41261</v>
      </c>
      <c r="Z1243" s="80"/>
      <c r="AA1243" s="68"/>
      <c r="AB1243" s="79" t="str">
        <f>VLOOKUP(B1243,SAOM!B$2:T2784,16,0)</f>
        <v>-</v>
      </c>
      <c r="AC1243" s="79">
        <f t="shared" si="63"/>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2"/>
        <v>41236</v>
      </c>
      <c r="G1244" s="16" t="s">
        <v>499</v>
      </c>
      <c r="H1244" s="13" t="s">
        <v>513</v>
      </c>
      <c r="I1244" s="38" t="str">
        <f>VLOOKUP(B1244,SAOM!B$2:H2785,4,0)</f>
        <v>Agendado</v>
      </c>
      <c r="J1244" s="13" t="s">
        <v>497</v>
      </c>
      <c r="K1244" s="13" t="s">
        <v>499</v>
      </c>
      <c r="L1244" s="92" t="s">
        <v>192</v>
      </c>
      <c r="M1244" s="14" t="str">
        <f>VLOOKUP(L1244,Coordenadas!A$2:B2495,2,0)</f>
        <v xml:space="preserve"> 19°42'6.22"S</v>
      </c>
      <c r="N1244" s="14" t="str">
        <f>VLOOKUP(L1244,Coordenadas!A$2:C6238,3,0)</f>
        <v xml:space="preserve"> 50°41'14.03"O</v>
      </c>
      <c r="O1244" s="38" t="str">
        <f>VLOOKUP(B1244,SAOM!B$2:K2785,7,0)</f>
        <v>-</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v>
      </c>
      <c r="W1244" s="16">
        <v>41262</v>
      </c>
      <c r="X1244" s="14" t="s">
        <v>12676</v>
      </c>
      <c r="Y1244" s="17">
        <v>41262</v>
      </c>
      <c r="Z1244" s="33"/>
      <c r="AA1244" s="46"/>
      <c r="AB1244" s="17" t="str">
        <f>VLOOKUP(B1244,SAOM!B$2:T2785,16,0)</f>
        <v>-</v>
      </c>
      <c r="AC1244" s="17">
        <f t="shared" si="63"/>
        <v>41352</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2"/>
        <v>41236</v>
      </c>
      <c r="G1245" s="16" t="s">
        <v>499</v>
      </c>
      <c r="H1245" s="13" t="s">
        <v>9288</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3"/>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2"/>
        <v>41236</v>
      </c>
      <c r="G1246" s="16" t="s">
        <v>499</v>
      </c>
      <c r="H1246" s="13" t="s">
        <v>748</v>
      </c>
      <c r="I1246" s="38" t="str">
        <f>VLOOKUP(B1246,SAOM!B$2:H2787,4,0)</f>
        <v>Agendado</v>
      </c>
      <c r="J1246" s="13" t="s">
        <v>497</v>
      </c>
      <c r="K1246" s="13" t="s">
        <v>497</v>
      </c>
      <c r="L1246" s="92" t="s">
        <v>8684</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3"/>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2"/>
        <v>41236</v>
      </c>
      <c r="G1247" s="16" t="s">
        <v>499</v>
      </c>
      <c r="H1247" s="13" t="s">
        <v>748</v>
      </c>
      <c r="I1247" s="38" t="str">
        <f>VLOOKUP(B1247,SAOM!B$2:H2788,4,0)</f>
        <v>Agendado</v>
      </c>
      <c r="J1247" s="13" t="s">
        <v>497</v>
      </c>
      <c r="K1247" s="13" t="s">
        <v>497</v>
      </c>
      <c r="L1247" s="92" t="s">
        <v>8503</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3"/>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ref="F1248:F1311" si="68">D1248+15</f>
        <v>41236</v>
      </c>
      <c r="G1248" s="16" t="s">
        <v>499</v>
      </c>
      <c r="H1248" s="13" t="s">
        <v>748</v>
      </c>
      <c r="I1248" s="38" t="str">
        <f>VLOOKUP(B1248,SAOM!B$2:H2789,4,0)</f>
        <v>Agendado</v>
      </c>
      <c r="J1248" s="13" t="s">
        <v>497</v>
      </c>
      <c r="K1248" s="13" t="s">
        <v>497</v>
      </c>
      <c r="L1248" s="92" t="s">
        <v>8503</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ref="AC1248:AC1311" si="69">Y1248+90</f>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71"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8563</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8563</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8563</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12747</v>
      </c>
      <c r="I1253" s="38" t="str">
        <f>VLOOKUP(B1253,SAOM!B$2:H2794,4,0)</f>
        <v>Agendado</v>
      </c>
      <c r="J1253" s="13" t="s">
        <v>497</v>
      </c>
      <c r="K1253" s="13" t="s">
        <v>497</v>
      </c>
      <c r="L1253" s="92" t="s">
        <v>8563</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8563</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8563</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8563</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12747</v>
      </c>
      <c r="I1257" s="38" t="str">
        <f>VLOOKUP(B1257,SAOM!B$2:H2798,4,0)</f>
        <v>Agendado</v>
      </c>
      <c r="J1257" s="13" t="s">
        <v>497</v>
      </c>
      <c r="K1257" s="13" t="s">
        <v>497</v>
      </c>
      <c r="L1257" s="14" t="s">
        <v>8711</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12747</v>
      </c>
      <c r="I1258" s="38" t="str">
        <f>VLOOKUP(B1258,SAOM!B$2:H2799,4,0)</f>
        <v>Agendado</v>
      </c>
      <c r="J1258" s="13" t="s">
        <v>497</v>
      </c>
      <c r="K1258" s="13" t="s">
        <v>497</v>
      </c>
      <c r="L1258" s="14" t="s">
        <v>8711</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8717</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8717</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8723</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10291</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8723</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12273</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8723</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12749</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71" t="s">
        <v>497</v>
      </c>
      <c r="K1264" s="71" t="s">
        <v>499</v>
      </c>
      <c r="L1264" s="127" t="s">
        <v>8732</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235" t="s">
        <v>497</v>
      </c>
      <c r="K1265" s="235" t="s">
        <v>499</v>
      </c>
      <c r="L1265" s="242" t="s">
        <v>8732</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71" t="s">
        <v>497</v>
      </c>
      <c r="K1266" s="71" t="s">
        <v>499</v>
      </c>
      <c r="L1266" s="127" t="s">
        <v>8732</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71" t="s">
        <v>497</v>
      </c>
      <c r="K1267" s="71" t="s">
        <v>499</v>
      </c>
      <c r="L1267" s="127" t="s">
        <v>8732</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8732</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8766</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8766</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33"/>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8766</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33"/>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Agendado</v>
      </c>
      <c r="J1272" s="71" t="s">
        <v>497</v>
      </c>
      <c r="K1272" s="71" t="s">
        <v>499</v>
      </c>
      <c r="L1272" s="127" t="s">
        <v>7105</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748</v>
      </c>
      <c r="I1273" s="38" t="str">
        <f>VLOOKUP(B1273,SAOM!B$2:H2814,4,0)</f>
        <v>Agendado</v>
      </c>
      <c r="J1273" s="13" t="s">
        <v>497</v>
      </c>
      <c r="K1273" s="13" t="s">
        <v>497</v>
      </c>
      <c r="L1273" s="92" t="s">
        <v>8892</v>
      </c>
      <c r="M1273" s="14" t="str">
        <f>VLOOKUP(L1273,Coordenadas!A$2:B2524,2,0)</f>
        <v xml:space="preserve"> 17° 3'50.51"S</v>
      </c>
      <c r="N1273" s="14" t="str">
        <f>VLOOKUP(L1273,Coordenadas!A$2:C6267,3,0)</f>
        <v xml:space="preserve"> 43°18'41.62"O</v>
      </c>
      <c r="O1273" s="38" t="str">
        <f>VLOOKUP(B1273,SAOM!B$2:K2814,7,0)</f>
        <v>-</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v>
      </c>
      <c r="W1273" s="16"/>
      <c r="X1273" s="14"/>
      <c r="Y1273" s="17"/>
      <c r="Z1273" s="33"/>
      <c r="AA1273" s="46"/>
      <c r="AB1273" s="17" t="str">
        <f>VLOOKUP(B1273,SAOM!B$2:T2814,16,0)</f>
        <v>-</v>
      </c>
      <c r="AC1273" s="17">
        <f t="shared" si="69"/>
        <v>90</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71" t="s">
        <v>497</v>
      </c>
      <c r="K1274" s="71" t="s">
        <v>499</v>
      </c>
      <c r="L1274" s="45" t="s">
        <v>8723</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12273</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12675</v>
      </c>
      <c r="K1275" s="71" t="s">
        <v>499</v>
      </c>
      <c r="L1275" s="45" t="s">
        <v>8893</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12874</v>
      </c>
      <c r="Y1275" s="79">
        <v>41256</v>
      </c>
      <c r="Z1275" s="80"/>
      <c r="AA1275" s="68"/>
      <c r="AB1275" s="79" t="str">
        <f>VLOOKUP(B1275,SAOM!B$2:T2816,16,0)</f>
        <v>-</v>
      </c>
      <c r="AC1275" s="79">
        <f t="shared" si="69"/>
        <v>41346</v>
      </c>
      <c r="AD1275" s="79" t="s">
        <v>4654</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748</v>
      </c>
      <c r="I1276" s="38" t="str">
        <f>VLOOKUP(B1276,SAOM!B$2:H2817,4,0)</f>
        <v>Agendado</v>
      </c>
      <c r="J1276" s="13" t="s">
        <v>497</v>
      </c>
      <c r="K1276" s="13" t="s">
        <v>497</v>
      </c>
      <c r="L1276" s="92" t="s">
        <v>8894</v>
      </c>
      <c r="M1276" s="14" t="str">
        <f>VLOOKUP(L1276,Coordenadas!A$2:B2527,2,0)</f>
        <v xml:space="preserve"> 16°11'45.70"S</v>
      </c>
      <c r="N1276" s="14" t="str">
        <f>VLOOKUP(L1276,Coordenadas!A$2:C6270,3,0)</f>
        <v xml:space="preserve"> 44°53'59.41"O</v>
      </c>
      <c r="O1276" s="38" t="str">
        <f>VLOOKUP(B1276,SAOM!B$2:K2817,7,0)</f>
        <v>-</v>
      </c>
      <c r="P1276" s="38">
        <v>4033</v>
      </c>
      <c r="Q1276" s="16">
        <f>VLOOKUP(B1276,SAOM!B$2:I2229,8,0)</f>
        <v>41197</v>
      </c>
      <c r="R1276" s="40" t="str">
        <f>VLOOKUP(B1276,SAOM!B$2:M2817,9,0)</f>
        <v>ROBERTO PEREIRA DA SILVA</v>
      </c>
      <c r="S1276" s="16" t="str">
        <f>VLOOKUP(B1276,SAOM!B$2:N2817,10,0)</f>
        <v>RUA DONA LÚCA, S/N - CENTRO</v>
      </c>
      <c r="T1276" s="40" t="str">
        <f>VLOOKUP(B1276,SAOM!B$2:P2817,12,0)</f>
        <v>(38)3634-7145</v>
      </c>
      <c r="U1276" s="84" t="str">
        <f>VLOOKUP(B1276,SAOM!B$2:O2817,11,0)</f>
        <v>39318-000</v>
      </c>
      <c r="V1276" s="38" t="str">
        <f>VLOOKUP(B1276,SAOM!B$2:Q2817,13,0)</f>
        <v>-</v>
      </c>
      <c r="W1276" s="16"/>
      <c r="X1276" s="14"/>
      <c r="Y1276" s="17"/>
      <c r="Z1276" s="33"/>
      <c r="AA1276" s="46"/>
      <c r="AB1276" s="17" t="str">
        <f>VLOOKUP(B1276,SAOM!B$2:T2817,16,0)</f>
        <v>-</v>
      </c>
      <c r="AC1276" s="17">
        <f t="shared" si="69"/>
        <v>90</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8895</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12747</v>
      </c>
      <c r="I1278" s="38" t="str">
        <f>VLOOKUP(B1278,SAOM!B$2:H2819,4,0)</f>
        <v>Agendado</v>
      </c>
      <c r="J1278" s="13" t="s">
        <v>497</v>
      </c>
      <c r="K1278" s="13" t="s">
        <v>497</v>
      </c>
      <c r="L1278" s="92" t="s">
        <v>8896</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c r="X1278" s="14"/>
      <c r="Y1278" s="17"/>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90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281" t="s">
        <v>12747</v>
      </c>
      <c r="I1279" s="38" t="str">
        <f>VLOOKUP(B1279,SAOM!B$2:H2820,4,0)</f>
        <v>Agendado</v>
      </c>
      <c r="J1279" s="13" t="s">
        <v>497</v>
      </c>
      <c r="K1279" s="13" t="s">
        <v>497</v>
      </c>
      <c r="L1279" s="92" t="s">
        <v>8897</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71" t="s">
        <v>497</v>
      </c>
      <c r="K1280" s="71" t="s">
        <v>499</v>
      </c>
      <c r="L1280" s="127" t="s">
        <v>8898</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10309</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748</v>
      </c>
      <c r="I1281" s="38" t="str">
        <f>VLOOKUP(B1281,SAOM!B$2:H2822,4,0)</f>
        <v>Agendado</v>
      </c>
      <c r="J1281" s="13" t="s">
        <v>497</v>
      </c>
      <c r="K1281" s="13" t="s">
        <v>497</v>
      </c>
      <c r="L1281" s="92" t="s">
        <v>4075</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c r="X1281" s="14"/>
      <c r="Y1281" s="17"/>
      <c r="Z1281" s="33"/>
      <c r="AA1281" s="46"/>
      <c r="AB1281" s="17" t="str">
        <f>VLOOKUP(B1281,SAOM!B$2:T2822,16,0)</f>
        <v>-</v>
      </c>
      <c r="AC1281" s="17">
        <f t="shared" si="69"/>
        <v>90</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9182</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71"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9935</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71"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9935</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8899</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8899</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13464</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71"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13465</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10291</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8563</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71" t="s">
        <v>497</v>
      </c>
      <c r="K1292" s="71" t="s">
        <v>499</v>
      </c>
      <c r="L1292" s="45" t="s">
        <v>9065</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71"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12747</v>
      </c>
      <c r="I1294" s="38" t="str">
        <f>VLOOKUP(B1294,SAOM!B$2:H2835,4,0)</f>
        <v>Agendado</v>
      </c>
      <c r="J1294" s="13" t="s">
        <v>497</v>
      </c>
      <c r="K1294" s="13" t="s">
        <v>497</v>
      </c>
      <c r="L1294" s="92" t="s">
        <v>7417</v>
      </c>
      <c r="M1294" s="14" t="str">
        <f>VLOOKUP(L1294,Coordenadas!A$2:B2545,2,0)</f>
        <v xml:space="preserve"> 18°27'48.16"S</v>
      </c>
      <c r="N1294" s="14" t="str">
        <f>VLOOKUP(L1294,Coordenadas!A$2:C6288,3,0)</f>
        <v xml:space="preserve"> 41° 1'7.00"O</v>
      </c>
      <c r="O1294" s="38" t="str">
        <f>VLOOKUP(B1294,SAOM!B$2:K2835,7,0)</f>
        <v>-</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9074</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Agendado</v>
      </c>
      <c r="J1296" s="13" t="s">
        <v>497</v>
      </c>
      <c r="K1296" s="13" t="s">
        <v>499</v>
      </c>
      <c r="L1296" s="92" t="s">
        <v>9079</v>
      </c>
      <c r="M1296" s="14" t="str">
        <f>VLOOKUP(L1296,Coordenadas!A$2:B2547,2,0)</f>
        <v xml:space="preserve"> 16°33'52.97"S</v>
      </c>
      <c r="N1296" s="14" t="str">
        <f>VLOOKUP(L1296,Coordenadas!A$2:C6290,3,0)</f>
        <v xml:space="preserve"> 46°28'8.80"O</v>
      </c>
      <c r="O1296" s="38" t="str">
        <f>VLOOKUP(B1296,SAOM!B$2:K2837,7,0)</f>
        <v>-</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v>
      </c>
      <c r="W1296" s="16">
        <v>41261</v>
      </c>
      <c r="X1296" s="14" t="s">
        <v>10014</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12747</v>
      </c>
      <c r="I1297" s="38" t="str">
        <f>VLOOKUP(B1297,SAOM!B$2:H2838,4,0)</f>
        <v>Agendado</v>
      </c>
      <c r="J1297" s="13" t="s">
        <v>497</v>
      </c>
      <c r="K1297" s="13" t="s">
        <v>504</v>
      </c>
      <c r="L1297" s="92" t="s">
        <v>8187</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71" t="s">
        <v>497</v>
      </c>
      <c r="K1298" s="71" t="s">
        <v>499</v>
      </c>
      <c r="L1298" s="127" t="s">
        <v>9085</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281" t="s">
        <v>12747</v>
      </c>
      <c r="I1299" s="38" t="str">
        <f>VLOOKUP(B1299,SAOM!B$2:H2840,4,0)</f>
        <v>Agendado</v>
      </c>
      <c r="J1299" s="13" t="s">
        <v>497</v>
      </c>
      <c r="K1299" s="13" t="s">
        <v>497</v>
      </c>
      <c r="L1299" s="92" t="s">
        <v>9090</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9093</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9097</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si="68"/>
        <v>41246</v>
      </c>
      <c r="G1302" s="29" t="s">
        <v>499</v>
      </c>
      <c r="H1302" s="71" t="s">
        <v>513</v>
      </c>
      <c r="I1302" s="38" t="str">
        <f>VLOOKUP(B1302,SAOM!B$2:H2843,4,0)</f>
        <v>Aceito</v>
      </c>
      <c r="J1302" s="71" t="s">
        <v>497</v>
      </c>
      <c r="K1302" s="71" t="s">
        <v>499</v>
      </c>
      <c r="L1302" s="127" t="s">
        <v>9102</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si="69"/>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68"/>
        <v>41247</v>
      </c>
      <c r="G1303" s="16">
        <v>41198</v>
      </c>
      <c r="H1303" s="13" t="s">
        <v>513</v>
      </c>
      <c r="I1303" s="38" t="str">
        <f>VLOOKUP(B1303,SAOM!B$2:H2844,4,0)</f>
        <v>Aceito</v>
      </c>
      <c r="J1303" s="13" t="s">
        <v>497</v>
      </c>
      <c r="K1303" s="13" t="s">
        <v>499</v>
      </c>
      <c r="L1303" s="92" t="s">
        <v>7409</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69"/>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68"/>
        <v>41246</v>
      </c>
      <c r="G1304" s="16" t="s">
        <v>499</v>
      </c>
      <c r="H1304" s="13" t="s">
        <v>748</v>
      </c>
      <c r="I1304" s="38" t="str">
        <f>VLOOKUP(B1304,SAOM!B$2:H2845,4,0)</f>
        <v>Agendado</v>
      </c>
      <c r="J1304" s="13" t="s">
        <v>497</v>
      </c>
      <c r="K1304" s="13" t="s">
        <v>497</v>
      </c>
      <c r="L1304" s="92" t="s">
        <v>9109</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69"/>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68"/>
        <v>41246</v>
      </c>
      <c r="G1305" s="29" t="s">
        <v>499</v>
      </c>
      <c r="H1305" s="71" t="s">
        <v>513</v>
      </c>
      <c r="I1305" s="38" t="str">
        <f>VLOOKUP(B1305,SAOM!B$2:H2846,4,0)</f>
        <v>Aceito</v>
      </c>
      <c r="J1305" s="71" t="s">
        <v>497</v>
      </c>
      <c r="K1305" s="71" t="s">
        <v>499</v>
      </c>
      <c r="L1305" s="127" t="s">
        <v>9114</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12677</v>
      </c>
      <c r="Y1305" s="79">
        <v>41248</v>
      </c>
      <c r="Z1305" s="80"/>
      <c r="AA1305" s="68"/>
      <c r="AB1305" s="17" t="str">
        <f>VLOOKUP(B1305,SAOM!B$2:T2846,16,0)</f>
        <v>-</v>
      </c>
      <c r="AC1305" s="79">
        <f t="shared" si="69"/>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68"/>
        <v>41246</v>
      </c>
      <c r="G1306" s="29" t="s">
        <v>499</v>
      </c>
      <c r="H1306" s="71" t="s">
        <v>513</v>
      </c>
      <c r="I1306" s="38" t="str">
        <f>VLOOKUP(B1306,SAOM!B$2:H2847,4,0)</f>
        <v>Aceito</v>
      </c>
      <c r="J1306" s="71" t="s">
        <v>497</v>
      </c>
      <c r="K1306" s="71" t="s">
        <v>499</v>
      </c>
      <c r="L1306" s="127" t="s">
        <v>9119</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69"/>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68"/>
        <v>41247</v>
      </c>
      <c r="G1307" s="16">
        <v>41198</v>
      </c>
      <c r="H1307" s="13" t="s">
        <v>513</v>
      </c>
      <c r="I1307" s="38" t="str">
        <f>VLOOKUP(B1307,SAOM!B$2:H2848,4,0)</f>
        <v>Aceito</v>
      </c>
      <c r="J1307" s="13" t="s">
        <v>12675</v>
      </c>
      <c r="K1307" s="13" t="s">
        <v>499</v>
      </c>
      <c r="L1307" s="14" t="s">
        <v>9124</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12676</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69"/>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68"/>
        <v>41246</v>
      </c>
      <c r="G1308" s="16" t="s">
        <v>499</v>
      </c>
      <c r="H1308" s="13" t="s">
        <v>513</v>
      </c>
      <c r="I1308" s="38" t="str">
        <f>VLOOKUP(B1308,SAOM!B$2:H2849,4,0)</f>
        <v>Agendado</v>
      </c>
      <c r="J1308" s="13" t="s">
        <v>497</v>
      </c>
      <c r="K1308" s="13" t="s">
        <v>499</v>
      </c>
      <c r="L1308" s="92" t="s">
        <v>9127</v>
      </c>
      <c r="M1308" s="14" t="str">
        <f>VLOOKUP(L1308,Coordenadas!A$2:B2559,2,0)</f>
        <v xml:space="preserve"> 16°50'49.24"S</v>
      </c>
      <c r="N1308" s="14" t="str">
        <f>VLOOKUP(L1308,Coordenadas!A$2:C6302,3,0)</f>
        <v xml:space="preserve"> 43°35'2.63"O</v>
      </c>
      <c r="O1308" s="38" t="str">
        <f>VLOOKUP(B1308,SAOM!B$2:K2849,7,0)</f>
        <v>-</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v>
      </c>
      <c r="W1308" s="16">
        <v>41262</v>
      </c>
      <c r="X1308" s="14" t="s">
        <v>4379</v>
      </c>
      <c r="Y1308" s="17">
        <v>41262</v>
      </c>
      <c r="Z1308" s="33"/>
      <c r="AA1308" s="46"/>
      <c r="AB1308" s="17" t="str">
        <f>VLOOKUP(B1308,SAOM!B$2:T2849,16,0)</f>
        <v>-</v>
      </c>
      <c r="AC1308" s="17">
        <f t="shared" si="69"/>
        <v>41352</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68"/>
        <v>41246</v>
      </c>
      <c r="G1309" s="16" t="s">
        <v>499</v>
      </c>
      <c r="H1309" s="13" t="s">
        <v>748</v>
      </c>
      <c r="I1309" s="38" t="str">
        <f>VLOOKUP(B1309,SAOM!B$2:H2850,4,0)</f>
        <v>Agendado</v>
      </c>
      <c r="J1309" s="13" t="s">
        <v>497</v>
      </c>
      <c r="K1309" s="13" t="s">
        <v>497</v>
      </c>
      <c r="L1309" s="92" t="s">
        <v>9132</v>
      </c>
      <c r="M1309" s="14" t="str">
        <f>VLOOKUP(L1309,Coordenadas!A$2:B2560,2,0)</f>
        <v xml:space="preserve"> 18°12'58.15"S</v>
      </c>
      <c r="N1309" s="14" t="str">
        <f>VLOOKUP(L1309,Coordenadas!A$2:C6303,3,0)</f>
        <v xml:space="preserve"> 42°30'14.54"O</v>
      </c>
      <c r="O1309" s="38" t="str">
        <f>VLOOKUP(B1309,SAOM!B$2:K2850,7,0)</f>
        <v>-</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v>
      </c>
      <c r="W1309" s="16"/>
      <c r="X1309" s="14"/>
      <c r="Y1309" s="17"/>
      <c r="Z1309" s="33"/>
      <c r="AA1309" s="46"/>
      <c r="AB1309" s="17" t="str">
        <f>VLOOKUP(B1309,SAOM!B$2:T2850,16,0)</f>
        <v>-</v>
      </c>
      <c r="AC1309" s="17">
        <f t="shared" si="69"/>
        <v>90</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68"/>
        <v>41246</v>
      </c>
      <c r="G1310" s="29" t="s">
        <v>499</v>
      </c>
      <c r="H1310" s="13" t="s">
        <v>513</v>
      </c>
      <c r="I1310" s="38" t="str">
        <f>VLOOKUP(B1310,SAOM!B$2:H2851,4,0)</f>
        <v>Aceito</v>
      </c>
      <c r="J1310" s="71" t="s">
        <v>497</v>
      </c>
      <c r="K1310" s="71" t="s">
        <v>499</v>
      </c>
      <c r="L1310" s="127" t="s">
        <v>9137</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69"/>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68"/>
        <v>41247</v>
      </c>
      <c r="G1311" s="29">
        <v>41198</v>
      </c>
      <c r="H1311" s="71" t="s">
        <v>513</v>
      </c>
      <c r="I1311" s="38" t="str">
        <f>VLOOKUP(B1311,SAOM!B$2:H2852,4,0)</f>
        <v>Aceito</v>
      </c>
      <c r="J1311" s="71" t="s">
        <v>12675</v>
      </c>
      <c r="K1311" s="71" t="s">
        <v>499</v>
      </c>
      <c r="L1311" s="45" t="s">
        <v>9141</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12874</v>
      </c>
      <c r="Y1311" s="79">
        <v>41253</v>
      </c>
      <c r="Z1311" s="80">
        <v>41255</v>
      </c>
      <c r="AA1311" s="68" t="s">
        <v>9259</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69"/>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ref="F1312:F1375" si="72">D1312+15</f>
        <v>41246</v>
      </c>
      <c r="G1312" s="29" t="s">
        <v>499</v>
      </c>
      <c r="H1312" s="71" t="s">
        <v>513</v>
      </c>
      <c r="I1312" s="38" t="str">
        <f>VLOOKUP(B1312,SAOM!B$2:H2853,4,0)</f>
        <v>Aceito</v>
      </c>
      <c r="J1312" s="71" t="s">
        <v>497</v>
      </c>
      <c r="K1312" s="71" t="s">
        <v>499</v>
      </c>
      <c r="L1312" s="127" t="s">
        <v>9145</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9261</v>
      </c>
      <c r="AB1312" s="17" t="str">
        <f>VLOOKUP(B1312,SAOM!B$2:T2853,16,0)</f>
        <v>-</v>
      </c>
      <c r="AC1312" s="79">
        <f t="shared" ref="AC1312:AC1375" si="73">Y1312+90</f>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81" customFormat="1" ht="15.75" customHeight="1">
      <c r="A1314" s="44">
        <v>4637</v>
      </c>
      <c r="B1314" s="36">
        <v>4637</v>
      </c>
      <c r="C1314" s="29">
        <v>41201</v>
      </c>
      <c r="D1314" s="29">
        <v>41247</v>
      </c>
      <c r="E1314" s="29">
        <f>VLOOKUP(B1314,SAOM!B$2:D2858,3,0)</f>
        <v>41266</v>
      </c>
      <c r="F1314" s="29">
        <f t="shared" si="72"/>
        <v>41262</v>
      </c>
      <c r="G1314" s="29">
        <v>41218</v>
      </c>
      <c r="H1314" s="71" t="s">
        <v>513</v>
      </c>
      <c r="I1314" s="36" t="str">
        <f>VLOOKUP(B1314,SAOM!B$2:H2855,4,0)</f>
        <v>Agendado</v>
      </c>
      <c r="J1314" s="71" t="s">
        <v>12675</v>
      </c>
      <c r="K1314" s="71" t="s">
        <v>499</v>
      </c>
      <c r="L1314" s="45" t="s">
        <v>9420</v>
      </c>
      <c r="M1314" s="45" t="str">
        <f>VLOOKUP(L1314,Coordenadas!A$2:B2565,2,0)</f>
        <v xml:space="preserve"> 20°13'58.07"S</v>
      </c>
      <c r="N1314" s="45" t="str">
        <f>VLOOKUP(L1314,Coordenadas!A$2:C6308,3,0)</f>
        <v xml:space="preserve"> 46°22'1.49"O</v>
      </c>
      <c r="O1314" s="36" t="str">
        <f>VLOOKUP(B1314,SAOM!B$2:K2855,7,0)</f>
        <v>SES-SAAS-4637</v>
      </c>
      <c r="P1314" s="36">
        <v>4033</v>
      </c>
      <c r="Q1314" s="29">
        <f>VLOOKUP(B1314,SAOM!B$2:I2267,8,0)</f>
        <v>41261</v>
      </c>
      <c r="R1314" s="78" t="str">
        <f>VLOOKUP(B1314,SAOM!B$2:M2855,9,0)</f>
        <v>CAMILA CASTRO GOULART</v>
      </c>
      <c r="S1314" s="29" t="str">
        <f>VLOOKUP(B1314,SAOM!B$2:N2855,10,0)</f>
        <v>RUA GABRIEL DE ABREU 81 - CENTRO</v>
      </c>
      <c r="T1314" s="78" t="str">
        <f>VLOOKUP(B1314,SAOM!B$2:P2855,12,0)</f>
        <v>(37)3433-1358/1122</v>
      </c>
      <c r="U1314" s="201" t="str">
        <f>VLOOKUP(B1314,SAOM!B$2:O2855,11,0)</f>
        <v>37928-000</v>
      </c>
      <c r="V1314" s="36" t="str">
        <f>VLOOKUP(B1314,SAOM!B$2:Q2855,13,0)</f>
        <v>00:20:0E:10:55:24</v>
      </c>
      <c r="W1314" s="29">
        <v>41261</v>
      </c>
      <c r="X1314" s="45" t="s">
        <v>13534</v>
      </c>
      <c r="Y1314" s="79">
        <v>41262</v>
      </c>
      <c r="Z1314" s="80"/>
      <c r="AA1314" s="68"/>
      <c r="AB1314" s="7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9">
        <f t="shared" si="73"/>
        <v>41352</v>
      </c>
      <c r="AD1314" s="79" t="s">
        <v>4654</v>
      </c>
      <c r="AE1314" s="79"/>
      <c r="AF1314" s="208"/>
      <c r="AG1314" s="141"/>
      <c r="AH1314" s="141"/>
      <c r="AI1314" s="45"/>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12675</v>
      </c>
      <c r="K1315" s="71" t="s">
        <v>499</v>
      </c>
      <c r="L1315" s="45" t="s">
        <v>9423</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13609</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12747</v>
      </c>
      <c r="I1316" s="38" t="str">
        <f>VLOOKUP(B1316,SAOM!B$2:H2857,4,0)</f>
        <v>Agendado</v>
      </c>
      <c r="J1316" s="13" t="s">
        <v>497</v>
      </c>
      <c r="K1316" s="13" t="s">
        <v>497</v>
      </c>
      <c r="L1316" s="92" t="s">
        <v>9438</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9442</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12747</v>
      </c>
      <c r="I1318" s="38" t="str">
        <f>VLOOKUP(B1318,SAOM!B$2:H2859,4,0)</f>
        <v>Agendado</v>
      </c>
      <c r="J1318" s="13" t="s">
        <v>497</v>
      </c>
      <c r="K1318" s="13" t="s">
        <v>497</v>
      </c>
      <c r="L1318" s="92" t="s">
        <v>9445</v>
      </c>
      <c r="M1318" s="14" t="str">
        <f>VLOOKUP(L1318,Coordenadas!A$2:B2569,2,0)</f>
        <v xml:space="preserve"> 19°32'10.81"S</v>
      </c>
      <c r="N1318" s="14" t="str">
        <f>VLOOKUP(L1318,Coordenadas!A$2:C6312,3,0)</f>
        <v xml:space="preserve"> 42° 0'23.31"O</v>
      </c>
      <c r="O1318" s="38" t="str">
        <f>VLOOKUP(B1318,SAOM!B$2:K2859,7,0)</f>
        <v>-</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v>
      </c>
      <c r="W1318" s="16"/>
      <c r="X1318" s="14"/>
      <c r="Y1318" s="17"/>
      <c r="Z1318" s="33"/>
      <c r="AA1318" s="46"/>
      <c r="AB1318" s="17" t="str">
        <f>VLOOKUP(B1318,SAOM!B$2:T2859,16,0)</f>
        <v>05/11/2012 15:17:55 	Hernan Martins Alves 	Telefone não atente, favor informar novo contato.   	Pendência Ativação</v>
      </c>
      <c r="AC1318" s="17">
        <f t="shared" si="73"/>
        <v>90</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10319</v>
      </c>
      <c r="I1319" s="38" t="str">
        <f>VLOOKUP(B1319,SAOM!B$2:H2860,4,0)</f>
        <v>Paralisado</v>
      </c>
      <c r="J1319" s="13" t="s">
        <v>497</v>
      </c>
      <c r="K1319" s="13" t="s">
        <v>497</v>
      </c>
      <c r="L1319" s="92" t="s">
        <v>9448</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18" customFormat="1" ht="15.75" customHeight="1">
      <c r="A1320" s="44">
        <v>4631</v>
      </c>
      <c r="B1320" s="36">
        <v>4631</v>
      </c>
      <c r="C1320" s="16">
        <v>41201</v>
      </c>
      <c r="D1320" s="16">
        <f t="shared" si="74"/>
        <v>41246</v>
      </c>
      <c r="E1320" s="16">
        <f>VLOOKUP(B1320,SAOM!B$2:D2864,3,0)</f>
        <v>41246</v>
      </c>
      <c r="F1320" s="16">
        <f t="shared" si="72"/>
        <v>41261</v>
      </c>
      <c r="G1320" s="16">
        <v>41212</v>
      </c>
      <c r="H1320" s="13" t="s">
        <v>12747</v>
      </c>
      <c r="I1320" s="38" t="str">
        <f>VLOOKUP(B1320,SAOM!B$2:H2861,4,0)</f>
        <v>A agendar</v>
      </c>
      <c r="J1320" s="13" t="s">
        <v>497</v>
      </c>
      <c r="K1320" s="13" t="s">
        <v>497</v>
      </c>
      <c r="L1320" s="14" t="s">
        <v>9451</v>
      </c>
      <c r="M1320" s="14" t="str">
        <f>VLOOKUP(L1320,Coordenadas!A$2:B2571,2,0)</f>
        <v xml:space="preserve"> 18°51'12.82"S</v>
      </c>
      <c r="N1320" s="14" t="str">
        <f>VLOOKUP(L1320,Coordenadas!A$2:C6314,3,0)</f>
        <v xml:space="preserve"> 50° 7'28.30"O</v>
      </c>
      <c r="O1320" s="38" t="str">
        <f>VLOOKUP(B1320,SAOM!B$2:K2861,7,0)</f>
        <v>-</v>
      </c>
      <c r="P1320" s="38">
        <v>4033</v>
      </c>
      <c r="Q1320" s="16" t="str">
        <f>VLOOKUP(B1320,SAOM!B$2:I2273,8,0)</f>
        <v>-</v>
      </c>
      <c r="R1320" s="40" t="str">
        <f>VLOOKUP(B1320,SAOM!B$2:M2861,9,0)</f>
        <v>RAFAEL FLORENTINO COSTA</v>
      </c>
      <c r="S1320" s="16" t="str">
        <f>VLOOKUP(B1320,SAOM!B$2:N2861,10,0)</f>
        <v xml:space="preserve"> AVENIDA JOAQUIM RIBEIRO DE GOUVEIA nº 1.507 NOVO HORIZONTE </v>
      </c>
      <c r="T1320" s="40" t="str">
        <f>VLOOKUP(B1320,SAOM!B$2:P2861,12,0)</f>
        <v xml:space="preserve">(34)3251-8505 </v>
      </c>
      <c r="U1320" s="84" t="str">
        <f>VLOOKUP(B1320,SAOM!B$2:O2861,11,0)</f>
        <v>38320-000</v>
      </c>
      <c r="V1320" s="38" t="str">
        <f>VLOOKUP(B1320,SAOM!B$2:Q2861,13,0)</f>
        <v>-</v>
      </c>
      <c r="W1320" s="16"/>
      <c r="X1320" s="14"/>
      <c r="Y1320" s="17"/>
      <c r="Z1320" s="33"/>
      <c r="AA1320" s="46"/>
      <c r="AB1320" s="17" t="str">
        <f>VLOOKUP(B1320,SAOM!B$2:T2861,16,0)</f>
        <v>11/11/2012 08:03:38 	Hernan Martins Alves 	Atualizar novo número: (33)8409-2600  	Pendência Ativação</v>
      </c>
      <c r="AC1320" s="17">
        <f t="shared" si="73"/>
        <v>90</v>
      </c>
      <c r="AD1320" s="17" t="s">
        <v>4654</v>
      </c>
      <c r="AE1320" s="17"/>
      <c r="AF1320" s="70"/>
      <c r="AG1320" s="140"/>
      <c r="AH1320" s="140"/>
      <c r="AI1320" s="14"/>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9455</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71" t="s">
        <v>497</v>
      </c>
      <c r="K1322" s="71" t="s">
        <v>499</v>
      </c>
      <c r="L1322" s="127" t="s">
        <v>7660</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9463</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221" t="s">
        <v>497</v>
      </c>
      <c r="K1324" s="221" t="s">
        <v>499</v>
      </c>
      <c r="L1324" s="252" t="s">
        <v>9467</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9979</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9472</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71"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9479</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8155</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9484</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9491</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9288</v>
      </c>
      <c r="I1331" s="38" t="str">
        <f>VLOOKUP(B1331,SAOM!B$2:H2872,4,0)</f>
        <v>A agendar</v>
      </c>
      <c r="J1331" s="13" t="s">
        <v>497</v>
      </c>
      <c r="K1331" s="13" t="s">
        <v>497</v>
      </c>
      <c r="L1331" s="92" t="s">
        <v>9496</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18" customFormat="1" ht="15.75" customHeight="1">
      <c r="A1332" s="44">
        <v>4618</v>
      </c>
      <c r="B1332" s="36">
        <v>4618</v>
      </c>
      <c r="C1332" s="16">
        <v>41201</v>
      </c>
      <c r="D1332" s="16">
        <f t="shared" si="74"/>
        <v>41246</v>
      </c>
      <c r="E1332" s="16">
        <f>VLOOKUP(B1332,SAOM!B$2:D2876,3,0)</f>
        <v>41246</v>
      </c>
      <c r="F1332" s="16">
        <f t="shared" si="72"/>
        <v>41261</v>
      </c>
      <c r="G1332" s="16">
        <v>41208</v>
      </c>
      <c r="H1332" s="13" t="s">
        <v>12747</v>
      </c>
      <c r="I1332" s="38" t="str">
        <f>VLOOKUP(B1332,SAOM!B$2:H2873,4,0)</f>
        <v>Agendado</v>
      </c>
      <c r="J1332" s="13" t="s">
        <v>497</v>
      </c>
      <c r="K1332" s="13" t="s">
        <v>497</v>
      </c>
      <c r="L1332" s="92" t="s">
        <v>9501</v>
      </c>
      <c r="M1332" s="14" t="str">
        <f>VLOOKUP(L1332,Coordenadas!A$2:B2583,2,0)</f>
        <v xml:space="preserve"> 20°28'11.06"S</v>
      </c>
      <c r="N1332" s="14" t="str">
        <f>VLOOKUP(L1332,Coordenadas!A$2:C6326,3,0)</f>
        <v xml:space="preserve"> 45°48'8.52"O</v>
      </c>
      <c r="O1332" s="38" t="str">
        <f>VLOOKUP(B1332,SAOM!B$2:K2873,7,0)</f>
        <v>-</v>
      </c>
      <c r="P1332" s="38">
        <v>4033</v>
      </c>
      <c r="Q1332" s="16">
        <f>VLOOKUP(B1332,SAOM!B$2:I2285,8,0)</f>
        <v>41253</v>
      </c>
      <c r="R1332" s="40" t="str">
        <f>VLOOKUP(B1332,SAOM!B$2:M2873,9,0)</f>
        <v>LUCIANA SOEIRO MACHADO MIRANDA LOPES DA SILVA</v>
      </c>
      <c r="S1332" s="16" t="str">
        <f>VLOOKUP(B1332,SAOM!B$2:N2873,10,0)</f>
        <v>Avenida JK ,401 CENTRO</v>
      </c>
      <c r="T1332" s="40" t="str">
        <f>VLOOKUP(B1332,SAOM!B$2:P2873,12,0)</f>
        <v>(37)3324-1275</v>
      </c>
      <c r="U1332" s="84" t="str">
        <f>VLOOKUP(B1332,SAOM!B$2:O2873,11,0)</f>
        <v>35585-000</v>
      </c>
      <c r="V1332" s="38" t="str">
        <f>VLOOKUP(B1332,SAOM!B$2:Q2873,13,0)</f>
        <v>-</v>
      </c>
      <c r="W1332" s="16"/>
      <c r="X1332" s="14"/>
      <c r="Y1332" s="17"/>
      <c r="Z1332" s="33"/>
      <c r="AA1332" s="46"/>
      <c r="AB1332" s="17" t="str">
        <f>VLOOKUP(B1332,SAOM!B$2:T2873,16,0)</f>
        <v>26/11/2012 15:30:37 	Ivan Santos 	Lá(Avenida JK ,401) é RFM e não PSF.  	Agenda Ativacao Aprovada
26/10/2012 11:40:03 	Ivan Santos 	O telefone na farmácia é (37)3324-1275.  	Agenda Ativacao Aprovada</v>
      </c>
      <c r="AC1332" s="17">
        <f t="shared" si="73"/>
        <v>90</v>
      </c>
      <c r="AD1332" s="17" t="s">
        <v>4654</v>
      </c>
      <c r="AE1332" s="17"/>
      <c r="AF1332" s="70"/>
      <c r="AG1332" s="140"/>
      <c r="AH1332" s="140"/>
      <c r="AI1332" s="14"/>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9504</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9509</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71" t="s">
        <v>497</v>
      </c>
      <c r="K1335" s="71" t="s">
        <v>499</v>
      </c>
      <c r="L1335" s="127" t="s">
        <v>9514</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71" t="s">
        <v>497</v>
      </c>
      <c r="K1336" s="71" t="s">
        <v>499</v>
      </c>
      <c r="L1336" s="127" t="s">
        <v>9519</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8155</v>
      </c>
      <c r="Y1336" s="79">
        <v>41234</v>
      </c>
      <c r="Z1336" s="80"/>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9519</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9526</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12750</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12747</v>
      </c>
      <c r="I1339" s="38" t="str">
        <f>VLOOKUP(B1339,SAOM!B$2:H2880,4,0)</f>
        <v>A agendar</v>
      </c>
      <c r="J1339" s="13" t="s">
        <v>497</v>
      </c>
      <c r="K1339" s="13" t="s">
        <v>504</v>
      </c>
      <c r="L1339" s="14" t="s">
        <v>9531</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12747</v>
      </c>
      <c r="I1340" s="38" t="str">
        <f>VLOOKUP(B1340,SAOM!B$2:H2881,4,0)</f>
        <v>A agendar</v>
      </c>
      <c r="J1340" s="13" t="s">
        <v>497</v>
      </c>
      <c r="K1340" s="13" t="s">
        <v>497</v>
      </c>
      <c r="L1340" s="92" t="s">
        <v>9534</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3"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12747</v>
      </c>
      <c r="I1342" s="38" t="str">
        <f>VLOOKUP(B1342,SAOM!B$2:H2883,4,0)</f>
        <v>A agendar</v>
      </c>
      <c r="J1342" s="13" t="s">
        <v>497</v>
      </c>
      <c r="K1342" s="13" t="s">
        <v>497</v>
      </c>
      <c r="L1342" s="92" t="s">
        <v>9539</v>
      </c>
      <c r="M1342" s="14" t="str">
        <f>VLOOKUP(L1342,Coordenadas!A$2:B2593,2,0)</f>
        <v xml:space="preserve"> 19°32'51.71"S</v>
      </c>
      <c r="N1342" s="14" t="str">
        <f>VLOOKUP(L1342,Coordenadas!A$2:C6336,3,0)</f>
        <v xml:space="preserve"> 41°57'18.87"O</v>
      </c>
      <c r="O1342" s="38" t="str">
        <f>VLOOKUP(B1342,SAOM!B$2:K2883,7,0)</f>
        <v>-</v>
      </c>
      <c r="P1342" s="38">
        <v>4033</v>
      </c>
      <c r="Q1342" s="16" t="str">
        <f>VLOOKUP(B1342,SAOM!B$2:I2295,8,0)</f>
        <v>-</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v>
      </c>
      <c r="W1342" s="16"/>
      <c r="X1342" s="14"/>
      <c r="Y1342" s="17"/>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90</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Agendado</v>
      </c>
      <c r="J1343" s="13" t="s">
        <v>497</v>
      </c>
      <c r="K1343" s="13" t="s">
        <v>499</v>
      </c>
      <c r="L1343" s="92" t="s">
        <v>9544</v>
      </c>
      <c r="M1343" s="14" t="str">
        <f>VLOOKUP(L1343,Coordenadas!A$2:B2594,2,0)</f>
        <v xml:space="preserve"> 20°54'8.05"S</v>
      </c>
      <c r="N1343" s="14" t="str">
        <f>VLOOKUP(L1343,Coordenadas!A$2:C6337,3,0)</f>
        <v xml:space="preserve"> 44°30'3.62"O</v>
      </c>
      <c r="O1343" s="38" t="str">
        <f>VLOOKUP(B1343,SAOM!B$2:K2884,7,0)</f>
        <v>-</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v>
      </c>
      <c r="W1343" s="16">
        <v>41261</v>
      </c>
      <c r="X1343" s="14" t="s">
        <v>12750</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71" t="s">
        <v>497</v>
      </c>
      <c r="K1344" s="71" t="s">
        <v>499</v>
      </c>
      <c r="L1344" s="127" t="s">
        <v>9549</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71" t="s">
        <v>497</v>
      </c>
      <c r="K1345" s="71" t="s">
        <v>499</v>
      </c>
      <c r="L1345" s="127" t="s">
        <v>9554</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71" t="s">
        <v>497</v>
      </c>
      <c r="K1346" s="71" t="s">
        <v>499</v>
      </c>
      <c r="L1346" s="127" t="s">
        <v>9559</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12675</v>
      </c>
      <c r="K1347" s="71" t="s">
        <v>499</v>
      </c>
      <c r="L1347" s="45" t="s">
        <v>9564</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12840</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71" t="s">
        <v>497</v>
      </c>
      <c r="K1348" s="71" t="s">
        <v>499</v>
      </c>
      <c r="L1348" s="127" t="s">
        <v>9569</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71" t="s">
        <v>497</v>
      </c>
      <c r="K1349" s="71" t="s">
        <v>499</v>
      </c>
      <c r="L1349" s="45" t="s">
        <v>9574</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71" t="s">
        <v>497</v>
      </c>
      <c r="K1350" s="71" t="s">
        <v>499</v>
      </c>
      <c r="L1350" s="127" t="s">
        <v>9579</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9584</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71" t="s">
        <v>497</v>
      </c>
      <c r="K1352" s="71" t="s">
        <v>499</v>
      </c>
      <c r="L1352" s="45" t="s">
        <v>7699</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71"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246" t="s">
        <v>497</v>
      </c>
      <c r="K1354" s="246" t="s">
        <v>497</v>
      </c>
      <c r="L1354" s="248" t="s">
        <v>9825</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8766</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748</v>
      </c>
      <c r="I1356" s="38" t="str">
        <f>VLOOKUP(B1356,SAOM!B$2:H2897,4,0)</f>
        <v>Agendado</v>
      </c>
      <c r="J1356" s="13" t="s">
        <v>497</v>
      </c>
      <c r="K1356" s="13" t="s">
        <v>497</v>
      </c>
      <c r="L1356" s="92" t="s">
        <v>9832</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c r="X1356" s="14"/>
      <c r="Y1356" s="17"/>
      <c r="Z1356" s="33"/>
      <c r="AA1356" s="46"/>
      <c r="AB1356" s="17" t="str">
        <f>VLOOKUP(B1356,SAOM!B$2:T2897,16,0)</f>
        <v>-</v>
      </c>
      <c r="AC1356" s="17">
        <f t="shared" si="73"/>
        <v>90</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71"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8155</v>
      </c>
      <c r="Y1357" s="79">
        <v>41232</v>
      </c>
      <c r="Z1357" s="80"/>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748</v>
      </c>
      <c r="I1358" s="38" t="str">
        <f>VLOOKUP(B1358,SAOM!B$2:H2899,4,0)</f>
        <v>Agendado</v>
      </c>
      <c r="J1358" s="13" t="s">
        <v>497</v>
      </c>
      <c r="K1358" s="13" t="s">
        <v>497</v>
      </c>
      <c r="L1358" s="92" t="s">
        <v>5362</v>
      </c>
      <c r="M1358" s="14" t="str">
        <f>VLOOKUP(L1358,Coordenadas!A$2:B2609,2,0)</f>
        <v xml:space="preserve"> 20°41'49.38"S</v>
      </c>
      <c r="N1358" s="14" t="str">
        <f>VLOOKUP(L1358,Coordenadas!A$2:C6352,3,0)</f>
        <v xml:space="preserve"> 44°49'40.12"O</v>
      </c>
      <c r="O1358" s="38" t="str">
        <f>VLOOKUP(B1358,SAOM!B$2:K2899,7,0)</f>
        <v>-</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v>
      </c>
      <c r="W1358" s="16"/>
      <c r="X1358" s="14"/>
      <c r="Y1358" s="17"/>
      <c r="Z1358" s="33"/>
      <c r="AA1358" s="46"/>
      <c r="AB1358" s="17" t="str">
        <f>VLOOKUP(B1358,SAOM!B$2:T2899,16,0)</f>
        <v>-</v>
      </c>
      <c r="AC1358" s="17">
        <f t="shared" si="73"/>
        <v>90</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2444</v>
      </c>
      <c r="I1359" s="38" t="str">
        <f>VLOOKUP(B1359,SAOM!B$2:H2900,4,0)</f>
        <v>Agendado</v>
      </c>
      <c r="J1359" s="13" t="s">
        <v>497</v>
      </c>
      <c r="K1359" s="13" t="s">
        <v>499</v>
      </c>
      <c r="L1359" s="92" t="s">
        <v>5362</v>
      </c>
      <c r="M1359" s="14" t="str">
        <f>VLOOKUP(L1359,Coordenadas!A$2:B2610,2,0)</f>
        <v xml:space="preserve"> 20°41'49.38"S</v>
      </c>
      <c r="N1359" s="14" t="str">
        <f>VLOOKUP(L1359,Coordenadas!A$2:C6353,3,0)</f>
        <v xml:space="preserve"> 44°49'40.12"O</v>
      </c>
      <c r="O1359" s="38" t="str">
        <f>VLOOKUP(B1359,SAOM!B$2:K2900,7,0)</f>
        <v>-</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v>
      </c>
      <c r="W1359" s="16">
        <v>41262</v>
      </c>
      <c r="X1359" s="14" t="s">
        <v>12750</v>
      </c>
      <c r="Y1359" s="17"/>
      <c r="Z1359" s="33"/>
      <c r="AA1359" s="46"/>
      <c r="AB1359" s="17" t="str">
        <f>VLOOKUP(B1359,SAOM!B$2:T2900,16,0)</f>
        <v>-</v>
      </c>
      <c r="AC1359" s="17">
        <f t="shared" si="73"/>
        <v>90</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9832</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748</v>
      </c>
      <c r="I1361" s="38" t="str">
        <f>VLOOKUP(B1361,SAOM!B$2:H2902,4,0)</f>
        <v>Agendado</v>
      </c>
      <c r="J1361" s="13" t="s">
        <v>497</v>
      </c>
      <c r="K1361" s="13" t="s">
        <v>497</v>
      </c>
      <c r="L1361" s="92" t="s">
        <v>9832</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c r="X1361" s="14"/>
      <c r="Y1361" s="17"/>
      <c r="Z1361" s="33"/>
      <c r="AA1361" s="46"/>
      <c r="AB1361" s="17" t="str">
        <f>VLOOKUP(B1361,SAOM!B$2:T2902,16,0)</f>
        <v>-</v>
      </c>
      <c r="AC1361" s="17">
        <f t="shared" si="73"/>
        <v>90</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9855</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8749</v>
      </c>
      <c r="Y1363" s="17">
        <v>41235</v>
      </c>
      <c r="Z1363" s="33"/>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71" t="s">
        <v>497</v>
      </c>
      <c r="K1364" s="71" t="s">
        <v>499</v>
      </c>
      <c r="L1364" s="127" t="s">
        <v>9863</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80"/>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7337</v>
      </c>
      <c r="Y1365" s="79">
        <v>41226</v>
      </c>
      <c r="Z1365" s="80"/>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si="72"/>
        <v>41281</v>
      </c>
      <c r="G1366" s="29" t="s">
        <v>499</v>
      </c>
      <c r="H1366" s="71" t="s">
        <v>513</v>
      </c>
      <c r="I1366" s="36" t="str">
        <f>VLOOKUP(B1366,SAOM!B$2:H2907,4,0)</f>
        <v>Aceito</v>
      </c>
      <c r="J1366" s="71" t="s">
        <v>680</v>
      </c>
      <c r="K1366" s="71" t="s">
        <v>499</v>
      </c>
      <c r="L1366" s="127" t="s">
        <v>9871</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si="73"/>
        <v>41346</v>
      </c>
      <c r="AD1366" s="79" t="s">
        <v>4654</v>
      </c>
      <c r="AE1366" s="79"/>
      <c r="AF1366" s="208"/>
      <c r="AG1366" s="141"/>
      <c r="AH1366" s="141"/>
      <c r="AI1366" s="45"/>
    </row>
    <row r="1367" spans="1:35" s="91" customFormat="1" ht="15.75" customHeight="1">
      <c r="A1367" s="85">
        <v>5543</v>
      </c>
      <c r="B1367" s="86">
        <v>5543</v>
      </c>
      <c r="C1367" s="87">
        <v>41221</v>
      </c>
      <c r="D1367" s="87">
        <f t="shared" si="75"/>
        <v>41266</v>
      </c>
      <c r="E1367" s="87">
        <f>VLOOKUP(B1367,SAOM!B$2:D2911,3,0)</f>
        <v>41266</v>
      </c>
      <c r="F1367" s="87">
        <f t="shared" si="72"/>
        <v>41281</v>
      </c>
      <c r="G1367" s="87" t="s">
        <v>499</v>
      </c>
      <c r="H1367" s="88" t="s">
        <v>2444</v>
      </c>
      <c r="I1367" s="86" t="str">
        <f>VLOOKUP(B1367,SAOM!B$2:H2908,4,0)</f>
        <v>Agendado</v>
      </c>
      <c r="J1367" s="88" t="s">
        <v>497</v>
      </c>
      <c r="K1367" s="88" t="s">
        <v>499</v>
      </c>
      <c r="L1367" s="310" t="s">
        <v>8631</v>
      </c>
      <c r="M1367" s="89" t="str">
        <f>VLOOKUP(L1367,Coordenadas!A$2:B2618,2,0)</f>
        <v xml:space="preserve"> 16°28'7.94"S</v>
      </c>
      <c r="N1367" s="89" t="str">
        <f>VLOOKUP(L1367,Coordenadas!A$2:C6361,3,0)</f>
        <v xml:space="preserve"> 43°29'6.55"O</v>
      </c>
      <c r="O1367" s="86" t="str">
        <f>VLOOKUP(B1367,SAOM!B$2:K2908,7,0)</f>
        <v>-</v>
      </c>
      <c r="P1367" s="86">
        <v>4033</v>
      </c>
      <c r="Q1367" s="87">
        <f>VLOOKUP(B1367,SAOM!B$2:I2320,8,0)</f>
        <v>41256</v>
      </c>
      <c r="R1367" s="306" t="str">
        <f>VLOOKUP(B1367,SAOM!B$2:M2908,9,0)</f>
        <v xml:space="preserve">GERALDINHO </v>
      </c>
      <c r="S1367" s="87" t="str">
        <f>VLOOKUP(B1367,SAOM!B$2:N2908,10,0)</f>
        <v>Rua BR 251- KM23</v>
      </c>
      <c r="T1367" s="306" t="str">
        <f>VLOOKUP(B1367,SAOM!B$2:P2908,12,0)</f>
        <v>38-9938-7997/9121-02</v>
      </c>
      <c r="U1367" s="307" t="str">
        <f>VLOOKUP(B1367,SAOM!B$2:O2908,11,0)</f>
        <v>39400-197</v>
      </c>
      <c r="V1367" s="86" t="str">
        <f>VLOOKUP(B1367,SAOM!B$2:Q2908,13,0)</f>
        <v>-</v>
      </c>
      <c r="W1367" s="87">
        <v>41261</v>
      </c>
      <c r="X1367" s="89" t="s">
        <v>2085</v>
      </c>
      <c r="Y1367" s="90"/>
      <c r="Z1367" s="308"/>
      <c r="AA1367" s="69" t="s">
        <v>14016</v>
      </c>
      <c r="AB1367" s="90" t="str">
        <f>VLOOKUP(B1367,SAOM!B$2:T2908,16,0)</f>
        <v>29/11/2012 17:15:28 	Ivan Santos 	Aprovado  	Pendência Ativação Resolvida</v>
      </c>
      <c r="AC1367" s="90">
        <f t="shared" si="73"/>
        <v>90</v>
      </c>
      <c r="AD1367" s="90" t="s">
        <v>4654</v>
      </c>
      <c r="AE1367" s="90"/>
      <c r="AF1367" s="209"/>
      <c r="AG1367" s="142"/>
      <c r="AH1367" s="142"/>
      <c r="AI1367" s="89"/>
    </row>
    <row r="1368" spans="1:35" s="81" customFormat="1" ht="15.75" customHeight="1">
      <c r="A1368" s="44">
        <v>5544</v>
      </c>
      <c r="B1368" s="36">
        <v>5544</v>
      </c>
      <c r="C1368" s="29">
        <v>41221</v>
      </c>
      <c r="D1368" s="29">
        <f t="shared" si="75"/>
        <v>41266</v>
      </c>
      <c r="E1368" s="16">
        <f>VLOOKUP(B1368,SAOM!B$2:D2912,3,0)</f>
        <v>41266</v>
      </c>
      <c r="F1368" s="29">
        <f t="shared" si="72"/>
        <v>41281</v>
      </c>
      <c r="G1368" s="29" t="s">
        <v>499</v>
      </c>
      <c r="H1368" s="71" t="s">
        <v>513</v>
      </c>
      <c r="I1368" s="38" t="str">
        <f>VLOOKUP(B1368,SAOM!B$2:H2909,4,0)</f>
        <v>Aceito</v>
      </c>
      <c r="J1368" s="71" t="s">
        <v>497</v>
      </c>
      <c r="K1368" s="71" t="s">
        <v>499</v>
      </c>
      <c r="L1368" s="127" t="s">
        <v>9879</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10062</v>
      </c>
      <c r="Y1368" s="79">
        <v>41234</v>
      </c>
      <c r="Z1368" s="80"/>
      <c r="AA1368" s="68"/>
      <c r="AB1368" s="17" t="str">
        <f>VLOOKUP(B1368,SAOM!B$2:T2909,16,0)</f>
        <v>-</v>
      </c>
      <c r="AC1368" s="79">
        <f t="shared" si="73"/>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2"/>
        <v>41281</v>
      </c>
      <c r="G1369" s="16" t="s">
        <v>499</v>
      </c>
      <c r="H1369" s="13" t="s">
        <v>748</v>
      </c>
      <c r="I1369" s="38" t="str">
        <f>VLOOKUP(B1369,SAOM!B$2:H2910,4,0)</f>
        <v>Agendado</v>
      </c>
      <c r="J1369" s="13" t="s">
        <v>497</v>
      </c>
      <c r="K1369" s="13" t="s">
        <v>497</v>
      </c>
      <c r="L1369" s="14" t="s">
        <v>9884</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3"/>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2"/>
        <v>41281</v>
      </c>
      <c r="G1370" s="16" t="s">
        <v>499</v>
      </c>
      <c r="H1370" s="13" t="s">
        <v>748</v>
      </c>
      <c r="I1370" s="38" t="str">
        <f>VLOOKUP(B1370,SAOM!B$2:H2911,4,0)</f>
        <v>Agendado</v>
      </c>
      <c r="J1370" s="13" t="s">
        <v>497</v>
      </c>
      <c r="K1370" s="13" t="s">
        <v>497</v>
      </c>
      <c r="L1370" s="14" t="s">
        <v>9884</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3"/>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2"/>
        <v>41281</v>
      </c>
      <c r="G1371" s="16" t="s">
        <v>499</v>
      </c>
      <c r="H1371" s="281" t="s">
        <v>12747</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3"/>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2"/>
        <v>41281</v>
      </c>
      <c r="G1372" s="29" t="s">
        <v>499</v>
      </c>
      <c r="H1372" s="13" t="s">
        <v>513</v>
      </c>
      <c r="I1372" s="38" t="str">
        <f>VLOOKUP(B1372,SAOM!B$2:H2913,4,0)</f>
        <v>Agendado</v>
      </c>
      <c r="J1372" s="71" t="s">
        <v>680</v>
      </c>
      <c r="K1372" s="71" t="s">
        <v>499</v>
      </c>
      <c r="L1372" s="127" t="s">
        <v>9894</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c r="AA1372" s="68"/>
      <c r="AB1372" s="17" t="str">
        <f>VLOOKUP(B1372,SAOM!B$2:T2913,16,0)</f>
        <v>-</v>
      </c>
      <c r="AC1372" s="79">
        <f t="shared" si="73"/>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2"/>
        <v>41281</v>
      </c>
      <c r="G1373" s="16" t="s">
        <v>499</v>
      </c>
      <c r="H1373" s="13" t="s">
        <v>748</v>
      </c>
      <c r="I1373" s="38" t="str">
        <f>VLOOKUP(B1373,SAOM!B$2:H2914,4,0)</f>
        <v>Agendado</v>
      </c>
      <c r="J1373" s="13" t="s">
        <v>497</v>
      </c>
      <c r="K1373" s="13" t="s">
        <v>497</v>
      </c>
      <c r="L1373" s="14" t="s">
        <v>9884</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3"/>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2"/>
        <v>41281</v>
      </c>
      <c r="G1374" s="16" t="s">
        <v>499</v>
      </c>
      <c r="H1374" s="13" t="s">
        <v>748</v>
      </c>
      <c r="I1374" s="38" t="str">
        <f>VLOOKUP(B1374,SAOM!B$2:H2915,4,0)</f>
        <v>Agendado</v>
      </c>
      <c r="J1374" s="13" t="s">
        <v>497</v>
      </c>
      <c r="K1374" s="13" t="s">
        <v>497</v>
      </c>
      <c r="L1374" s="14" t="s">
        <v>9884</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3"/>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2"/>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3"/>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ref="F1376:F1383" si="76">D1376+15</f>
        <v>41281</v>
      </c>
      <c r="G1376" s="29" t="s">
        <v>499</v>
      </c>
      <c r="H1376" s="71" t="s">
        <v>513</v>
      </c>
      <c r="I1376" s="38" t="str">
        <f>VLOOKUP(B1376,SAOM!B$2:H2917,4,0)</f>
        <v>Aceito</v>
      </c>
      <c r="J1376" s="71" t="s">
        <v>680</v>
      </c>
      <c r="K1376" s="71" t="s">
        <v>499</v>
      </c>
      <c r="L1376" s="127" t="s">
        <v>9911</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c r="AA1376" s="68"/>
      <c r="AB1376" s="17" t="str">
        <f>VLOOKUP(B1376,SAOM!B$2:T2917,16,0)</f>
        <v>-</v>
      </c>
      <c r="AC1376" s="79">
        <f t="shared" ref="AC1376:AC1383" si="77">Y1376+90</f>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12747</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71"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9969</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71"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ref="D1384:D1387" si="78">C1384+45</f>
        <v>41265</v>
      </c>
      <c r="E1384" s="16">
        <f>VLOOKUP(B1384,SAOM!B$2:D2928,3,0)</f>
        <v>41265</v>
      </c>
      <c r="F1384" s="16">
        <f t="shared" ref="F1384:F1412" si="79">D1384+15</f>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8749</v>
      </c>
      <c r="Y1384" s="17">
        <v>41235</v>
      </c>
      <c r="Z1384" s="33"/>
      <c r="AA1384" s="46"/>
      <c r="AB1384" s="17" t="str">
        <f>VLOOKUP(B1384,SAOM!B$2:T2925,16,0)</f>
        <v>-</v>
      </c>
      <c r="AC1384" s="17">
        <f t="shared" ref="AC1384:AC1412" si="80">Y1384+90</f>
        <v>41325</v>
      </c>
      <c r="AD1384" s="17" t="s">
        <v>4654</v>
      </c>
      <c r="AE1384" s="17"/>
      <c r="AF1384" s="70"/>
      <c r="AG1384" s="140"/>
      <c r="AH1384" s="140"/>
      <c r="AI1384" s="14"/>
    </row>
    <row r="1385" spans="1:35" s="18" customFormat="1" ht="15.75" customHeight="1">
      <c r="A1385" s="44">
        <v>5608</v>
      </c>
      <c r="B1385" s="36">
        <v>5608</v>
      </c>
      <c r="C1385" s="16">
        <v>41233</v>
      </c>
      <c r="D1385" s="16">
        <f t="shared" si="78"/>
        <v>41278</v>
      </c>
      <c r="E1385" s="16">
        <f>VLOOKUP(B1385,SAOM!B$2:D2929,3,0)</f>
        <v>41278</v>
      </c>
      <c r="F1385" s="16">
        <f t="shared" si="79"/>
        <v>41293</v>
      </c>
      <c r="G1385" s="16" t="s">
        <v>499</v>
      </c>
      <c r="H1385" s="13" t="s">
        <v>748</v>
      </c>
      <c r="I1385" s="38" t="str">
        <f>VLOOKUP(B1385,SAOM!B$2:H2926,4,0)</f>
        <v>Agendado</v>
      </c>
      <c r="J1385" s="13"/>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80"/>
        <v>90</v>
      </c>
      <c r="AD1385" s="17" t="s">
        <v>4654</v>
      </c>
      <c r="AE1385" s="17"/>
      <c r="AF1385" s="70"/>
      <c r="AG1385" s="140"/>
      <c r="AH1385" s="140"/>
      <c r="AI1385" s="14"/>
    </row>
    <row r="1386" spans="1:35" s="18" customFormat="1" ht="15.75" customHeight="1">
      <c r="A1386" s="44">
        <v>4650</v>
      </c>
      <c r="B1386" s="36">
        <v>4650</v>
      </c>
      <c r="C1386" s="16">
        <v>41226</v>
      </c>
      <c r="D1386" s="16">
        <f t="shared" si="78"/>
        <v>41271</v>
      </c>
      <c r="E1386" s="16">
        <f>VLOOKUP(B1386,SAOM!B$2:D2930,3,0)</f>
        <v>41274</v>
      </c>
      <c r="F1386" s="16">
        <f t="shared" si="79"/>
        <v>41286</v>
      </c>
      <c r="G1386" s="16">
        <v>41247</v>
      </c>
      <c r="H1386" s="13" t="s">
        <v>9288</v>
      </c>
      <c r="I1386" s="38" t="str">
        <f>VLOOKUP(B1386,SAOM!B$2:H2927,4,0)</f>
        <v>A agendar</v>
      </c>
      <c r="J1386" s="13"/>
      <c r="K1386" s="13"/>
      <c r="L1386" s="14" t="s">
        <v>10186</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80"/>
        <v>90</v>
      </c>
      <c r="AD1386" s="17" t="s">
        <v>4654</v>
      </c>
      <c r="AE1386" s="17"/>
      <c r="AF1386" s="70"/>
      <c r="AG1386" s="140"/>
      <c r="AH1386" s="140"/>
      <c r="AI1386" s="14"/>
    </row>
    <row r="1387" spans="1:35" s="18" customFormat="1" ht="15.75" customHeight="1">
      <c r="A1387" s="44">
        <v>4651</v>
      </c>
      <c r="B1387" s="36">
        <v>4651</v>
      </c>
      <c r="C1387" s="16">
        <v>41226</v>
      </c>
      <c r="D1387" s="16">
        <f t="shared" si="78"/>
        <v>41271</v>
      </c>
      <c r="E1387" s="16">
        <f>VLOOKUP(B1387,SAOM!B$2:D2931,3,0)</f>
        <v>41271</v>
      </c>
      <c r="F1387" s="16">
        <f t="shared" si="79"/>
        <v>41286</v>
      </c>
      <c r="G1387" s="16">
        <v>41247</v>
      </c>
      <c r="H1387" s="13" t="s">
        <v>9288</v>
      </c>
      <c r="I1387" s="38" t="str">
        <f>VLOOKUP(B1387,SAOM!B$2:H2928,4,0)</f>
        <v>Paralisado</v>
      </c>
      <c r="J1387" s="13"/>
      <c r="K1387" s="13"/>
      <c r="L1387" s="14" t="s">
        <v>7603</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80"/>
        <v>90</v>
      </c>
      <c r="AD1387" s="17" t="s">
        <v>4654</v>
      </c>
      <c r="AE1387" s="17"/>
      <c r="AF1387" s="70"/>
      <c r="AG1387" s="140"/>
      <c r="AH1387" s="140"/>
      <c r="AI1387" s="14"/>
    </row>
    <row r="1388" spans="1:35" s="18" customFormat="1" ht="15.75" customHeight="1">
      <c r="A1388" s="44">
        <v>5027</v>
      </c>
      <c r="B1388" s="36">
        <v>5027</v>
      </c>
      <c r="C1388" s="16">
        <v>41226</v>
      </c>
      <c r="D1388" s="16">
        <v>41272</v>
      </c>
      <c r="E1388" s="16">
        <f>VLOOKUP(B1388,SAOM!B$2:D2932,3,0)</f>
        <v>41272</v>
      </c>
      <c r="F1388" s="16">
        <f t="shared" si="79"/>
        <v>41287</v>
      </c>
      <c r="G1388" s="16">
        <v>41249</v>
      </c>
      <c r="H1388" s="281" t="s">
        <v>12747</v>
      </c>
      <c r="I1388" s="38" t="str">
        <f>VLOOKUP(B1388,SAOM!B$2:H2929,4,0)</f>
        <v>A agendar</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80"/>
        <v>90</v>
      </c>
      <c r="AD1388" s="17" t="s">
        <v>4654</v>
      </c>
      <c r="AE1388" s="17"/>
      <c r="AF1388" s="70"/>
      <c r="AG1388" s="140"/>
      <c r="AH1388" s="140"/>
      <c r="AI1388" s="14"/>
    </row>
    <row r="1389" spans="1:35" s="18" customFormat="1" ht="15.75" customHeight="1">
      <c r="A1389" s="44">
        <v>5028</v>
      </c>
      <c r="B1389" s="36">
        <v>5028</v>
      </c>
      <c r="C1389" s="16">
        <v>41226</v>
      </c>
      <c r="D1389" s="16">
        <v>41274</v>
      </c>
      <c r="E1389" s="16">
        <f>VLOOKUP(B1389,SAOM!B$2:D2933,3,0)</f>
        <v>41274</v>
      </c>
      <c r="F1389" s="16">
        <f t="shared" si="79"/>
        <v>41289</v>
      </c>
      <c r="G1389" s="16">
        <v>41247</v>
      </c>
      <c r="H1389" s="281" t="s">
        <v>12747</v>
      </c>
      <c r="I1389" s="38" t="str">
        <f>VLOOKUP(B1389,SAOM!B$2:H2930,4,0)</f>
        <v>A agendar</v>
      </c>
      <c r="J1389" s="13"/>
      <c r="K1389" s="13"/>
      <c r="L1389" s="14" t="s">
        <v>7578</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80"/>
        <v>90</v>
      </c>
      <c r="AD1389" s="17" t="s">
        <v>4654</v>
      </c>
      <c r="AE1389" s="17"/>
      <c r="AF1389" s="70"/>
      <c r="AG1389" s="140"/>
      <c r="AH1389" s="140"/>
      <c r="AI1389" s="14"/>
    </row>
    <row r="1390" spans="1:35" s="18" customFormat="1" ht="15.75" customHeight="1">
      <c r="A1390" s="44">
        <v>5030</v>
      </c>
      <c r="B1390" s="36">
        <v>5030</v>
      </c>
      <c r="C1390" s="16">
        <v>41226</v>
      </c>
      <c r="D1390" s="16">
        <v>41274</v>
      </c>
      <c r="E1390" s="16">
        <f>VLOOKUP(B1390,SAOM!B$2:D2934,3,0)</f>
        <v>41274</v>
      </c>
      <c r="F1390" s="16">
        <f t="shared" si="79"/>
        <v>41289</v>
      </c>
      <c r="G1390" s="16">
        <v>41247</v>
      </c>
      <c r="H1390" s="281" t="s">
        <v>12747</v>
      </c>
      <c r="I1390" s="38" t="str">
        <f>VLOOKUP(B1390,SAOM!B$2:H2931,4,0)</f>
        <v>A agendar</v>
      </c>
      <c r="J1390" s="13"/>
      <c r="K1390" s="13"/>
      <c r="L1390" s="14" t="s">
        <v>10198</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80"/>
        <v>90</v>
      </c>
      <c r="AD1390" s="17" t="s">
        <v>4654</v>
      </c>
      <c r="AE1390" s="17"/>
      <c r="AF1390" s="70"/>
      <c r="AG1390" s="140"/>
      <c r="AH1390" s="140"/>
      <c r="AI1390" s="14"/>
    </row>
    <row r="1391" spans="1:35" s="18" customFormat="1" ht="15.75" customHeight="1">
      <c r="A1391" s="44">
        <v>5031</v>
      </c>
      <c r="B1391" s="36">
        <v>5031</v>
      </c>
      <c r="C1391" s="16">
        <v>41226</v>
      </c>
      <c r="D1391" s="16">
        <v>41274</v>
      </c>
      <c r="E1391" s="16">
        <f>VLOOKUP(B1391,SAOM!B$2:D2935,3,0)</f>
        <v>41274</v>
      </c>
      <c r="F1391" s="16">
        <f t="shared" si="79"/>
        <v>41289</v>
      </c>
      <c r="G1391" s="16">
        <v>41247</v>
      </c>
      <c r="H1391" s="281" t="s">
        <v>12747</v>
      </c>
      <c r="I1391" s="38" t="str">
        <f>VLOOKUP(B1391,SAOM!B$2:H2932,4,0)</f>
        <v>A agendar</v>
      </c>
      <c r="J1391" s="13"/>
      <c r="K1391" s="13"/>
      <c r="L1391" s="14" t="s">
        <v>10198</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80"/>
        <v>90</v>
      </c>
      <c r="AD1391" s="17" t="s">
        <v>4654</v>
      </c>
      <c r="AE1391" s="17"/>
      <c r="AF1391" s="70"/>
      <c r="AG1391" s="140"/>
      <c r="AH1391" s="140"/>
      <c r="AI1391" s="14"/>
    </row>
    <row r="1392" spans="1:35" s="18" customFormat="1" ht="15.75" customHeight="1">
      <c r="A1392" s="44">
        <v>5032</v>
      </c>
      <c r="B1392" s="36">
        <v>5032</v>
      </c>
      <c r="C1392" s="16">
        <v>41226</v>
      </c>
      <c r="D1392" s="16">
        <v>41274</v>
      </c>
      <c r="E1392" s="16">
        <f>VLOOKUP(B1392,SAOM!B$2:D2936,3,0)</f>
        <v>41274</v>
      </c>
      <c r="F1392" s="16">
        <f t="shared" si="79"/>
        <v>41289</v>
      </c>
      <c r="G1392" s="16">
        <v>41247</v>
      </c>
      <c r="H1392" s="281" t="s">
        <v>12747</v>
      </c>
      <c r="I1392" s="38" t="str">
        <f>VLOOKUP(B1392,SAOM!B$2:H2933,4,0)</f>
        <v>A agendar</v>
      </c>
      <c r="J1392" s="13"/>
      <c r="K1392" s="13"/>
      <c r="L1392" s="14" t="s">
        <v>10198</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80"/>
        <v>90</v>
      </c>
      <c r="AD1392" s="17" t="s">
        <v>4654</v>
      </c>
      <c r="AE1392" s="17"/>
      <c r="AF1392" s="70"/>
      <c r="AG1392" s="140"/>
      <c r="AH1392" s="140"/>
      <c r="AI1392" s="14"/>
    </row>
    <row r="1393" spans="1:35" s="228" customFormat="1" ht="15.75" customHeight="1">
      <c r="A1393" s="218">
        <v>5033</v>
      </c>
      <c r="B1393" s="219">
        <v>5033</v>
      </c>
      <c r="C1393" s="220">
        <v>41226</v>
      </c>
      <c r="D1393" s="220">
        <v>41272</v>
      </c>
      <c r="E1393" s="220">
        <f>VLOOKUP(B1393,SAOM!B$2:D2937,3,0)</f>
        <v>41272</v>
      </c>
      <c r="F1393" s="220">
        <f t="shared" si="79"/>
        <v>41287</v>
      </c>
      <c r="G1393" s="220">
        <v>41247</v>
      </c>
      <c r="H1393" s="221" t="s">
        <v>2444</v>
      </c>
      <c r="I1393" s="219" t="str">
        <f>VLOOKUP(B1393,SAOM!B$2:H2934,4,0)</f>
        <v>Agendado</v>
      </c>
      <c r="J1393" s="221" t="s">
        <v>12675</v>
      </c>
      <c r="K1393" s="221" t="s">
        <v>499</v>
      </c>
      <c r="L1393" s="222" t="s">
        <v>10207</v>
      </c>
      <c r="M1393" s="222" t="str">
        <f>VLOOKUP(L1393,Coordenadas!A$2:B2644,2,0)</f>
        <v xml:space="preserve"> 22°25'58.91"S</v>
      </c>
      <c r="N1393" s="222" t="str">
        <f>VLOOKUP(L1393,Coordenadas!A$2:C6387,3,0)</f>
        <v xml:space="preserve"> 46°34'18.12"O</v>
      </c>
      <c r="O1393" s="219" t="str">
        <f>VLOOKUP(B1393,SAOM!B$2:K2934,7,0)</f>
        <v>SES-MOAO-5033</v>
      </c>
      <c r="P1393" s="219">
        <v>4033</v>
      </c>
      <c r="Q1393" s="220">
        <f>VLOOKUP(B1393,SAOM!B$2:I2346,8,0)</f>
        <v>41261</v>
      </c>
      <c r="R1393" s="278" t="str">
        <f>VLOOKUP(B1393,SAOM!B$2:M2934,9,0)</f>
        <v>Vanda Cecília Brito Rezende</v>
      </c>
      <c r="S1393" s="220" t="str">
        <f>VLOOKUP(B1393,SAOM!B$2:N2934,10,0)</f>
        <v>Rua Alto da Santa Cruz,105 - Centro</v>
      </c>
      <c r="T1393" s="278" t="str">
        <f>VLOOKUP(B1393,SAOM!B$2:P2934,12,0)</f>
        <v>(35)34654827</v>
      </c>
      <c r="U1393" s="279" t="str">
        <f>VLOOKUP(B1393,SAOM!B$2:O2934,11,0)</f>
        <v>37580-000</v>
      </c>
      <c r="V1393" s="219" t="str">
        <f>VLOOKUP(B1393,SAOM!B$2:Q2934,13,0)</f>
        <v>-</v>
      </c>
      <c r="W1393" s="220">
        <v>41262</v>
      </c>
      <c r="X1393" s="222" t="s">
        <v>14014</v>
      </c>
      <c r="Y1393" s="223"/>
      <c r="Z1393" s="224"/>
      <c r="AA1393" s="225"/>
      <c r="AB1393" s="223"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223">
        <f t="shared" si="80"/>
        <v>90</v>
      </c>
      <c r="AD1393" s="223" t="s">
        <v>4654</v>
      </c>
      <c r="AE1393" s="223"/>
      <c r="AF1393" s="226"/>
      <c r="AG1393" s="227"/>
      <c r="AH1393" s="227"/>
      <c r="AI1393" s="222"/>
    </row>
    <row r="1394" spans="1:35" s="228" customFormat="1" ht="15.75" customHeight="1">
      <c r="A1394" s="218">
        <v>5034</v>
      </c>
      <c r="B1394" s="219">
        <v>5034</v>
      </c>
      <c r="C1394" s="220">
        <v>41226</v>
      </c>
      <c r="D1394" s="220">
        <f t="shared" ref="D1394:D1425" si="81">C1394+45</f>
        <v>41271</v>
      </c>
      <c r="E1394" s="220">
        <f>VLOOKUP(B1394,SAOM!B$2:D2938,3,0)</f>
        <v>41271</v>
      </c>
      <c r="F1394" s="220">
        <f t="shared" si="79"/>
        <v>41286</v>
      </c>
      <c r="G1394" s="220" t="s">
        <v>499</v>
      </c>
      <c r="H1394" s="221" t="s">
        <v>513</v>
      </c>
      <c r="I1394" s="219" t="str">
        <f>VLOOKUP(B1394,SAOM!B$2:H2935,4,0)</f>
        <v>Agendado</v>
      </c>
      <c r="J1394" s="221" t="s">
        <v>12675</v>
      </c>
      <c r="K1394" s="221" t="s">
        <v>499</v>
      </c>
      <c r="L1394" s="222" t="s">
        <v>10207</v>
      </c>
      <c r="M1394" s="222" t="str">
        <f>VLOOKUP(L1394,Coordenadas!A$2:B2645,2,0)</f>
        <v xml:space="preserve"> 22°25'58.91"S</v>
      </c>
      <c r="N1394" s="222" t="str">
        <f>VLOOKUP(L1394,Coordenadas!A$2:C6388,3,0)</f>
        <v xml:space="preserve"> 46°34'18.12"O</v>
      </c>
      <c r="O1394" s="219" t="str">
        <f>VLOOKUP(B1394,SAOM!B$2:K2935,7,0)</f>
        <v>SES-MOAO-5034</v>
      </c>
      <c r="P1394" s="219">
        <v>4033</v>
      </c>
      <c r="Q1394" s="220">
        <f>VLOOKUP(B1394,SAOM!B$2:I2347,8,0)</f>
        <v>41260</v>
      </c>
      <c r="R1394" s="278" t="str">
        <f>VLOOKUP(B1394,SAOM!B$2:M2935,9,0)</f>
        <v>Maria Imaculada Carvalho Silva Melo</v>
      </c>
      <c r="S1394" s="220" t="str">
        <f>VLOOKUP(B1394,SAOM!B$2:N2935,10,0)</f>
        <v>Rua Alto da Santa Cruz,130 - Centro</v>
      </c>
      <c r="T1394" s="278" t="str">
        <f>VLOOKUP(B1394,SAOM!B$2:P2935,12,0)</f>
        <v>(35)34654412</v>
      </c>
      <c r="U1394" s="279" t="str">
        <f>VLOOKUP(B1394,SAOM!B$2:O2935,11,0)</f>
        <v>37580-00</v>
      </c>
      <c r="V1394" s="219" t="str">
        <f>VLOOKUP(B1394,SAOM!B$2:Q2935,13,0)</f>
        <v>00:20:0e:10:57:49</v>
      </c>
      <c r="W1394" s="220">
        <v>41260</v>
      </c>
      <c r="X1394" s="222" t="s">
        <v>13613</v>
      </c>
      <c r="Y1394" s="223">
        <v>41261</v>
      </c>
      <c r="Z1394" s="224"/>
      <c r="AA1394" s="225" t="s">
        <v>13614</v>
      </c>
      <c r="AB1394" s="223" t="str">
        <f>VLOOKUP(B1394,SAOM!B$2:T2935,16,0)</f>
        <v>-</v>
      </c>
      <c r="AC1394" s="223">
        <f t="shared" si="80"/>
        <v>41351</v>
      </c>
      <c r="AD1394" s="223" t="s">
        <v>4654</v>
      </c>
      <c r="AE1394" s="223"/>
      <c r="AF1394" s="226"/>
      <c r="AG1394" s="227"/>
      <c r="AH1394" s="227"/>
      <c r="AI1394" s="222"/>
    </row>
    <row r="1395" spans="1:35" s="18" customFormat="1" ht="15.75" customHeight="1">
      <c r="A1395" s="44">
        <v>5035</v>
      </c>
      <c r="B1395" s="36">
        <v>5035</v>
      </c>
      <c r="C1395" s="16">
        <v>41226</v>
      </c>
      <c r="D1395" s="16">
        <f t="shared" si="81"/>
        <v>41271</v>
      </c>
      <c r="E1395" s="16">
        <f>VLOOKUP(B1395,SAOM!B$2:D2939,3,0)</f>
        <v>41271</v>
      </c>
      <c r="F1395" s="16">
        <f t="shared" si="79"/>
        <v>41286</v>
      </c>
      <c r="G1395" s="16">
        <v>41247</v>
      </c>
      <c r="H1395" s="13" t="s">
        <v>513</v>
      </c>
      <c r="I1395" s="38" t="str">
        <f>VLOOKUP(B1395,SAOM!B$2:H2936,4,0)</f>
        <v>Aceito</v>
      </c>
      <c r="J1395" s="13" t="s">
        <v>12675</v>
      </c>
      <c r="K1395" s="13" t="s">
        <v>499</v>
      </c>
      <c r="L1395" s="14" t="s">
        <v>10207</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13612</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80"/>
        <v>41350</v>
      </c>
      <c r="AD1395" s="17" t="s">
        <v>4654</v>
      </c>
      <c r="AE1395" s="17"/>
      <c r="AF1395" s="70"/>
      <c r="AG1395" s="140"/>
      <c r="AH1395" s="140"/>
      <c r="AI1395" s="14"/>
    </row>
    <row r="1396" spans="1:35" s="18" customFormat="1" ht="15.75" customHeight="1">
      <c r="A1396" s="44">
        <v>5036</v>
      </c>
      <c r="B1396" s="36">
        <v>5036</v>
      </c>
      <c r="C1396" s="16">
        <v>41226</v>
      </c>
      <c r="D1396" s="16">
        <f t="shared" si="81"/>
        <v>41271</v>
      </c>
      <c r="E1396" s="16">
        <f>VLOOKUP(B1396,SAOM!B$2:D2940,3,0)</f>
        <v>41271</v>
      </c>
      <c r="F1396" s="16">
        <f t="shared" si="79"/>
        <v>41286</v>
      </c>
      <c r="G1396" s="16" t="s">
        <v>499</v>
      </c>
      <c r="H1396" s="13" t="s">
        <v>513</v>
      </c>
      <c r="I1396" s="38" t="str">
        <f>VLOOKUP(B1396,SAOM!B$2:H2937,4,0)</f>
        <v>Aceito</v>
      </c>
      <c r="J1396" s="13" t="s">
        <v>12675</v>
      </c>
      <c r="K1396" s="13" t="s">
        <v>499</v>
      </c>
      <c r="L1396" s="14" t="s">
        <v>10207</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12874</v>
      </c>
      <c r="Y1396" s="17">
        <v>41261</v>
      </c>
      <c r="Z1396" s="33"/>
      <c r="AA1396" s="46"/>
      <c r="AB1396" s="17" t="str">
        <f>VLOOKUP(B1396,SAOM!B$2:T2937,16,0)</f>
        <v>-</v>
      </c>
      <c r="AC1396" s="17">
        <f t="shared" si="80"/>
        <v>41351</v>
      </c>
      <c r="AD1396" s="17" t="s">
        <v>4654</v>
      </c>
      <c r="AE1396" s="17"/>
      <c r="AF1396" s="70"/>
      <c r="AG1396" s="140"/>
      <c r="AH1396" s="140"/>
      <c r="AI1396" s="14"/>
    </row>
    <row r="1397" spans="1:35" s="18" customFormat="1" ht="15.75" customHeight="1">
      <c r="A1397" s="44">
        <v>5037</v>
      </c>
      <c r="B1397" s="36">
        <v>5037</v>
      </c>
      <c r="C1397" s="16">
        <v>41226</v>
      </c>
      <c r="D1397" s="16">
        <f t="shared" si="81"/>
        <v>41271</v>
      </c>
      <c r="E1397" s="16">
        <f>VLOOKUP(B1397,SAOM!B$2:D2941,3,0)</f>
        <v>41271</v>
      </c>
      <c r="F1397" s="16">
        <f t="shared" si="79"/>
        <v>41286</v>
      </c>
      <c r="G1397" s="16" t="s">
        <v>499</v>
      </c>
      <c r="H1397" s="13" t="s">
        <v>513</v>
      </c>
      <c r="I1397" s="38" t="str">
        <f>VLOOKUP(B1397,SAOM!B$2:H2938,4,0)</f>
        <v>A agendar</v>
      </c>
      <c r="J1397" s="13" t="s">
        <v>12675</v>
      </c>
      <c r="K1397" s="13" t="s">
        <v>499</v>
      </c>
      <c r="L1397" s="14" t="s">
        <v>10207</v>
      </c>
      <c r="M1397" s="14" t="str">
        <f>VLOOKUP(L1397,Coordenadas!A$2:B2648,2,0)</f>
        <v xml:space="preserve"> 22°25'58.91"S</v>
      </c>
      <c r="N1397" s="14" t="str">
        <f>VLOOKUP(L1397,Coordenadas!A$2:C6391,3,0)</f>
        <v xml:space="preserve"> 46°34'18.12"O</v>
      </c>
      <c r="O1397" s="38" t="str">
        <f>VLOOKUP(B1397,SAOM!B$2:K2938,7,0)</f>
        <v>-</v>
      </c>
      <c r="P1397" s="38">
        <v>4033</v>
      </c>
      <c r="Q1397" s="16" t="str">
        <f>VLOOKUP(B1397,SAOM!B$2:I2350,8,0)</f>
        <v>-</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v>
      </c>
      <c r="W1397" s="16">
        <v>41261</v>
      </c>
      <c r="X1397" s="14" t="s">
        <v>14011</v>
      </c>
      <c r="Y1397" s="17">
        <v>41261</v>
      </c>
      <c r="Z1397" s="33"/>
      <c r="AA1397" s="46"/>
      <c r="AB1397" s="17" t="str">
        <f>VLOOKUP(B1397,SAOM!B$2:T2938,16,0)</f>
        <v>-</v>
      </c>
      <c r="AC1397" s="17">
        <f t="shared" si="80"/>
        <v>41351</v>
      </c>
      <c r="AD1397" s="17" t="s">
        <v>4654</v>
      </c>
      <c r="AE1397" s="17"/>
      <c r="AF1397" s="70"/>
      <c r="AG1397" s="140"/>
      <c r="AH1397" s="140"/>
      <c r="AI1397" s="14"/>
    </row>
    <row r="1398" spans="1:35" s="18" customFormat="1" ht="15.75" customHeight="1">
      <c r="A1398" s="44">
        <v>5038</v>
      </c>
      <c r="B1398" s="36">
        <v>5038</v>
      </c>
      <c r="C1398" s="16">
        <v>41226</v>
      </c>
      <c r="D1398" s="16">
        <f t="shared" si="81"/>
        <v>41271</v>
      </c>
      <c r="E1398" s="16">
        <f>VLOOKUP(B1398,SAOM!B$2:D2942,3,0)</f>
        <v>41271</v>
      </c>
      <c r="F1398" s="16">
        <f t="shared" si="79"/>
        <v>41286</v>
      </c>
      <c r="G1398" s="16">
        <v>41247</v>
      </c>
      <c r="H1398" s="13" t="s">
        <v>12747</v>
      </c>
      <c r="I1398" s="38" t="str">
        <f>VLOOKUP(B1398,SAOM!B$2:H2939,4,0)</f>
        <v>Agendado</v>
      </c>
      <c r="J1398" s="13" t="s">
        <v>12675</v>
      </c>
      <c r="K1398" s="13" t="s">
        <v>12675</v>
      </c>
      <c r="L1398" s="14" t="s">
        <v>10207</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v>
      </c>
      <c r="W1398" s="16"/>
      <c r="X1398" s="14"/>
      <c r="Y1398" s="17"/>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80"/>
        <v>90</v>
      </c>
      <c r="AD1398" s="17" t="s">
        <v>4654</v>
      </c>
      <c r="AE1398" s="17"/>
      <c r="AF1398" s="70"/>
      <c r="AG1398" s="140"/>
      <c r="AH1398" s="140"/>
      <c r="AI1398" s="14"/>
    </row>
    <row r="1399" spans="1:35" s="18" customFormat="1" ht="15.75" customHeight="1">
      <c r="A1399" s="44">
        <v>5039</v>
      </c>
      <c r="B1399" s="36">
        <v>5039</v>
      </c>
      <c r="C1399" s="16">
        <v>41226</v>
      </c>
      <c r="D1399" s="16">
        <f t="shared" si="81"/>
        <v>41271</v>
      </c>
      <c r="E1399" s="16">
        <f>VLOOKUP(B1399,SAOM!B$2:D2943,3,0)</f>
        <v>41271</v>
      </c>
      <c r="F1399" s="16">
        <f t="shared" si="79"/>
        <v>41286</v>
      </c>
      <c r="G1399" s="16" t="s">
        <v>499</v>
      </c>
      <c r="H1399" s="13" t="s">
        <v>513</v>
      </c>
      <c r="I1399" s="38" t="str">
        <f>VLOOKUP(B1399,SAOM!B$2:H2940,4,0)</f>
        <v>A agendar</v>
      </c>
      <c r="J1399" s="13" t="s">
        <v>12675</v>
      </c>
      <c r="K1399" s="13" t="s">
        <v>499</v>
      </c>
      <c r="L1399" s="14" t="s">
        <v>10207</v>
      </c>
      <c r="M1399" s="14" t="str">
        <f>VLOOKUP(L1399,Coordenadas!A$2:B2650,2,0)</f>
        <v xml:space="preserve"> 22°25'58.91"S</v>
      </c>
      <c r="N1399" s="14" t="str">
        <f>VLOOKUP(L1399,Coordenadas!A$2:C6393,3,0)</f>
        <v xml:space="preserve"> 46°34'18.12"O</v>
      </c>
      <c r="O1399" s="38" t="str">
        <f>VLOOKUP(B1399,SAOM!B$2:K2940,7,0)</f>
        <v>-</v>
      </c>
      <c r="P1399" s="38">
        <v>4033</v>
      </c>
      <c r="Q1399" s="16" t="str">
        <f>VLOOKUP(B1399,SAOM!B$2:I2352,8,0)</f>
        <v>-</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v>
      </c>
      <c r="W1399" s="16">
        <v>41262</v>
      </c>
      <c r="X1399" s="14" t="s">
        <v>12874</v>
      </c>
      <c r="Y1399" s="17">
        <v>41262</v>
      </c>
      <c r="Z1399" s="33"/>
      <c r="AA1399" s="46"/>
      <c r="AB1399" s="17" t="str">
        <f>VLOOKUP(B1399,SAOM!B$2:T2940,16,0)</f>
        <v>-</v>
      </c>
      <c r="AC1399" s="17">
        <f t="shared" si="80"/>
        <v>41352</v>
      </c>
      <c r="AD1399" s="17" t="s">
        <v>4654</v>
      </c>
      <c r="AE1399" s="17"/>
      <c r="AF1399" s="70"/>
      <c r="AG1399" s="140"/>
      <c r="AH1399" s="140"/>
      <c r="AI1399" s="14"/>
    </row>
    <row r="1400" spans="1:35" s="18" customFormat="1" ht="15.75" customHeight="1">
      <c r="A1400" s="44">
        <v>5040</v>
      </c>
      <c r="B1400" s="36">
        <v>5040</v>
      </c>
      <c r="C1400" s="16">
        <v>41226</v>
      </c>
      <c r="D1400" s="16">
        <f t="shared" si="81"/>
        <v>41271</v>
      </c>
      <c r="E1400" s="16">
        <f>VLOOKUP(B1400,SAOM!B$2:D2944,3,0)</f>
        <v>41271</v>
      </c>
      <c r="F1400" s="16">
        <f t="shared" si="79"/>
        <v>41286</v>
      </c>
      <c r="G1400" s="16">
        <v>41247</v>
      </c>
      <c r="H1400" s="13" t="s">
        <v>513</v>
      </c>
      <c r="I1400" s="38" t="str">
        <f>VLOOKUP(B1400,SAOM!B$2:H2941,4,0)</f>
        <v>Agendado</v>
      </c>
      <c r="J1400" s="13" t="s">
        <v>12675</v>
      </c>
      <c r="K1400" s="13" t="s">
        <v>499</v>
      </c>
      <c r="L1400" s="14" t="s">
        <v>10207</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v>
      </c>
      <c r="W1400" s="16">
        <v>41261</v>
      </c>
      <c r="X1400" s="14" t="s">
        <v>12874</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80"/>
        <v>41351</v>
      </c>
      <c r="AD1400" s="17" t="s">
        <v>4654</v>
      </c>
      <c r="AE1400" s="17"/>
      <c r="AF1400" s="70"/>
      <c r="AG1400" s="140"/>
      <c r="AH1400" s="140"/>
      <c r="AI1400" s="14"/>
    </row>
    <row r="1401" spans="1:35" s="18" customFormat="1" ht="15.75" customHeight="1">
      <c r="A1401" s="44">
        <v>5041</v>
      </c>
      <c r="B1401" s="36">
        <v>5041</v>
      </c>
      <c r="C1401" s="16">
        <v>41226</v>
      </c>
      <c r="D1401" s="16">
        <f t="shared" si="81"/>
        <v>41271</v>
      </c>
      <c r="E1401" s="16">
        <f>VLOOKUP(B1401,SAOM!B$2:D2945,3,0)</f>
        <v>41271</v>
      </c>
      <c r="F1401" s="16">
        <f t="shared" si="79"/>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80"/>
        <v>90</v>
      </c>
      <c r="AD1401" s="17" t="s">
        <v>4654</v>
      </c>
      <c r="AE1401" s="17"/>
      <c r="AF1401" s="70"/>
      <c r="AG1401" s="140"/>
      <c r="AH1401" s="140"/>
      <c r="AI1401" s="14"/>
    </row>
    <row r="1402" spans="1:35" s="18" customFormat="1" ht="15.75" customHeight="1">
      <c r="A1402" s="44">
        <v>5042</v>
      </c>
      <c r="B1402" s="36">
        <v>5042</v>
      </c>
      <c r="C1402" s="16">
        <v>41226</v>
      </c>
      <c r="D1402" s="16">
        <f t="shared" si="81"/>
        <v>41271</v>
      </c>
      <c r="E1402" s="16">
        <f>VLOOKUP(B1402,SAOM!B$2:D2946,3,0)</f>
        <v>41271</v>
      </c>
      <c r="F1402" s="16">
        <f t="shared" si="79"/>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80"/>
        <v>90</v>
      </c>
      <c r="AD1402" s="17" t="s">
        <v>4654</v>
      </c>
      <c r="AE1402" s="17"/>
      <c r="AF1402" s="70"/>
      <c r="AG1402" s="140"/>
      <c r="AH1402" s="140"/>
      <c r="AI1402" s="14"/>
    </row>
    <row r="1403" spans="1:35" s="18" customFormat="1" ht="15.75" customHeight="1">
      <c r="A1403" s="44">
        <v>5043</v>
      </c>
      <c r="B1403" s="36">
        <v>5043</v>
      </c>
      <c r="C1403" s="16">
        <v>41226</v>
      </c>
      <c r="D1403" s="16">
        <f t="shared" si="81"/>
        <v>41271</v>
      </c>
      <c r="E1403" s="16">
        <f>VLOOKUP(B1403,SAOM!B$2:D2947,3,0)</f>
        <v>41271</v>
      </c>
      <c r="F1403" s="16">
        <f t="shared" si="79"/>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80"/>
        <v>90</v>
      </c>
      <c r="AD1403" s="17" t="s">
        <v>4654</v>
      </c>
      <c r="AE1403" s="17"/>
      <c r="AF1403" s="70"/>
      <c r="AG1403" s="140"/>
      <c r="AH1403" s="140"/>
      <c r="AI1403" s="14"/>
    </row>
    <row r="1404" spans="1:35" s="18" customFormat="1" ht="15.75" customHeight="1">
      <c r="A1404" s="44">
        <v>5044</v>
      </c>
      <c r="B1404" s="36">
        <v>5044</v>
      </c>
      <c r="C1404" s="16">
        <v>41226</v>
      </c>
      <c r="D1404" s="16">
        <f t="shared" si="81"/>
        <v>41271</v>
      </c>
      <c r="E1404" s="16">
        <f>VLOOKUP(B1404,SAOM!B$2:D2948,3,0)</f>
        <v>41271</v>
      </c>
      <c r="F1404" s="16">
        <f t="shared" si="79"/>
        <v>41286</v>
      </c>
      <c r="G1404" s="16">
        <v>41247</v>
      </c>
      <c r="H1404" s="13" t="s">
        <v>12747</v>
      </c>
      <c r="I1404" s="38" t="str">
        <f>VLOOKUP(B1404,SAOM!B$2:H2945,4,0)</f>
        <v>A agendar</v>
      </c>
      <c r="J1404" s="13"/>
      <c r="K1404" s="13"/>
      <c r="L1404" s="14" t="s">
        <v>10240</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80"/>
        <v>90</v>
      </c>
      <c r="AD1404" s="17" t="s">
        <v>4654</v>
      </c>
      <c r="AE1404" s="17"/>
      <c r="AF1404" s="70"/>
      <c r="AG1404" s="140"/>
      <c r="AH1404" s="140"/>
      <c r="AI1404" s="14"/>
    </row>
    <row r="1405" spans="1:35" s="18" customFormat="1" ht="15.75" customHeight="1">
      <c r="A1405" s="44">
        <v>5045</v>
      </c>
      <c r="B1405" s="36">
        <v>5045</v>
      </c>
      <c r="C1405" s="16">
        <v>41226</v>
      </c>
      <c r="D1405" s="16">
        <f t="shared" si="81"/>
        <v>41271</v>
      </c>
      <c r="E1405" s="16">
        <f>VLOOKUP(B1405,SAOM!B$2:D2949,3,0)</f>
        <v>41271</v>
      </c>
      <c r="F1405" s="16">
        <f t="shared" si="79"/>
        <v>41286</v>
      </c>
      <c r="G1405" s="16" t="s">
        <v>499</v>
      </c>
      <c r="H1405" s="13" t="s">
        <v>748</v>
      </c>
      <c r="I1405" s="38" t="str">
        <f>VLOOKUP(B1405,SAOM!B$2:H2946,4,0)</f>
        <v>A agendar</v>
      </c>
      <c r="J1405" s="13"/>
      <c r="K1405" s="13"/>
      <c r="L1405" s="14" t="s">
        <v>10245</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80"/>
        <v>90</v>
      </c>
      <c r="AD1405" s="17" t="s">
        <v>4654</v>
      </c>
      <c r="AE1405" s="17"/>
      <c r="AF1405" s="70"/>
      <c r="AG1405" s="140"/>
      <c r="AH1405" s="140"/>
      <c r="AI1405" s="14"/>
    </row>
    <row r="1406" spans="1:35" s="18" customFormat="1" ht="15.75" customHeight="1">
      <c r="A1406" s="44">
        <v>5046</v>
      </c>
      <c r="B1406" s="36">
        <v>5046</v>
      </c>
      <c r="C1406" s="16">
        <v>41226</v>
      </c>
      <c r="D1406" s="16">
        <f t="shared" si="81"/>
        <v>41271</v>
      </c>
      <c r="E1406" s="16">
        <f>VLOOKUP(B1406,SAOM!B$2:D2950,3,0)</f>
        <v>41271</v>
      </c>
      <c r="F1406" s="16">
        <f t="shared" si="79"/>
        <v>41286</v>
      </c>
      <c r="G1406" s="16">
        <v>41247</v>
      </c>
      <c r="H1406" s="13" t="s">
        <v>12747</v>
      </c>
      <c r="I1406" s="38" t="str">
        <f>VLOOKUP(B1406,SAOM!B$2:H2947,4,0)</f>
        <v>A agendar</v>
      </c>
      <c r="J1406" s="13"/>
      <c r="K1406" s="13"/>
      <c r="L1406" s="14" t="s">
        <v>10245</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80"/>
        <v>90</v>
      </c>
      <c r="AD1406" s="17" t="s">
        <v>4654</v>
      </c>
      <c r="AE1406" s="17"/>
      <c r="AF1406" s="70"/>
      <c r="AG1406" s="140"/>
      <c r="AH1406" s="140"/>
      <c r="AI1406" s="14"/>
    </row>
    <row r="1407" spans="1:35" s="18" customFormat="1" ht="15.75" customHeight="1">
      <c r="A1407" s="44">
        <v>5047</v>
      </c>
      <c r="B1407" s="36">
        <v>5047</v>
      </c>
      <c r="C1407" s="16">
        <v>41226</v>
      </c>
      <c r="D1407" s="16">
        <f t="shared" si="81"/>
        <v>41271</v>
      </c>
      <c r="E1407" s="16">
        <f>VLOOKUP(B1407,SAOM!B$2:D2951,3,0)</f>
        <v>41271</v>
      </c>
      <c r="F1407" s="16">
        <f t="shared" si="79"/>
        <v>41286</v>
      </c>
      <c r="G1407" s="16">
        <v>41247</v>
      </c>
      <c r="H1407" s="13" t="s">
        <v>12747</v>
      </c>
      <c r="I1407" s="38" t="str">
        <f>VLOOKUP(B1407,SAOM!B$2:H2948,4,0)</f>
        <v>A agendar</v>
      </c>
      <c r="J1407" s="13"/>
      <c r="K1407" s="13"/>
      <c r="L1407" s="14" t="s">
        <v>10245</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80"/>
        <v>90</v>
      </c>
      <c r="AD1407" s="17" t="s">
        <v>4654</v>
      </c>
      <c r="AE1407" s="17"/>
      <c r="AF1407" s="70"/>
      <c r="AG1407" s="140"/>
      <c r="AH1407" s="140"/>
      <c r="AI1407" s="14"/>
    </row>
    <row r="1408" spans="1:35" s="18" customFormat="1" ht="15.75" customHeight="1">
      <c r="A1408" s="44">
        <v>5048</v>
      </c>
      <c r="B1408" s="36">
        <v>5048</v>
      </c>
      <c r="C1408" s="16">
        <v>41226</v>
      </c>
      <c r="D1408" s="16">
        <f t="shared" si="81"/>
        <v>41271</v>
      </c>
      <c r="E1408" s="16">
        <f>VLOOKUP(B1408,SAOM!B$2:D2952,3,0)</f>
        <v>25613</v>
      </c>
      <c r="F1408" s="16">
        <f t="shared" si="79"/>
        <v>41286</v>
      </c>
      <c r="G1408" s="16" t="s">
        <v>499</v>
      </c>
      <c r="H1408" s="13" t="s">
        <v>748</v>
      </c>
      <c r="I1408" s="38" t="str">
        <f>VLOOKUP(B1408,SAOM!B$2:H2949,4,0)</f>
        <v>A agendar</v>
      </c>
      <c r="J1408" s="13"/>
      <c r="K1408" s="13"/>
      <c r="L1408" s="14" t="s">
        <v>10245</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80"/>
        <v>90</v>
      </c>
      <c r="AD1408" s="17" t="s">
        <v>4654</v>
      </c>
      <c r="AE1408" s="17"/>
      <c r="AF1408" s="70"/>
      <c r="AG1408" s="140"/>
      <c r="AH1408" s="140"/>
      <c r="AI1408" s="14"/>
    </row>
    <row r="1409" spans="1:35" s="18" customFormat="1" ht="15.75" customHeight="1">
      <c r="A1409" s="44">
        <v>5049</v>
      </c>
      <c r="B1409" s="36">
        <v>5049</v>
      </c>
      <c r="C1409" s="16">
        <v>41226</v>
      </c>
      <c r="D1409" s="16">
        <f t="shared" si="81"/>
        <v>41271</v>
      </c>
      <c r="E1409" s="16">
        <f>VLOOKUP(B1409,SAOM!B$2:D2953,3,0)</f>
        <v>41271</v>
      </c>
      <c r="F1409" s="16">
        <f t="shared" si="79"/>
        <v>41286</v>
      </c>
      <c r="G1409" s="16" t="s">
        <v>499</v>
      </c>
      <c r="H1409" s="13" t="s">
        <v>748</v>
      </c>
      <c r="I1409" s="38" t="str">
        <f>VLOOKUP(B1409,SAOM!B$2:H2950,4,0)</f>
        <v>A agendar</v>
      </c>
      <c r="J1409" s="13"/>
      <c r="K1409" s="13"/>
      <c r="L1409" s="14" t="s">
        <v>10245</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80"/>
        <v>90</v>
      </c>
      <c r="AD1409" s="17" t="s">
        <v>4654</v>
      </c>
      <c r="AE1409" s="17"/>
      <c r="AF1409" s="70"/>
      <c r="AG1409" s="140"/>
      <c r="AH1409" s="140"/>
      <c r="AI1409" s="14"/>
    </row>
    <row r="1410" spans="1:35" s="18" customFormat="1" ht="15.75" customHeight="1">
      <c r="A1410" s="44">
        <v>5050</v>
      </c>
      <c r="B1410" s="36">
        <v>5050</v>
      </c>
      <c r="C1410" s="16">
        <v>41226</v>
      </c>
      <c r="D1410" s="16">
        <f t="shared" si="81"/>
        <v>41271</v>
      </c>
      <c r="E1410" s="16">
        <f>VLOOKUP(B1410,SAOM!B$2:D2954,3,0)</f>
        <v>41271</v>
      </c>
      <c r="F1410" s="16">
        <f t="shared" si="79"/>
        <v>41286</v>
      </c>
      <c r="G1410" s="16" t="s">
        <v>499</v>
      </c>
      <c r="H1410" s="13" t="s">
        <v>748</v>
      </c>
      <c r="I1410" s="38" t="str">
        <f>VLOOKUP(B1410,SAOM!B$2:H2951,4,0)</f>
        <v>A agendar</v>
      </c>
      <c r="J1410" s="13"/>
      <c r="K1410" s="13"/>
      <c r="L1410" s="14" t="s">
        <v>10245</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80"/>
        <v>90</v>
      </c>
      <c r="AD1410" s="17" t="s">
        <v>4654</v>
      </c>
      <c r="AE1410" s="17"/>
      <c r="AF1410" s="70"/>
      <c r="AG1410" s="140"/>
      <c r="AH1410" s="140"/>
      <c r="AI1410" s="14"/>
    </row>
    <row r="1411" spans="1:35" s="18" customFormat="1" ht="15.75" customHeight="1">
      <c r="A1411" s="44">
        <v>5051</v>
      </c>
      <c r="B1411" s="36">
        <v>5051</v>
      </c>
      <c r="C1411" s="16">
        <v>41226</v>
      </c>
      <c r="D1411" s="16">
        <f t="shared" si="81"/>
        <v>41271</v>
      </c>
      <c r="E1411" s="16">
        <f>VLOOKUP(B1411,SAOM!B$2:D2955,3,0)</f>
        <v>41271</v>
      </c>
      <c r="F1411" s="16">
        <f t="shared" si="79"/>
        <v>41286</v>
      </c>
      <c r="G1411" s="16" t="s">
        <v>499</v>
      </c>
      <c r="H1411" s="13" t="s">
        <v>1504</v>
      </c>
      <c r="I1411" s="38" t="str">
        <f>VLOOKUP(B1411,SAOM!B$2:H2952,4,0)</f>
        <v>A agendar</v>
      </c>
      <c r="J1411" s="13"/>
      <c r="K1411" s="13"/>
      <c r="L1411" s="14" t="s">
        <v>10245</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80"/>
        <v>90</v>
      </c>
      <c r="AD1411" s="17" t="s">
        <v>4654</v>
      </c>
      <c r="AE1411" s="17"/>
      <c r="AF1411" s="70"/>
      <c r="AG1411" s="140"/>
      <c r="AH1411" s="140"/>
      <c r="AI1411" s="14"/>
    </row>
    <row r="1412" spans="1:35" s="18" customFormat="1" ht="15.75" customHeight="1">
      <c r="A1412" s="44">
        <v>5052</v>
      </c>
      <c r="B1412" s="36">
        <v>5052</v>
      </c>
      <c r="C1412" s="16">
        <v>41226</v>
      </c>
      <c r="D1412" s="16">
        <f t="shared" si="81"/>
        <v>41271</v>
      </c>
      <c r="E1412" s="16">
        <f>VLOOKUP(B1412,SAOM!B$2:D2956,3,0)</f>
        <v>41271</v>
      </c>
      <c r="F1412" s="16">
        <f t="shared" si="79"/>
        <v>41286</v>
      </c>
      <c r="G1412" s="16" t="s">
        <v>499</v>
      </c>
      <c r="H1412" s="13" t="s">
        <v>513</v>
      </c>
      <c r="I1412" s="38" t="str">
        <f>VLOOKUP(B1412,SAOM!B$2:H2953,4,0)</f>
        <v>A agendar</v>
      </c>
      <c r="J1412" s="13" t="s">
        <v>12675</v>
      </c>
      <c r="K1412" s="13" t="s">
        <v>499</v>
      </c>
      <c r="L1412" s="14" t="s">
        <v>10266</v>
      </c>
      <c r="M1412" s="14" t="str">
        <f>VLOOKUP(L1412,Coordenadas!A$2:B2663,2,0)</f>
        <v xml:space="preserve"> 22°17'1.60"S</v>
      </c>
      <c r="N1412" s="14" t="str">
        <f>VLOOKUP(L1412,Coordenadas!A$2:C6406,3,0)</f>
        <v xml:space="preserve"> 46°22'1.96"O</v>
      </c>
      <c r="O1412" s="38" t="str">
        <f>VLOOKUP(B1412,SAOM!B$2:K2953,7,0)</f>
        <v>-</v>
      </c>
      <c r="P1412" s="38">
        <v>4033</v>
      </c>
      <c r="Q1412" s="16" t="str">
        <f>VLOOKUP(B1412,SAOM!B$2:I2365,8,0)</f>
        <v>-</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v>
      </c>
      <c r="W1412" s="16">
        <v>41262</v>
      </c>
      <c r="X1412" s="14" t="s">
        <v>13609</v>
      </c>
      <c r="Y1412" s="17">
        <v>41262</v>
      </c>
      <c r="Z1412" s="33"/>
      <c r="AA1412" s="46"/>
      <c r="AB1412" s="17" t="str">
        <f>VLOOKUP(B1412,SAOM!B$2:T2953,16,0)</f>
        <v>-</v>
      </c>
      <c r="AC1412" s="17">
        <f t="shared" si="80"/>
        <v>41352</v>
      </c>
      <c r="AD1412" s="17" t="s">
        <v>4654</v>
      </c>
      <c r="AE1412" s="17"/>
      <c r="AF1412" s="70"/>
      <c r="AG1412" s="140"/>
      <c r="AH1412" s="140"/>
      <c r="AI1412" s="14"/>
    </row>
    <row r="1413" spans="1:35" s="18" customFormat="1" ht="15.75" customHeight="1">
      <c r="A1413" s="44">
        <v>5053</v>
      </c>
      <c r="B1413" s="36">
        <v>5053</v>
      </c>
      <c r="C1413" s="16">
        <v>41226</v>
      </c>
      <c r="D1413" s="16">
        <f t="shared" si="81"/>
        <v>41271</v>
      </c>
      <c r="E1413" s="16">
        <f>VLOOKUP(B1413,SAOM!B$2:D2957,3,0)</f>
        <v>41271</v>
      </c>
      <c r="F1413" s="16">
        <f t="shared" ref="F1413:F1425" si="82">D1413+15</f>
        <v>41286</v>
      </c>
      <c r="G1413" s="16" t="s">
        <v>499</v>
      </c>
      <c r="H1413" s="13" t="s">
        <v>2444</v>
      </c>
      <c r="I1413" s="38" t="str">
        <f>VLOOKUP(B1413,SAOM!B$2:H2954,4,0)</f>
        <v>A agendar</v>
      </c>
      <c r="J1413" s="13" t="s">
        <v>12675</v>
      </c>
      <c r="K1413" s="13" t="s">
        <v>499</v>
      </c>
      <c r="L1413" s="14" t="s">
        <v>10266</v>
      </c>
      <c r="M1413" s="14" t="str">
        <f>VLOOKUP(L1413,Coordenadas!A$2:B2664,2,0)</f>
        <v xml:space="preserve"> 22°17'1.60"S</v>
      </c>
      <c r="N1413" s="14" t="str">
        <f>VLOOKUP(L1413,Coordenadas!A$2:C6407,3,0)</f>
        <v xml:space="preserve"> 46°22'1.96"O</v>
      </c>
      <c r="O1413" s="38" t="str">
        <f>VLOOKUP(B1413,SAOM!B$2:K2954,7,0)</f>
        <v>-</v>
      </c>
      <c r="P1413" s="38">
        <v>4033</v>
      </c>
      <c r="Q1413" s="16" t="str">
        <f>VLOOKUP(B1413,SAOM!B$2:I2366,8,0)</f>
        <v>-</v>
      </c>
      <c r="R1413" s="40" t="str">
        <f>VLOOKUP(B1413,SAOM!B$2:M2954,9,0)</f>
        <v>Fernanda de Fátima Marinho</v>
      </c>
      <c r="S1413" s="16" t="str">
        <f>VLOOKUP(B1413,SAOM!B$2:N2954,10,0)</f>
        <v>Rua Maria Joaquina, s/n.º - Crisólia</v>
      </c>
      <c r="T1413" s="40" t="str">
        <f>VLOOKUP(B1413,SAOM!B$2:P2954,12,0)</f>
        <v>35 3446 5185</v>
      </c>
      <c r="U1413" s="84" t="str">
        <f>VLOOKUP(B1413,SAOM!B$2:O2954,11,0)</f>
        <v>35570-000</v>
      </c>
      <c r="V1413" s="38" t="str">
        <f>VLOOKUP(B1413,SAOM!B$2:Q2954,13,0)</f>
        <v>-</v>
      </c>
      <c r="W1413" s="16">
        <v>41262</v>
      </c>
      <c r="X1413" s="14" t="s">
        <v>13534</v>
      </c>
      <c r="Y1413" s="17"/>
      <c r="Z1413" s="33"/>
      <c r="AA1413" s="46"/>
      <c r="AB1413" s="17" t="str">
        <f>VLOOKUP(B1413,SAOM!B$2:T2954,16,0)</f>
        <v>-</v>
      </c>
      <c r="AC1413" s="17">
        <f t="shared" ref="AC1413:AC1425" si="83">Y1413+90</f>
        <v>90</v>
      </c>
      <c r="AD1413" s="17" t="s">
        <v>4654</v>
      </c>
      <c r="AE1413" s="17"/>
      <c r="AF1413" s="70"/>
      <c r="AG1413" s="140"/>
      <c r="AH1413" s="140"/>
      <c r="AI1413" s="14"/>
    </row>
    <row r="1414" spans="1:35" s="18" customFormat="1" ht="15.75" customHeight="1">
      <c r="A1414" s="44">
        <v>5054</v>
      </c>
      <c r="B1414" s="36">
        <v>5054</v>
      </c>
      <c r="C1414" s="16">
        <v>41226</v>
      </c>
      <c r="D1414" s="16">
        <f t="shared" si="81"/>
        <v>41271</v>
      </c>
      <c r="E1414" s="16">
        <f>VLOOKUP(B1414,SAOM!B$2:D2958,3,0)</f>
        <v>41271</v>
      </c>
      <c r="F1414" s="16">
        <f t="shared" si="82"/>
        <v>41286</v>
      </c>
      <c r="G1414" s="16">
        <v>41247</v>
      </c>
      <c r="H1414" s="13" t="s">
        <v>12747</v>
      </c>
      <c r="I1414" s="38" t="str">
        <f>VLOOKUP(B1414,SAOM!B$2:H2955,4,0)</f>
        <v>A agendar</v>
      </c>
      <c r="J1414" s="13" t="s">
        <v>12675</v>
      </c>
      <c r="K1414" s="13" t="s">
        <v>12675</v>
      </c>
      <c r="L1414" s="14" t="s">
        <v>10266</v>
      </c>
      <c r="M1414" s="14" t="str">
        <f>VLOOKUP(L1414,Coordenadas!A$2:B2665,2,0)</f>
        <v xml:space="preserve"> 22°17'1.60"S</v>
      </c>
      <c r="N1414" s="14" t="str">
        <f>VLOOKUP(L1414,Coordenadas!A$2:C6408,3,0)</f>
        <v xml:space="preserve"> 46°22'1.96"O</v>
      </c>
      <c r="O1414" s="38" t="str">
        <f>VLOOKUP(B1414,SAOM!B$2:K2955,7,0)</f>
        <v>-</v>
      </c>
      <c r="P1414" s="38">
        <v>4033</v>
      </c>
      <c r="Q1414" s="16" t="str">
        <f>VLOOKUP(B1414,SAOM!B$2:I2367,8,0)</f>
        <v>-</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v>
      </c>
      <c r="W1414" s="16"/>
      <c r="X1414" s="14"/>
      <c r="Y1414" s="17"/>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83"/>
        <v>90</v>
      </c>
      <c r="AD1414" s="17" t="s">
        <v>4654</v>
      </c>
      <c r="AE1414" s="17"/>
      <c r="AF1414" s="70"/>
      <c r="AG1414" s="140"/>
      <c r="AH1414" s="140"/>
      <c r="AI1414" s="14"/>
    </row>
    <row r="1415" spans="1:35" s="18" customFormat="1" ht="15.75" customHeight="1">
      <c r="A1415" s="44">
        <v>5591</v>
      </c>
      <c r="B1415" s="36">
        <v>5591</v>
      </c>
      <c r="C1415" s="16">
        <v>41246</v>
      </c>
      <c r="D1415" s="16">
        <f t="shared" si="81"/>
        <v>41291</v>
      </c>
      <c r="E1415" s="16">
        <f>VLOOKUP(B1415,SAOM!B$2:D2959,3,0)</f>
        <v>41291</v>
      </c>
      <c r="F1415" s="16">
        <f t="shared" si="82"/>
        <v>41306</v>
      </c>
      <c r="G1415" s="16" t="s">
        <v>499</v>
      </c>
      <c r="H1415" s="13" t="s">
        <v>748</v>
      </c>
      <c r="I1415" s="38" t="str">
        <f>VLOOKUP(B1415,SAOM!B$2:H2956,4,0)</f>
        <v>Agendado</v>
      </c>
      <c r="J1415" s="13" t="s">
        <v>497</v>
      </c>
      <c r="K1415" s="13" t="s">
        <v>497</v>
      </c>
      <c r="L1415" s="14" t="s">
        <v>164</v>
      </c>
      <c r="M1415" s="14" t="str">
        <f>VLOOKUP(L1415,Coordenadas!A$2:B2666,2,0)</f>
        <v xml:space="preserve"> 16°26'7.15"S</v>
      </c>
      <c r="N1415" s="14" t="str">
        <f>VLOOKUP(L1415,Coordenadas!A$2:C6409,3,0)</f>
        <v xml:space="preserve"> 41° 0'11.87"O</v>
      </c>
      <c r="O1415" s="38" t="str">
        <f>VLOOKUP(B1415,SAOM!B$2:K2956,7,0)</f>
        <v>-</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v>
      </c>
      <c r="W1415" s="16"/>
      <c r="X1415" s="14"/>
      <c r="Y1415" s="17"/>
      <c r="Z1415" s="33"/>
      <c r="AA1415" s="46"/>
      <c r="AB1415" s="17" t="str">
        <f>VLOOKUP(B1415,SAOM!B$2:T2956,16,0)</f>
        <v>-</v>
      </c>
      <c r="AC1415" s="17">
        <f t="shared" si="83"/>
        <v>90</v>
      </c>
      <c r="AD1415" s="17" t="s">
        <v>4654</v>
      </c>
      <c r="AE1415" s="17"/>
      <c r="AF1415" s="70"/>
      <c r="AG1415" s="140"/>
      <c r="AH1415" s="140"/>
      <c r="AI1415" s="14"/>
    </row>
    <row r="1416" spans="1:35" s="18" customFormat="1" ht="15.75" customHeight="1">
      <c r="A1416" s="44">
        <v>5592</v>
      </c>
      <c r="B1416" s="36">
        <v>5592</v>
      </c>
      <c r="C1416" s="16">
        <v>41246</v>
      </c>
      <c r="D1416" s="16">
        <f t="shared" si="81"/>
        <v>41291</v>
      </c>
      <c r="E1416" s="16">
        <f>VLOOKUP(B1416,SAOM!B$2:D2960,3,0)</f>
        <v>41291</v>
      </c>
      <c r="F1416" s="16">
        <f t="shared" si="82"/>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c r="AA1416" s="46"/>
      <c r="AB1416" s="17" t="str">
        <f>VLOOKUP(B1416,SAOM!B$2:T2957,16,0)</f>
        <v>-</v>
      </c>
      <c r="AC1416" s="17">
        <f t="shared" si="83"/>
        <v>41351</v>
      </c>
      <c r="AD1416" s="17" t="s">
        <v>4654</v>
      </c>
      <c r="AE1416" s="17"/>
      <c r="AF1416" s="70"/>
      <c r="AG1416" s="140"/>
      <c r="AH1416" s="140"/>
      <c r="AI1416" s="14"/>
    </row>
    <row r="1417" spans="1:35" s="91" customFormat="1" ht="15.75" customHeight="1">
      <c r="A1417" s="85">
        <v>5593</v>
      </c>
      <c r="B1417" s="86">
        <v>5593</v>
      </c>
      <c r="C1417" s="87">
        <v>41246</v>
      </c>
      <c r="D1417" s="87">
        <f t="shared" si="81"/>
        <v>41291</v>
      </c>
      <c r="E1417" s="87">
        <f>VLOOKUP(B1417,SAOM!B$2:D2961,3,0)</f>
        <v>41291</v>
      </c>
      <c r="F1417" s="87">
        <f t="shared" si="82"/>
        <v>41306</v>
      </c>
      <c r="G1417" s="87" t="s">
        <v>499</v>
      </c>
      <c r="H1417" s="88" t="s">
        <v>2444</v>
      </c>
      <c r="I1417" s="86" t="str">
        <f>VLOOKUP(B1417,SAOM!B$2:H2958,4,0)</f>
        <v>Agendado</v>
      </c>
      <c r="J1417" s="88" t="s">
        <v>497</v>
      </c>
      <c r="K1417" s="88" t="s">
        <v>499</v>
      </c>
      <c r="L1417" s="89" t="s">
        <v>164</v>
      </c>
      <c r="M1417" s="89" t="str">
        <f>VLOOKUP(L1417,Coordenadas!A$2:B2668,2,0)</f>
        <v xml:space="preserve"> 16°26'7.15"S</v>
      </c>
      <c r="N1417" s="89" t="str">
        <f>VLOOKUP(L1417,Coordenadas!A$2:C6411,3,0)</f>
        <v xml:space="preserve"> 41° 0'11.87"O</v>
      </c>
      <c r="O1417" s="86" t="str">
        <f>VLOOKUP(B1417,SAOM!B$2:K2958,7,0)</f>
        <v>-</v>
      </c>
      <c r="P1417" s="86">
        <v>4033</v>
      </c>
      <c r="Q1417" s="87">
        <f>VLOOKUP(B1417,SAOM!B$2:I2370,8,0)</f>
        <v>41250</v>
      </c>
      <c r="R1417" s="306" t="str">
        <f>VLOOKUP(B1417,SAOM!B$2:M2958,9,0)</f>
        <v>Henrique Ramos de Souza</v>
      </c>
      <c r="S1417" s="87" t="str">
        <f>VLOOKUP(B1417,SAOM!B$2:N2958,10,0)</f>
        <v>Rua Porto Alegre, 119 - Centro</v>
      </c>
      <c r="T1417" s="306" t="str">
        <f>VLOOKUP(B1417,SAOM!B$2:P2958,12,0)</f>
        <v>(33)3741-1288</v>
      </c>
      <c r="U1417" s="307" t="str">
        <f>VLOOKUP(B1417,SAOM!B$2:O2958,11,0)</f>
        <v>39960-000</v>
      </c>
      <c r="V1417" s="86" t="str">
        <f>VLOOKUP(B1417,SAOM!B$2:Q2958,13,0)</f>
        <v>-</v>
      </c>
      <c r="W1417" s="87">
        <v>41261</v>
      </c>
      <c r="X1417" s="89" t="s">
        <v>6925</v>
      </c>
      <c r="Y1417" s="90"/>
      <c r="Z1417" s="308"/>
      <c r="AA1417" s="69" t="s">
        <v>10317</v>
      </c>
      <c r="AB1417" s="90" t="str">
        <f>VLOOKUP(B1417,SAOM!B$2:T2958,16,0)</f>
        <v>-</v>
      </c>
      <c r="AC1417" s="90">
        <f t="shared" si="83"/>
        <v>90</v>
      </c>
      <c r="AD1417" s="90" t="s">
        <v>4654</v>
      </c>
      <c r="AE1417" s="90"/>
      <c r="AF1417" s="209"/>
      <c r="AG1417" s="142"/>
      <c r="AH1417" s="142"/>
      <c r="AI1417" s="89"/>
    </row>
    <row r="1418" spans="1:35" s="18" customFormat="1" ht="15.75" customHeight="1">
      <c r="A1418" s="44">
        <v>5594</v>
      </c>
      <c r="B1418" s="36">
        <v>5594</v>
      </c>
      <c r="C1418" s="16">
        <v>41246</v>
      </c>
      <c r="D1418" s="16">
        <f t="shared" si="81"/>
        <v>41291</v>
      </c>
      <c r="E1418" s="16">
        <f>VLOOKUP(B1418,SAOM!B$2:D2962,3,0)</f>
        <v>41291</v>
      </c>
      <c r="F1418" s="16">
        <f t="shared" si="82"/>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si="83"/>
        <v>90</v>
      </c>
      <c r="AD1418" s="17" t="s">
        <v>4654</v>
      </c>
      <c r="AE1418" s="17"/>
      <c r="AF1418" s="70"/>
      <c r="AG1418" s="140"/>
      <c r="AH1418" s="140"/>
      <c r="AI1418" s="14"/>
    </row>
    <row r="1419" spans="1:35" s="18" customFormat="1" ht="15.75" customHeight="1">
      <c r="A1419" s="44">
        <v>5595</v>
      </c>
      <c r="B1419" s="36">
        <v>5595</v>
      </c>
      <c r="C1419" s="16">
        <v>41246</v>
      </c>
      <c r="D1419" s="16">
        <f t="shared" si="81"/>
        <v>41291</v>
      </c>
      <c r="E1419" s="16">
        <f>VLOOKUP(B1419,SAOM!B$2:D2963,3,0)</f>
        <v>41291</v>
      </c>
      <c r="F1419" s="16">
        <f t="shared" si="82"/>
        <v>41306</v>
      </c>
      <c r="G1419" s="16" t="s">
        <v>499</v>
      </c>
      <c r="H1419" s="13" t="s">
        <v>513</v>
      </c>
      <c r="I1419" s="38" t="str">
        <f>VLOOKUP(B1419,SAOM!B$2:H2960,4,0)</f>
        <v>Agendado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v>
      </c>
      <c r="W1419" s="16">
        <v>41261</v>
      </c>
      <c r="X1419" s="14" t="s">
        <v>5572</v>
      </c>
      <c r="Y1419" s="17">
        <v>41261</v>
      </c>
      <c r="Z1419" s="33"/>
      <c r="AA1419" s="46"/>
      <c r="AB1419" s="17" t="str">
        <f>VLOOKUP(B1419,SAOM!B$2:T2960,16,0)</f>
        <v>-</v>
      </c>
      <c r="AC1419" s="17">
        <f t="shared" si="83"/>
        <v>41351</v>
      </c>
      <c r="AD1419" s="17" t="s">
        <v>4654</v>
      </c>
      <c r="AE1419" s="17"/>
      <c r="AF1419" s="70"/>
      <c r="AG1419" s="140"/>
      <c r="AH1419" s="140"/>
      <c r="AI1419" s="14"/>
    </row>
    <row r="1420" spans="1:35" s="18" customFormat="1" ht="15.75" customHeight="1">
      <c r="A1420" s="44">
        <v>5596</v>
      </c>
      <c r="B1420" s="36">
        <v>5596</v>
      </c>
      <c r="C1420" s="16">
        <v>41246</v>
      </c>
      <c r="D1420" s="16">
        <f t="shared" si="81"/>
        <v>41291</v>
      </c>
      <c r="E1420" s="16">
        <f>VLOOKUP(B1420,SAOM!B$2:D2964,3,0)</f>
        <v>41291</v>
      </c>
      <c r="F1420" s="16">
        <f t="shared" si="82"/>
        <v>41306</v>
      </c>
      <c r="G1420" s="16" t="s">
        <v>499</v>
      </c>
      <c r="H1420" s="13" t="s">
        <v>513</v>
      </c>
      <c r="I1420" s="38" t="str">
        <f>VLOOKUP(B1420,SAOM!B$2:H2961,4,0)</f>
        <v>Agendado</v>
      </c>
      <c r="J1420" s="13" t="s">
        <v>497</v>
      </c>
      <c r="K1420" s="13" t="s">
        <v>499</v>
      </c>
      <c r="L1420" s="14" t="s">
        <v>164</v>
      </c>
      <c r="M1420" s="14" t="str">
        <f>VLOOKUP(L1420,Coordenadas!A$2:B2671,2,0)</f>
        <v xml:space="preserve"> 16°26'7.15"S</v>
      </c>
      <c r="N1420" s="14" t="str">
        <f>VLOOKUP(L1420,Coordenadas!A$2:C6414,3,0)</f>
        <v xml:space="preserve"> 41° 0'11.87"O</v>
      </c>
      <c r="O1420" s="38" t="str">
        <f>VLOOKUP(B1420,SAOM!B$2:K2961,7,0)</f>
        <v>-</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v>
      </c>
      <c r="W1420" s="16">
        <v>41262</v>
      </c>
      <c r="X1420" s="14" t="s">
        <v>14018</v>
      </c>
      <c r="Y1420" s="17">
        <v>41262</v>
      </c>
      <c r="Z1420" s="33"/>
      <c r="AA1420" s="46"/>
      <c r="AB1420" s="17" t="str">
        <f>VLOOKUP(B1420,SAOM!B$2:T2961,16,0)</f>
        <v>-</v>
      </c>
      <c r="AC1420" s="17">
        <f t="shared" si="83"/>
        <v>41352</v>
      </c>
      <c r="AD1420" s="17" t="s">
        <v>4654</v>
      </c>
      <c r="AE1420" s="17"/>
      <c r="AF1420" s="70"/>
      <c r="AG1420" s="140"/>
      <c r="AH1420" s="140"/>
      <c r="AI1420" s="14"/>
    </row>
    <row r="1421" spans="1:35" s="18" customFormat="1" ht="15.75" customHeight="1">
      <c r="A1421" s="44">
        <v>5597</v>
      </c>
      <c r="B1421" s="36">
        <v>5597</v>
      </c>
      <c r="C1421" s="16">
        <v>41246</v>
      </c>
      <c r="D1421" s="16">
        <f t="shared" si="81"/>
        <v>41291</v>
      </c>
      <c r="E1421" s="16">
        <f>VLOOKUP(B1421,SAOM!B$2:D2965,3,0)</f>
        <v>41291</v>
      </c>
      <c r="F1421" s="16">
        <f t="shared" si="82"/>
        <v>41306</v>
      </c>
      <c r="G1421" s="16" t="s">
        <v>499</v>
      </c>
      <c r="H1421" s="13" t="s">
        <v>748</v>
      </c>
      <c r="I1421" s="38" t="str">
        <f>VLOOKUP(B1421,SAOM!B$2:H2962,4,0)</f>
        <v>Agendado</v>
      </c>
      <c r="J1421" s="13" t="s">
        <v>497</v>
      </c>
      <c r="K1421" s="13" t="s">
        <v>497</v>
      </c>
      <c r="L1421" s="14" t="s">
        <v>164</v>
      </c>
      <c r="M1421" s="14" t="str">
        <f>VLOOKUP(L1421,Coordenadas!A$2:B2672,2,0)</f>
        <v xml:space="preserve"> 16°26'7.15"S</v>
      </c>
      <c r="N1421" s="14" t="str">
        <f>VLOOKUP(L1421,Coordenadas!A$2:C6415,3,0)</f>
        <v xml:space="preserve"> 41° 0'11.87"O</v>
      </c>
      <c r="O1421" s="38" t="str">
        <f>VLOOKUP(B1421,SAOM!B$2:K2962,7,0)</f>
        <v>-</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v>
      </c>
      <c r="W1421" s="16"/>
      <c r="X1421" s="14"/>
      <c r="Y1421" s="17"/>
      <c r="Z1421" s="33"/>
      <c r="AA1421" s="46"/>
      <c r="AB1421" s="17" t="str">
        <f>VLOOKUP(B1421,SAOM!B$2:T2962,16,0)</f>
        <v>-</v>
      </c>
      <c r="AC1421" s="17">
        <f t="shared" si="83"/>
        <v>90</v>
      </c>
      <c r="AD1421" s="17" t="s">
        <v>4654</v>
      </c>
      <c r="AE1421" s="17"/>
      <c r="AF1421" s="70"/>
      <c r="AG1421" s="140"/>
      <c r="AH1421" s="140"/>
      <c r="AI1421" s="14"/>
    </row>
    <row r="1422" spans="1:35" s="18" customFormat="1" ht="15.75" customHeight="1">
      <c r="A1422" s="44">
        <v>5598</v>
      </c>
      <c r="B1422" s="36">
        <v>5598</v>
      </c>
      <c r="C1422" s="16">
        <v>41246</v>
      </c>
      <c r="D1422" s="16">
        <f t="shared" si="81"/>
        <v>41291</v>
      </c>
      <c r="E1422" s="16">
        <f>VLOOKUP(B1422,SAOM!B$2:D2966,3,0)</f>
        <v>41291</v>
      </c>
      <c r="F1422" s="16">
        <f t="shared" si="82"/>
        <v>41306</v>
      </c>
      <c r="G1422" s="16" t="s">
        <v>499</v>
      </c>
      <c r="H1422" s="13" t="s">
        <v>513</v>
      </c>
      <c r="I1422" s="38" t="str">
        <f>VLOOKUP(B1422,SAOM!B$2:H2963,4,0)</f>
        <v>Agendado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v>
      </c>
      <c r="W1422" s="16">
        <v>41261</v>
      </c>
      <c r="X1422" s="14" t="s">
        <v>5572</v>
      </c>
      <c r="Y1422" s="17">
        <v>41261</v>
      </c>
      <c r="Z1422" s="33"/>
      <c r="AA1422" s="46"/>
      <c r="AB1422" s="17" t="str">
        <f>VLOOKUP(B1422,SAOM!B$2:T2963,16,0)</f>
        <v>-</v>
      </c>
      <c r="AC1422" s="17">
        <f t="shared" si="83"/>
        <v>41351</v>
      </c>
      <c r="AD1422" s="17" t="s">
        <v>4654</v>
      </c>
      <c r="AE1422" s="17"/>
      <c r="AF1422" s="70"/>
      <c r="AG1422" s="140"/>
      <c r="AH1422" s="140"/>
      <c r="AI1422" s="14"/>
    </row>
    <row r="1423" spans="1:35" s="18" customFormat="1" ht="15.75" customHeight="1">
      <c r="A1423" s="44">
        <v>5599</v>
      </c>
      <c r="B1423" s="36">
        <v>5599</v>
      </c>
      <c r="C1423" s="16">
        <v>41246</v>
      </c>
      <c r="D1423" s="16">
        <f t="shared" si="81"/>
        <v>41291</v>
      </c>
      <c r="E1423" s="16">
        <f>VLOOKUP(B1423,SAOM!B$2:D2967,3,0)</f>
        <v>41291</v>
      </c>
      <c r="F1423" s="16">
        <f t="shared" si="82"/>
        <v>41306</v>
      </c>
      <c r="G1423" s="16" t="s">
        <v>499</v>
      </c>
      <c r="H1423" s="13" t="s">
        <v>513</v>
      </c>
      <c r="I1423" s="38" t="str">
        <f>VLOOKUP(B1423,SAOM!B$2:H2964,4,0)</f>
        <v>Agendado</v>
      </c>
      <c r="J1423" s="13" t="s">
        <v>497</v>
      </c>
      <c r="K1423" s="13" t="s">
        <v>499</v>
      </c>
      <c r="L1423" s="14" t="s">
        <v>164</v>
      </c>
      <c r="M1423" s="14" t="str">
        <f>VLOOKUP(L1423,Coordenadas!A$2:B2674,2,0)</f>
        <v xml:space="preserve"> 16°26'7.15"S</v>
      </c>
      <c r="N1423" s="14" t="str">
        <f>VLOOKUP(L1423,Coordenadas!A$2:C6417,3,0)</f>
        <v xml:space="preserve"> 41° 0'11.87"O</v>
      </c>
      <c r="O1423" s="38" t="str">
        <f>VLOOKUP(B1423,SAOM!B$2:K2964,7,0)</f>
        <v>-</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v>
      </c>
      <c r="W1423" s="16">
        <v>41262</v>
      </c>
      <c r="X1423" s="14" t="s">
        <v>8155</v>
      </c>
      <c r="Y1423" s="17">
        <v>41262</v>
      </c>
      <c r="Z1423" s="33"/>
      <c r="AA1423" s="46"/>
      <c r="AB1423" s="17" t="str">
        <f>VLOOKUP(B1423,SAOM!B$2:T2964,16,0)</f>
        <v>-</v>
      </c>
      <c r="AC1423" s="17">
        <f t="shared" si="83"/>
        <v>41352</v>
      </c>
      <c r="AD1423" s="17" t="s">
        <v>4654</v>
      </c>
      <c r="AE1423" s="17"/>
      <c r="AF1423" s="70"/>
      <c r="AG1423" s="140"/>
      <c r="AH1423" s="140"/>
      <c r="AI1423" s="14"/>
    </row>
    <row r="1424" spans="1:35" s="18" customFormat="1" ht="15.75" customHeight="1">
      <c r="A1424" s="44">
        <v>4652</v>
      </c>
      <c r="B1424" s="36">
        <v>4652</v>
      </c>
      <c r="C1424" s="16">
        <v>41226</v>
      </c>
      <c r="D1424" s="16">
        <f t="shared" si="81"/>
        <v>41271</v>
      </c>
      <c r="E1424" s="16">
        <f>VLOOKUP(B1424,SAOM!B$2:D2968,3,0)</f>
        <v>41271</v>
      </c>
      <c r="F1424" s="16">
        <f t="shared" si="82"/>
        <v>41286</v>
      </c>
      <c r="G1424" s="16" t="s">
        <v>499</v>
      </c>
      <c r="H1424" s="13" t="s">
        <v>513</v>
      </c>
      <c r="I1424" s="38" t="str">
        <f>VLOOKUP(B1424,SAOM!B$2:H2965,4,0)</f>
        <v>A agendar</v>
      </c>
      <c r="J1424" s="13" t="s">
        <v>12675</v>
      </c>
      <c r="K1424" s="13" t="s">
        <v>499</v>
      </c>
      <c r="L1424" s="14" t="s">
        <v>12734</v>
      </c>
      <c r="M1424" s="14" t="str">
        <f>VLOOKUP(L1424,Coordenadas!A$2:B2675,2,0)</f>
        <v xml:space="preserve"> 22°32'2.57"S</v>
      </c>
      <c r="N1424" s="14" t="str">
        <f>VLOOKUP(L1424,Coordenadas!A$2:C6418,3,0)</f>
        <v xml:space="preserve"> 45°21'37.72"O</v>
      </c>
      <c r="O1424" s="38" t="str">
        <f>VLOOKUP(B1424,SAOM!B$2:K2965,7,0)</f>
        <v>-</v>
      </c>
      <c r="P1424" s="38">
        <v>4033</v>
      </c>
      <c r="Q1424" s="16" t="str">
        <f>VLOOKUP(B1424,SAOM!B$2:I2377,8,0)</f>
        <v>-</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v>
      </c>
      <c r="W1424" s="16">
        <v>41262</v>
      </c>
      <c r="X1424" s="14" t="s">
        <v>14011</v>
      </c>
      <c r="Y1424" s="17">
        <v>41262</v>
      </c>
      <c r="Z1424" s="33"/>
      <c r="AA1424" s="46"/>
      <c r="AB1424" s="17" t="str">
        <f>VLOOKUP(B1424,SAOM!B$2:T2965,16,0)</f>
        <v>-</v>
      </c>
      <c r="AC1424" s="17">
        <f t="shared" si="83"/>
        <v>41352</v>
      </c>
      <c r="AD1424" s="17" t="s">
        <v>4654</v>
      </c>
      <c r="AE1424" s="17"/>
      <c r="AF1424" s="70"/>
      <c r="AG1424" s="140"/>
      <c r="AH1424" s="140"/>
      <c r="AI1424" s="14"/>
    </row>
    <row r="1425" spans="1:35" s="18" customFormat="1" ht="15.75" customHeight="1">
      <c r="A1425" s="44">
        <v>5606</v>
      </c>
      <c r="B1425" s="36">
        <v>5606</v>
      </c>
      <c r="C1425" s="16">
        <v>41232</v>
      </c>
      <c r="D1425" s="16">
        <f t="shared" si="81"/>
        <v>41277</v>
      </c>
      <c r="E1425" s="16">
        <f>VLOOKUP(B1425,SAOM!B$2:D2969,3,0)</f>
        <v>41277</v>
      </c>
      <c r="F1425" s="16">
        <f t="shared" si="82"/>
        <v>41292</v>
      </c>
      <c r="G1425" s="16" t="s">
        <v>499</v>
      </c>
      <c r="H1425" s="13" t="s">
        <v>748</v>
      </c>
      <c r="I1425" s="38" t="str">
        <f>VLOOKUP(B1425,SAOM!B$2:H2966,4,0)</f>
        <v>A agendar</v>
      </c>
      <c r="J1425" s="13" t="s">
        <v>12675</v>
      </c>
      <c r="K1425" s="13" t="s">
        <v>12675</v>
      </c>
      <c r="L1425" s="14" t="s">
        <v>12740</v>
      </c>
      <c r="M1425" s="14" t="str">
        <f>VLOOKUP(L1425,Coordenadas!A$2:B2676,2,0)</f>
        <v xml:space="preserve"> 22° 8'56.72"S</v>
      </c>
      <c r="N1425" s="14" t="str">
        <f>VLOOKUP(L1425,Coordenadas!A$2:C6419,3,0)</f>
        <v xml:space="preserve"> 44° 5'31.10"O</v>
      </c>
      <c r="O1425" s="38" t="str">
        <f>VLOOKUP(B1425,SAOM!B$2:K2966,7,0)</f>
        <v>-</v>
      </c>
      <c r="P1425" s="38">
        <v>4033</v>
      </c>
      <c r="Q1425" s="16" t="str">
        <f>VLOOKUP(B1425,SAOM!B$2:I2378,8,0)</f>
        <v>-</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v>
      </c>
      <c r="W1425" s="16"/>
      <c r="X1425" s="14"/>
      <c r="Y1425" s="17"/>
      <c r="Z1425" s="33"/>
      <c r="AA1425" s="46"/>
      <c r="AB1425" s="17" t="str">
        <f>VLOOKUP(B1425,SAOM!B$2:T2966,16,0)</f>
        <v>-</v>
      </c>
      <c r="AC1425" s="17">
        <f t="shared" si="83"/>
        <v>90</v>
      </c>
      <c r="AD1425" s="17" t="s">
        <v>4654</v>
      </c>
      <c r="AE1425" s="17"/>
      <c r="AF1425" s="70"/>
      <c r="AG1425" s="140"/>
      <c r="AH1425" s="140"/>
      <c r="AI1425" s="14"/>
    </row>
    <row r="1426" spans="1:35" s="18" customFormat="1" ht="15.75" customHeight="1">
      <c r="A1426" s="44">
        <v>5188</v>
      </c>
      <c r="B1426" s="36">
        <v>5188</v>
      </c>
      <c r="C1426" s="16">
        <v>41249</v>
      </c>
      <c r="D1426" s="16">
        <f t="shared" ref="D1426:D1489" si="84">C1426+45</f>
        <v>41294</v>
      </c>
      <c r="E1426" s="16">
        <f>VLOOKUP(B1426,SAOM!B$2:D2970,3,0)</f>
        <v>41294</v>
      </c>
      <c r="F1426" s="16">
        <f t="shared" ref="F1426:F1489" si="85">D1426+15</f>
        <v>41309</v>
      </c>
      <c r="G1426" s="16" t="s">
        <v>499</v>
      </c>
      <c r="H1426" s="13" t="s">
        <v>748</v>
      </c>
      <c r="I1426" s="38" t="str">
        <f>VLOOKUP(B1426,SAOM!B$2:H2967,4,0)</f>
        <v>A agendar</v>
      </c>
      <c r="J1426" s="13"/>
      <c r="K1426" s="13"/>
      <c r="L1426" s="14" t="s">
        <v>13036</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6">Y1426+90</f>
        <v>90</v>
      </c>
      <c r="AD1426" s="17" t="s">
        <v>4654</v>
      </c>
      <c r="AE1426" s="17"/>
      <c r="AF1426" s="70"/>
      <c r="AG1426" s="140"/>
      <c r="AH1426" s="140"/>
      <c r="AI1426" s="14"/>
    </row>
    <row r="1427" spans="1:35" s="18" customFormat="1" ht="15.75" customHeight="1">
      <c r="A1427" s="44">
        <v>5187</v>
      </c>
      <c r="B1427" s="36">
        <v>5187</v>
      </c>
      <c r="C1427" s="16">
        <v>41249</v>
      </c>
      <c r="D1427" s="16">
        <f t="shared" si="84"/>
        <v>41294</v>
      </c>
      <c r="E1427" s="16">
        <f>VLOOKUP(B1427,SAOM!B$2:D2971,3,0)</f>
        <v>41294</v>
      </c>
      <c r="F1427" s="16">
        <f t="shared" si="85"/>
        <v>41309</v>
      </c>
      <c r="G1427" s="16" t="s">
        <v>499</v>
      </c>
      <c r="H1427" s="13" t="s">
        <v>748</v>
      </c>
      <c r="I1427" s="38" t="str">
        <f>VLOOKUP(B1427,SAOM!B$2:H2968,4,0)</f>
        <v>A agendar</v>
      </c>
      <c r="J1427" s="13"/>
      <c r="K1427" s="13"/>
      <c r="L1427" s="14" t="s">
        <v>13036</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6"/>
        <v>90</v>
      </c>
      <c r="AD1427" s="17" t="s">
        <v>4654</v>
      </c>
      <c r="AE1427" s="17"/>
      <c r="AF1427" s="70"/>
      <c r="AG1427" s="140"/>
      <c r="AH1427" s="140"/>
      <c r="AI1427" s="14"/>
    </row>
    <row r="1428" spans="1:35" s="18" customFormat="1" ht="15.75" customHeight="1">
      <c r="A1428" s="44">
        <v>5186</v>
      </c>
      <c r="B1428" s="36">
        <v>5186</v>
      </c>
      <c r="C1428" s="16">
        <v>41249</v>
      </c>
      <c r="D1428" s="16">
        <f t="shared" si="84"/>
        <v>41294</v>
      </c>
      <c r="E1428" s="16">
        <f>VLOOKUP(B1428,SAOM!B$2:D2972,3,0)</f>
        <v>41294</v>
      </c>
      <c r="F1428" s="16">
        <f t="shared" si="85"/>
        <v>41309</v>
      </c>
      <c r="G1428" s="16" t="s">
        <v>499</v>
      </c>
      <c r="H1428" s="13" t="s">
        <v>748</v>
      </c>
      <c r="I1428" s="38" t="str">
        <f>VLOOKUP(B1428,SAOM!B$2:H2969,4,0)</f>
        <v>A agendar</v>
      </c>
      <c r="J1428" s="13"/>
      <c r="K1428" s="13"/>
      <c r="L1428" s="14" t="s">
        <v>13036</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6"/>
        <v>90</v>
      </c>
      <c r="AD1428" s="17" t="s">
        <v>4654</v>
      </c>
      <c r="AE1428" s="17"/>
      <c r="AF1428" s="70"/>
      <c r="AG1428" s="140"/>
      <c r="AH1428" s="140"/>
      <c r="AI1428" s="14"/>
    </row>
    <row r="1429" spans="1:35" s="18" customFormat="1" ht="15.75" customHeight="1">
      <c r="A1429" s="44">
        <v>5185</v>
      </c>
      <c r="B1429" s="36">
        <v>5185</v>
      </c>
      <c r="C1429" s="16">
        <v>41249</v>
      </c>
      <c r="D1429" s="16">
        <f t="shared" si="84"/>
        <v>41294</v>
      </c>
      <c r="E1429" s="16">
        <f>VLOOKUP(B1429,SAOM!B$2:D2973,3,0)</f>
        <v>41294</v>
      </c>
      <c r="F1429" s="16">
        <f t="shared" si="85"/>
        <v>41309</v>
      </c>
      <c r="G1429" s="16" t="s">
        <v>499</v>
      </c>
      <c r="H1429" s="13" t="s">
        <v>748</v>
      </c>
      <c r="I1429" s="38" t="str">
        <f>VLOOKUP(B1429,SAOM!B$2:H2970,4,0)</f>
        <v>A agendar</v>
      </c>
      <c r="J1429" s="13"/>
      <c r="K1429" s="13"/>
      <c r="L1429" s="14" t="s">
        <v>13036</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6"/>
        <v>90</v>
      </c>
      <c r="AD1429" s="17" t="s">
        <v>4654</v>
      </c>
      <c r="AE1429" s="17"/>
      <c r="AF1429" s="70"/>
      <c r="AG1429" s="140"/>
      <c r="AH1429" s="140"/>
      <c r="AI1429" s="14"/>
    </row>
    <row r="1430" spans="1:35" s="18" customFormat="1" ht="15.75" customHeight="1">
      <c r="A1430" s="44">
        <v>5184</v>
      </c>
      <c r="B1430" s="36">
        <v>5184</v>
      </c>
      <c r="C1430" s="16">
        <v>41249</v>
      </c>
      <c r="D1430" s="16">
        <f t="shared" si="84"/>
        <v>41294</v>
      </c>
      <c r="E1430" s="16">
        <f>VLOOKUP(B1430,SAOM!B$2:D2974,3,0)</f>
        <v>41294</v>
      </c>
      <c r="F1430" s="16">
        <f t="shared" si="85"/>
        <v>41309</v>
      </c>
      <c r="G1430" s="16" t="s">
        <v>499</v>
      </c>
      <c r="H1430" s="13" t="s">
        <v>748</v>
      </c>
      <c r="I1430" s="38" t="str">
        <f>VLOOKUP(B1430,SAOM!B$2:H2971,4,0)</f>
        <v>A agendar</v>
      </c>
      <c r="J1430" s="13"/>
      <c r="K1430" s="13"/>
      <c r="L1430" s="14" t="s">
        <v>13036</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6"/>
        <v>90</v>
      </c>
      <c r="AD1430" s="17" t="s">
        <v>4654</v>
      </c>
      <c r="AE1430" s="17"/>
      <c r="AF1430" s="70"/>
      <c r="AG1430" s="140"/>
      <c r="AH1430" s="140"/>
      <c r="AI1430" s="14"/>
    </row>
    <row r="1431" spans="1:35" s="18" customFormat="1" ht="15.75" customHeight="1">
      <c r="A1431" s="44">
        <v>5183</v>
      </c>
      <c r="B1431" s="36">
        <v>5183</v>
      </c>
      <c r="C1431" s="16">
        <v>41249</v>
      </c>
      <c r="D1431" s="16">
        <f t="shared" si="84"/>
        <v>41294</v>
      </c>
      <c r="E1431" s="16">
        <f>VLOOKUP(B1431,SAOM!B$2:D2975,3,0)</f>
        <v>41294</v>
      </c>
      <c r="F1431" s="16">
        <f t="shared" si="85"/>
        <v>41309</v>
      </c>
      <c r="G1431" s="16" t="s">
        <v>499</v>
      </c>
      <c r="H1431" s="13" t="s">
        <v>748</v>
      </c>
      <c r="I1431" s="38" t="str">
        <f>VLOOKUP(B1431,SAOM!B$2:H2972,4,0)</f>
        <v>A agendar</v>
      </c>
      <c r="J1431" s="13"/>
      <c r="K1431" s="13"/>
      <c r="L1431" s="14" t="s">
        <v>13036</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6"/>
        <v>90</v>
      </c>
      <c r="AD1431" s="17" t="s">
        <v>4654</v>
      </c>
      <c r="AE1431" s="17"/>
      <c r="AF1431" s="70"/>
      <c r="AG1431" s="140"/>
      <c r="AH1431" s="140"/>
      <c r="AI1431" s="14"/>
    </row>
    <row r="1432" spans="1:35" s="18" customFormat="1" ht="15.75" customHeight="1">
      <c r="A1432" s="44">
        <v>5182</v>
      </c>
      <c r="B1432" s="36">
        <v>5182</v>
      </c>
      <c r="C1432" s="16">
        <v>41249</v>
      </c>
      <c r="D1432" s="16">
        <f t="shared" si="84"/>
        <v>41294</v>
      </c>
      <c r="E1432" s="16">
        <f>VLOOKUP(B1432,SAOM!B$2:D2976,3,0)</f>
        <v>41294</v>
      </c>
      <c r="F1432" s="16">
        <f t="shared" si="85"/>
        <v>41309</v>
      </c>
      <c r="G1432" s="16" t="s">
        <v>499</v>
      </c>
      <c r="H1432" s="13" t="s">
        <v>748</v>
      </c>
      <c r="I1432" s="38" t="str">
        <f>VLOOKUP(B1432,SAOM!B$2:H2973,4,0)</f>
        <v>A agendar</v>
      </c>
      <c r="J1432" s="13"/>
      <c r="K1432" s="13"/>
      <c r="L1432" s="14" t="s">
        <v>13036</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6"/>
        <v>90</v>
      </c>
      <c r="AD1432" s="17" t="s">
        <v>4654</v>
      </c>
      <c r="AE1432" s="17"/>
      <c r="AF1432" s="70"/>
      <c r="AG1432" s="140"/>
      <c r="AH1432" s="140"/>
      <c r="AI1432" s="14"/>
    </row>
    <row r="1433" spans="1:35" s="18" customFormat="1" ht="15.75" customHeight="1">
      <c r="A1433" s="44">
        <v>5181</v>
      </c>
      <c r="B1433" s="36">
        <v>5181</v>
      </c>
      <c r="C1433" s="16">
        <v>41249</v>
      </c>
      <c r="D1433" s="16">
        <f t="shared" si="84"/>
        <v>41294</v>
      </c>
      <c r="E1433" s="16">
        <f>VLOOKUP(B1433,SAOM!B$2:D2977,3,0)</f>
        <v>41294</v>
      </c>
      <c r="F1433" s="16">
        <f t="shared" si="85"/>
        <v>41309</v>
      </c>
      <c r="G1433" s="16" t="s">
        <v>499</v>
      </c>
      <c r="H1433" s="13" t="s">
        <v>748</v>
      </c>
      <c r="I1433" s="38" t="str">
        <f>VLOOKUP(B1433,SAOM!B$2:H2974,4,0)</f>
        <v>A agendar</v>
      </c>
      <c r="J1433" s="13"/>
      <c r="K1433" s="13"/>
      <c r="L1433" s="14" t="s">
        <v>13036</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6"/>
        <v>90</v>
      </c>
      <c r="AD1433" s="17" t="s">
        <v>4654</v>
      </c>
      <c r="AE1433" s="17"/>
      <c r="AF1433" s="70"/>
      <c r="AG1433" s="140"/>
      <c r="AH1433" s="140"/>
      <c r="AI1433" s="14"/>
    </row>
    <row r="1434" spans="1:35" s="18" customFormat="1" ht="15.75" customHeight="1">
      <c r="A1434" s="44">
        <v>5180</v>
      </c>
      <c r="B1434" s="36">
        <v>5180</v>
      </c>
      <c r="C1434" s="16">
        <v>41249</v>
      </c>
      <c r="D1434" s="16">
        <f t="shared" si="84"/>
        <v>41294</v>
      </c>
      <c r="E1434" s="16">
        <f>VLOOKUP(B1434,SAOM!B$2:D2978,3,0)</f>
        <v>41294</v>
      </c>
      <c r="F1434" s="16">
        <f t="shared" si="85"/>
        <v>41309</v>
      </c>
      <c r="G1434" s="16" t="s">
        <v>499</v>
      </c>
      <c r="H1434" s="13" t="s">
        <v>748</v>
      </c>
      <c r="I1434" s="38" t="str">
        <f>VLOOKUP(B1434,SAOM!B$2:H2975,4,0)</f>
        <v>A agendar</v>
      </c>
      <c r="J1434" s="13"/>
      <c r="K1434" s="13"/>
      <c r="L1434" s="14" t="s">
        <v>13036</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6"/>
        <v>90</v>
      </c>
      <c r="AD1434" s="17" t="s">
        <v>4654</v>
      </c>
      <c r="AE1434" s="17"/>
      <c r="AF1434" s="70"/>
      <c r="AG1434" s="140"/>
      <c r="AH1434" s="140"/>
      <c r="AI1434" s="14"/>
    </row>
    <row r="1435" spans="1:35" s="18" customFormat="1" ht="15.75" customHeight="1">
      <c r="A1435" s="44">
        <v>5179</v>
      </c>
      <c r="B1435" s="36">
        <v>5179</v>
      </c>
      <c r="C1435" s="16">
        <v>41249</v>
      </c>
      <c r="D1435" s="16">
        <f t="shared" si="84"/>
        <v>41294</v>
      </c>
      <c r="E1435" s="16">
        <f>VLOOKUP(B1435,SAOM!B$2:D2979,3,0)</f>
        <v>41294</v>
      </c>
      <c r="F1435" s="16">
        <f t="shared" si="85"/>
        <v>41309</v>
      </c>
      <c r="G1435" s="16" t="s">
        <v>499</v>
      </c>
      <c r="H1435" s="13" t="s">
        <v>748</v>
      </c>
      <c r="I1435" s="38" t="str">
        <f>VLOOKUP(B1435,SAOM!B$2:H2976,4,0)</f>
        <v>A agendar</v>
      </c>
      <c r="J1435" s="13"/>
      <c r="K1435" s="13"/>
      <c r="L1435" s="14" t="s">
        <v>13036</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6"/>
        <v>90</v>
      </c>
      <c r="AD1435" s="17" t="s">
        <v>4654</v>
      </c>
      <c r="AE1435" s="17"/>
      <c r="AF1435" s="70"/>
      <c r="AG1435" s="140"/>
      <c r="AH1435" s="140"/>
      <c r="AI1435" s="14"/>
    </row>
    <row r="1436" spans="1:35" s="18" customFormat="1" ht="15.75" customHeight="1">
      <c r="A1436" s="44">
        <v>5178</v>
      </c>
      <c r="B1436" s="36">
        <v>5178</v>
      </c>
      <c r="C1436" s="16">
        <v>41249</v>
      </c>
      <c r="D1436" s="16">
        <f t="shared" si="84"/>
        <v>41294</v>
      </c>
      <c r="E1436" s="16">
        <f>VLOOKUP(B1436,SAOM!B$2:D2980,3,0)</f>
        <v>41294</v>
      </c>
      <c r="F1436" s="16">
        <f t="shared" si="85"/>
        <v>41309</v>
      </c>
      <c r="G1436" s="16" t="s">
        <v>499</v>
      </c>
      <c r="H1436" s="13" t="s">
        <v>748</v>
      </c>
      <c r="I1436" s="38" t="str">
        <f>VLOOKUP(B1436,SAOM!B$2:H2977,4,0)</f>
        <v>A agendar</v>
      </c>
      <c r="J1436" s="13"/>
      <c r="K1436" s="13"/>
      <c r="L1436" s="14" t="s">
        <v>13036</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6"/>
        <v>90</v>
      </c>
      <c r="AD1436" s="17" t="s">
        <v>4654</v>
      </c>
      <c r="AE1436" s="17"/>
      <c r="AF1436" s="70"/>
      <c r="AG1436" s="140"/>
      <c r="AH1436" s="140"/>
      <c r="AI1436" s="14"/>
    </row>
    <row r="1437" spans="1:35" s="18" customFormat="1" ht="15.75" customHeight="1">
      <c r="A1437" s="44">
        <v>5177</v>
      </c>
      <c r="B1437" s="36">
        <v>5177</v>
      </c>
      <c r="C1437" s="16">
        <v>41249</v>
      </c>
      <c r="D1437" s="16">
        <f t="shared" si="84"/>
        <v>41294</v>
      </c>
      <c r="E1437" s="16">
        <f>VLOOKUP(B1437,SAOM!B$2:D2981,3,0)</f>
        <v>41294</v>
      </c>
      <c r="F1437" s="16">
        <f t="shared" si="85"/>
        <v>41309</v>
      </c>
      <c r="G1437" s="16" t="s">
        <v>499</v>
      </c>
      <c r="H1437" s="13" t="s">
        <v>748</v>
      </c>
      <c r="I1437" s="38" t="str">
        <f>VLOOKUP(B1437,SAOM!B$2:H2978,4,0)</f>
        <v>A agendar</v>
      </c>
      <c r="J1437" s="13"/>
      <c r="K1437" s="13"/>
      <c r="L1437" s="14" t="s">
        <v>13082</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6"/>
        <v>90</v>
      </c>
      <c r="AD1437" s="17" t="s">
        <v>4654</v>
      </c>
      <c r="AE1437" s="17"/>
      <c r="AF1437" s="70"/>
      <c r="AG1437" s="140"/>
      <c r="AH1437" s="140"/>
      <c r="AI1437" s="14"/>
    </row>
    <row r="1438" spans="1:35" s="18" customFormat="1" ht="15.75" customHeight="1">
      <c r="A1438" s="44">
        <v>5176</v>
      </c>
      <c r="B1438" s="36">
        <v>5176</v>
      </c>
      <c r="C1438" s="16">
        <v>41249</v>
      </c>
      <c r="D1438" s="16">
        <f t="shared" si="84"/>
        <v>41294</v>
      </c>
      <c r="E1438" s="16">
        <f>VLOOKUP(B1438,SAOM!B$2:D2982,3,0)</f>
        <v>41294</v>
      </c>
      <c r="F1438" s="16">
        <f t="shared" si="85"/>
        <v>41309</v>
      </c>
      <c r="G1438" s="16" t="s">
        <v>499</v>
      </c>
      <c r="H1438" s="13" t="s">
        <v>748</v>
      </c>
      <c r="I1438" s="38" t="str">
        <f>VLOOKUP(B1438,SAOM!B$2:H2979,4,0)</f>
        <v>A agendar</v>
      </c>
      <c r="J1438" s="13"/>
      <c r="K1438" s="13"/>
      <c r="L1438" s="14" t="s">
        <v>13082</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6"/>
        <v>90</v>
      </c>
      <c r="AD1438" s="17" t="s">
        <v>4654</v>
      </c>
      <c r="AE1438" s="17"/>
      <c r="AF1438" s="70"/>
      <c r="AG1438" s="140"/>
      <c r="AH1438" s="140"/>
      <c r="AI1438" s="14"/>
    </row>
    <row r="1439" spans="1:35" s="18" customFormat="1" ht="15.75" customHeight="1">
      <c r="A1439" s="44">
        <v>5167</v>
      </c>
      <c r="B1439" s="36">
        <v>5167</v>
      </c>
      <c r="C1439" s="16">
        <v>41249</v>
      </c>
      <c r="D1439" s="16">
        <f t="shared" si="84"/>
        <v>41294</v>
      </c>
      <c r="E1439" s="16">
        <f>VLOOKUP(B1439,SAOM!B$2:D2983,3,0)</f>
        <v>41294</v>
      </c>
      <c r="F1439" s="16">
        <f t="shared" si="85"/>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6"/>
        <v>90</v>
      </c>
      <c r="AD1439" s="17" t="s">
        <v>4654</v>
      </c>
      <c r="AE1439" s="17"/>
      <c r="AF1439" s="70"/>
      <c r="AG1439" s="140"/>
      <c r="AH1439" s="140"/>
      <c r="AI1439" s="14"/>
    </row>
    <row r="1440" spans="1:35" s="18" customFormat="1" ht="15.75" customHeight="1">
      <c r="A1440" s="44">
        <v>5166</v>
      </c>
      <c r="B1440" s="36">
        <v>5166</v>
      </c>
      <c r="C1440" s="16">
        <v>41249</v>
      </c>
      <c r="D1440" s="16">
        <f t="shared" si="84"/>
        <v>41294</v>
      </c>
      <c r="E1440" s="16">
        <f>VLOOKUP(B1440,SAOM!B$2:D2984,3,0)</f>
        <v>41294</v>
      </c>
      <c r="F1440" s="16">
        <f t="shared" si="85"/>
        <v>41309</v>
      </c>
      <c r="G1440" s="16" t="s">
        <v>499</v>
      </c>
      <c r="H1440" s="13" t="s">
        <v>748</v>
      </c>
      <c r="I1440" s="38" t="str">
        <f>VLOOKUP(B1440,SAOM!B$2:H2981,4,0)</f>
        <v>A agendar</v>
      </c>
      <c r="J1440" s="13"/>
      <c r="K1440" s="13"/>
      <c r="L1440" s="14" t="s">
        <v>8766</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6"/>
        <v>90</v>
      </c>
      <c r="AD1440" s="17" t="s">
        <v>4654</v>
      </c>
      <c r="AE1440" s="17"/>
      <c r="AF1440" s="70"/>
      <c r="AG1440" s="140"/>
      <c r="AH1440" s="140"/>
      <c r="AI1440" s="14"/>
    </row>
    <row r="1441" spans="1:35" s="18" customFormat="1" ht="15.75" customHeight="1">
      <c r="A1441" s="44">
        <v>5165</v>
      </c>
      <c r="B1441" s="36">
        <v>5165</v>
      </c>
      <c r="C1441" s="16">
        <v>41249</v>
      </c>
      <c r="D1441" s="16">
        <f t="shared" si="84"/>
        <v>41294</v>
      </c>
      <c r="E1441" s="16">
        <f>VLOOKUP(B1441,SAOM!B$2:D2985,3,0)</f>
        <v>41294</v>
      </c>
      <c r="F1441" s="16">
        <f t="shared" si="85"/>
        <v>41309</v>
      </c>
      <c r="G1441" s="16" t="s">
        <v>499</v>
      </c>
      <c r="H1441" s="13" t="s">
        <v>748</v>
      </c>
      <c r="I1441" s="38" t="str">
        <f>VLOOKUP(B1441,SAOM!B$2:H2982,4,0)</f>
        <v>A agendar</v>
      </c>
      <c r="J1441" s="13"/>
      <c r="K1441" s="13"/>
      <c r="L1441" s="14" t="s">
        <v>8766</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6"/>
        <v>90</v>
      </c>
      <c r="AD1441" s="17" t="s">
        <v>4654</v>
      </c>
      <c r="AE1441" s="17"/>
      <c r="AF1441" s="70"/>
      <c r="AG1441" s="140"/>
      <c r="AH1441" s="140"/>
      <c r="AI1441" s="14"/>
    </row>
    <row r="1442" spans="1:35" s="18" customFormat="1" ht="15.75" customHeight="1">
      <c r="A1442" s="44">
        <v>5164</v>
      </c>
      <c r="B1442" s="36">
        <v>5164</v>
      </c>
      <c r="C1442" s="16">
        <v>41249</v>
      </c>
      <c r="D1442" s="16">
        <f t="shared" si="84"/>
        <v>41294</v>
      </c>
      <c r="E1442" s="16">
        <f>VLOOKUP(B1442,SAOM!B$2:D2986,3,0)</f>
        <v>41294</v>
      </c>
      <c r="F1442" s="16">
        <f t="shared" si="85"/>
        <v>41309</v>
      </c>
      <c r="G1442" s="16" t="s">
        <v>499</v>
      </c>
      <c r="H1442" s="13" t="s">
        <v>748</v>
      </c>
      <c r="I1442" s="38" t="str">
        <f>VLOOKUP(B1442,SAOM!B$2:H2983,4,0)</f>
        <v>A agendar</v>
      </c>
      <c r="J1442" s="13"/>
      <c r="K1442" s="13"/>
      <c r="L1442" s="14" t="s">
        <v>8766</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6"/>
        <v>90</v>
      </c>
      <c r="AD1442" s="17" t="s">
        <v>4654</v>
      </c>
      <c r="AE1442" s="17"/>
      <c r="AF1442" s="70"/>
      <c r="AG1442" s="140"/>
      <c r="AH1442" s="140"/>
      <c r="AI1442" s="14"/>
    </row>
    <row r="1443" spans="1:35" s="18" customFormat="1" ht="15.75" customHeight="1">
      <c r="A1443" s="44">
        <v>5163</v>
      </c>
      <c r="B1443" s="36">
        <v>5163</v>
      </c>
      <c r="C1443" s="16">
        <v>41249</v>
      </c>
      <c r="D1443" s="16">
        <f t="shared" si="84"/>
        <v>41294</v>
      </c>
      <c r="E1443" s="16">
        <f>VLOOKUP(B1443,SAOM!B$2:D2987,3,0)</f>
        <v>41294</v>
      </c>
      <c r="F1443" s="16">
        <f t="shared" si="85"/>
        <v>41309</v>
      </c>
      <c r="G1443" s="16" t="s">
        <v>499</v>
      </c>
      <c r="H1443" s="13" t="s">
        <v>748</v>
      </c>
      <c r="I1443" s="38" t="str">
        <f>VLOOKUP(B1443,SAOM!B$2:H2984,4,0)</f>
        <v>A agendar</v>
      </c>
      <c r="J1443" s="13"/>
      <c r="K1443" s="13"/>
      <c r="L1443" s="14" t="s">
        <v>8766</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6"/>
        <v>90</v>
      </c>
      <c r="AD1443" s="17" t="s">
        <v>4654</v>
      </c>
      <c r="AE1443" s="17"/>
      <c r="AF1443" s="70"/>
      <c r="AG1443" s="140"/>
      <c r="AH1443" s="140"/>
      <c r="AI1443" s="14"/>
    </row>
    <row r="1444" spans="1:35" s="18" customFormat="1" ht="15.75" customHeight="1">
      <c r="A1444" s="44">
        <v>5162</v>
      </c>
      <c r="B1444" s="36">
        <v>5162</v>
      </c>
      <c r="C1444" s="16">
        <v>41249</v>
      </c>
      <c r="D1444" s="16">
        <f t="shared" si="84"/>
        <v>41294</v>
      </c>
      <c r="E1444" s="16">
        <f>VLOOKUP(B1444,SAOM!B$2:D2988,3,0)</f>
        <v>41294</v>
      </c>
      <c r="F1444" s="16">
        <f t="shared" si="85"/>
        <v>41309</v>
      </c>
      <c r="G1444" s="16" t="s">
        <v>499</v>
      </c>
      <c r="H1444" s="13" t="s">
        <v>748</v>
      </c>
      <c r="I1444" s="38" t="str">
        <f>VLOOKUP(B1444,SAOM!B$2:H2985,4,0)</f>
        <v>A agendar</v>
      </c>
      <c r="J1444" s="13"/>
      <c r="K1444" s="13"/>
      <c r="L1444" s="14" t="s">
        <v>8766</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6"/>
        <v>90</v>
      </c>
      <c r="AD1444" s="17" t="s">
        <v>4654</v>
      </c>
      <c r="AE1444" s="17"/>
      <c r="AF1444" s="70"/>
      <c r="AG1444" s="140"/>
      <c r="AH1444" s="140"/>
      <c r="AI1444" s="14"/>
    </row>
    <row r="1445" spans="1:35" s="18" customFormat="1" ht="15.75" customHeight="1">
      <c r="A1445" s="44">
        <v>5161</v>
      </c>
      <c r="B1445" s="36">
        <v>5161</v>
      </c>
      <c r="C1445" s="16">
        <v>41249</v>
      </c>
      <c r="D1445" s="16">
        <f t="shared" si="84"/>
        <v>41294</v>
      </c>
      <c r="E1445" s="16">
        <f>VLOOKUP(B1445,SAOM!B$2:D2989,3,0)</f>
        <v>41294</v>
      </c>
      <c r="F1445" s="16">
        <f t="shared" si="85"/>
        <v>41309</v>
      </c>
      <c r="G1445" s="16" t="s">
        <v>499</v>
      </c>
      <c r="H1445" s="13" t="s">
        <v>748</v>
      </c>
      <c r="I1445" s="38" t="str">
        <f>VLOOKUP(B1445,SAOM!B$2:H2986,4,0)</f>
        <v>A agendar</v>
      </c>
      <c r="J1445" s="13"/>
      <c r="K1445" s="13"/>
      <c r="L1445" s="14" t="s">
        <v>8766</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6"/>
        <v>90</v>
      </c>
      <c r="AD1445" s="17" t="s">
        <v>4654</v>
      </c>
      <c r="AE1445" s="17"/>
      <c r="AF1445" s="70"/>
      <c r="AG1445" s="140"/>
      <c r="AH1445" s="140"/>
      <c r="AI1445" s="14"/>
    </row>
    <row r="1446" spans="1:35" s="18" customFormat="1" ht="15.75" customHeight="1">
      <c r="A1446" s="44">
        <v>5160</v>
      </c>
      <c r="B1446" s="36">
        <v>5160</v>
      </c>
      <c r="C1446" s="16">
        <v>41249</v>
      </c>
      <c r="D1446" s="16">
        <f t="shared" si="84"/>
        <v>41294</v>
      </c>
      <c r="E1446" s="16">
        <f>VLOOKUP(B1446,SAOM!B$2:D2990,3,0)</f>
        <v>41294</v>
      </c>
      <c r="F1446" s="16">
        <f t="shared" si="85"/>
        <v>41309</v>
      </c>
      <c r="G1446" s="16" t="s">
        <v>499</v>
      </c>
      <c r="H1446" s="13" t="s">
        <v>748</v>
      </c>
      <c r="I1446" s="38" t="str">
        <f>VLOOKUP(B1446,SAOM!B$2:H2987,4,0)</f>
        <v>A agendar</v>
      </c>
      <c r="J1446" s="13"/>
      <c r="K1446" s="13"/>
      <c r="L1446" s="14" t="s">
        <v>8766</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6"/>
        <v>90</v>
      </c>
      <c r="AD1446" s="17" t="s">
        <v>4654</v>
      </c>
      <c r="AE1446" s="17"/>
      <c r="AF1446" s="70"/>
      <c r="AG1446" s="140"/>
      <c r="AH1446" s="140"/>
      <c r="AI1446" s="14"/>
    </row>
    <row r="1447" spans="1:35" s="18" customFormat="1" ht="15.75" customHeight="1">
      <c r="A1447" s="44">
        <v>5159</v>
      </c>
      <c r="B1447" s="36">
        <v>5159</v>
      </c>
      <c r="C1447" s="16">
        <v>41249</v>
      </c>
      <c r="D1447" s="16">
        <f t="shared" si="84"/>
        <v>41294</v>
      </c>
      <c r="E1447" s="16">
        <f>VLOOKUP(B1447,SAOM!B$2:D2991,3,0)</f>
        <v>41294</v>
      </c>
      <c r="F1447" s="16">
        <f t="shared" si="85"/>
        <v>41309</v>
      </c>
      <c r="G1447" s="16" t="s">
        <v>499</v>
      </c>
      <c r="H1447" s="13" t="s">
        <v>748</v>
      </c>
      <c r="I1447" s="38" t="str">
        <f>VLOOKUP(B1447,SAOM!B$2:H2988,4,0)</f>
        <v>A agendar</v>
      </c>
      <c r="J1447" s="13"/>
      <c r="K1447" s="13"/>
      <c r="L1447" s="14" t="s">
        <v>8766</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6"/>
        <v>90</v>
      </c>
      <c r="AD1447" s="17" t="s">
        <v>4654</v>
      </c>
      <c r="AE1447" s="17"/>
      <c r="AF1447" s="70"/>
      <c r="AG1447" s="140"/>
      <c r="AH1447" s="140"/>
      <c r="AI1447" s="14"/>
    </row>
    <row r="1448" spans="1:35" s="18" customFormat="1" ht="15.75" customHeight="1">
      <c r="A1448" s="44">
        <v>5158</v>
      </c>
      <c r="B1448" s="36">
        <v>5158</v>
      </c>
      <c r="C1448" s="16">
        <v>41249</v>
      </c>
      <c r="D1448" s="16">
        <f t="shared" si="84"/>
        <v>41294</v>
      </c>
      <c r="E1448" s="16">
        <f>VLOOKUP(B1448,SAOM!B$2:D2992,3,0)</f>
        <v>41294</v>
      </c>
      <c r="F1448" s="16">
        <f t="shared" si="85"/>
        <v>41309</v>
      </c>
      <c r="G1448" s="16" t="s">
        <v>499</v>
      </c>
      <c r="H1448" s="13" t="s">
        <v>748</v>
      </c>
      <c r="I1448" s="38" t="str">
        <f>VLOOKUP(B1448,SAOM!B$2:H2989,4,0)</f>
        <v>A agendar</v>
      </c>
      <c r="J1448" s="13"/>
      <c r="K1448" s="13"/>
      <c r="L1448" s="14" t="s">
        <v>8766</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6"/>
        <v>90</v>
      </c>
      <c r="AD1448" s="17" t="s">
        <v>4654</v>
      </c>
      <c r="AE1448" s="17"/>
      <c r="AF1448" s="70"/>
      <c r="AG1448" s="140"/>
      <c r="AH1448" s="140"/>
      <c r="AI1448" s="14"/>
    </row>
    <row r="1449" spans="1:35" s="18" customFormat="1" ht="15.75" customHeight="1">
      <c r="A1449" s="44">
        <v>5157</v>
      </c>
      <c r="B1449" s="36">
        <v>5157</v>
      </c>
      <c r="C1449" s="16">
        <v>41249</v>
      </c>
      <c r="D1449" s="16">
        <f t="shared" si="84"/>
        <v>41294</v>
      </c>
      <c r="E1449" s="16">
        <f>VLOOKUP(B1449,SAOM!B$2:D2993,3,0)</f>
        <v>41294</v>
      </c>
      <c r="F1449" s="16">
        <f t="shared" si="85"/>
        <v>41309</v>
      </c>
      <c r="G1449" s="16" t="s">
        <v>499</v>
      </c>
      <c r="H1449" s="13" t="s">
        <v>748</v>
      </c>
      <c r="I1449" s="38" t="str">
        <f>VLOOKUP(B1449,SAOM!B$2:H2990,4,0)</f>
        <v>A agendar</v>
      </c>
      <c r="J1449" s="13"/>
      <c r="K1449" s="13"/>
      <c r="L1449" s="14" t="s">
        <v>8766</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6"/>
        <v>90</v>
      </c>
      <c r="AD1449" s="17" t="s">
        <v>4654</v>
      </c>
      <c r="AE1449" s="17"/>
      <c r="AF1449" s="70"/>
      <c r="AG1449" s="140"/>
      <c r="AH1449" s="140"/>
      <c r="AI1449" s="14"/>
    </row>
    <row r="1450" spans="1:35" s="18" customFormat="1" ht="15.75" customHeight="1">
      <c r="A1450" s="44">
        <v>5153</v>
      </c>
      <c r="B1450" s="36">
        <v>5153</v>
      </c>
      <c r="C1450" s="16">
        <v>41249</v>
      </c>
      <c r="D1450" s="16">
        <f t="shared" si="84"/>
        <v>41294</v>
      </c>
      <c r="E1450" s="16">
        <f>VLOOKUP(B1450,SAOM!B$2:D2994,3,0)</f>
        <v>41294</v>
      </c>
      <c r="F1450" s="16">
        <f t="shared" si="85"/>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6"/>
        <v>90</v>
      </c>
      <c r="AD1450" s="17" t="s">
        <v>4654</v>
      </c>
      <c r="AE1450" s="17"/>
      <c r="AF1450" s="70"/>
      <c r="AG1450" s="140"/>
      <c r="AH1450" s="140"/>
      <c r="AI1450" s="14"/>
    </row>
    <row r="1451" spans="1:35" s="18" customFormat="1" ht="15.75" customHeight="1">
      <c r="A1451" s="44">
        <v>5137</v>
      </c>
      <c r="B1451" s="36">
        <v>5137</v>
      </c>
      <c r="C1451" s="16">
        <v>41249</v>
      </c>
      <c r="D1451" s="16">
        <f t="shared" si="84"/>
        <v>41294</v>
      </c>
      <c r="E1451" s="16">
        <f>VLOOKUP(B1451,SAOM!B$2:D2995,3,0)</f>
        <v>41294</v>
      </c>
      <c r="F1451" s="16">
        <f t="shared" si="85"/>
        <v>41309</v>
      </c>
      <c r="G1451" s="16" t="s">
        <v>499</v>
      </c>
      <c r="H1451" s="13" t="s">
        <v>748</v>
      </c>
      <c r="I1451" s="38" t="str">
        <f>VLOOKUP(B1451,SAOM!B$2:H2992,4,0)</f>
        <v>A agendar</v>
      </c>
      <c r="J1451" s="13"/>
      <c r="K1451" s="13"/>
      <c r="L1451" s="14" t="s">
        <v>13139</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6"/>
        <v>90</v>
      </c>
      <c r="AD1451" s="17" t="s">
        <v>4654</v>
      </c>
      <c r="AE1451" s="17"/>
      <c r="AF1451" s="70"/>
      <c r="AG1451" s="140"/>
      <c r="AH1451" s="140"/>
      <c r="AI1451" s="14"/>
    </row>
    <row r="1452" spans="1:35" s="18" customFormat="1" ht="15.75" customHeight="1">
      <c r="A1452" s="44">
        <v>5136</v>
      </c>
      <c r="B1452" s="36">
        <v>5136</v>
      </c>
      <c r="C1452" s="16">
        <v>41249</v>
      </c>
      <c r="D1452" s="16">
        <f t="shared" si="84"/>
        <v>41294</v>
      </c>
      <c r="E1452" s="16">
        <f>VLOOKUP(B1452,SAOM!B$2:D2996,3,0)</f>
        <v>41294</v>
      </c>
      <c r="F1452" s="16">
        <f t="shared" si="85"/>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6"/>
        <v>90</v>
      </c>
      <c r="AD1452" s="17" t="s">
        <v>4654</v>
      </c>
      <c r="AE1452" s="17"/>
      <c r="AF1452" s="70"/>
      <c r="AG1452" s="140"/>
      <c r="AH1452" s="140"/>
      <c r="AI1452" s="14"/>
    </row>
    <row r="1453" spans="1:35" s="18" customFormat="1" ht="15.75" customHeight="1">
      <c r="A1453" s="44">
        <v>5135</v>
      </c>
      <c r="B1453" s="36">
        <v>5135</v>
      </c>
      <c r="C1453" s="16">
        <v>41249</v>
      </c>
      <c r="D1453" s="16">
        <f t="shared" si="84"/>
        <v>41294</v>
      </c>
      <c r="E1453" s="16">
        <f>VLOOKUP(B1453,SAOM!B$2:D2997,3,0)</f>
        <v>41294</v>
      </c>
      <c r="F1453" s="16">
        <f t="shared" si="85"/>
        <v>41309</v>
      </c>
      <c r="G1453" s="16" t="s">
        <v>499</v>
      </c>
      <c r="H1453" s="13" t="s">
        <v>748</v>
      </c>
      <c r="I1453" s="38" t="str">
        <f>VLOOKUP(B1453,SAOM!B$2:H2994,4,0)</f>
        <v>A agendar</v>
      </c>
      <c r="J1453" s="13"/>
      <c r="K1453" s="13"/>
      <c r="L1453" s="14" t="s">
        <v>13149</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6"/>
        <v>90</v>
      </c>
      <c r="AD1453" s="17" t="s">
        <v>4654</v>
      </c>
      <c r="AE1453" s="17"/>
      <c r="AF1453" s="70"/>
      <c r="AG1453" s="140"/>
      <c r="AH1453" s="140"/>
      <c r="AI1453" s="14"/>
    </row>
    <row r="1454" spans="1:35" s="18" customFormat="1" ht="15.75" customHeight="1">
      <c r="A1454" s="44">
        <v>5134</v>
      </c>
      <c r="B1454" s="36">
        <v>5134</v>
      </c>
      <c r="C1454" s="16">
        <v>41249</v>
      </c>
      <c r="D1454" s="16">
        <f t="shared" si="84"/>
        <v>41294</v>
      </c>
      <c r="E1454" s="16">
        <f>VLOOKUP(B1454,SAOM!B$2:D2998,3,0)</f>
        <v>41294</v>
      </c>
      <c r="F1454" s="16">
        <f t="shared" si="85"/>
        <v>41309</v>
      </c>
      <c r="G1454" s="16" t="s">
        <v>499</v>
      </c>
      <c r="H1454" s="13" t="s">
        <v>748</v>
      </c>
      <c r="I1454" s="38" t="str">
        <f>VLOOKUP(B1454,SAOM!B$2:H2995,4,0)</f>
        <v>A agendar</v>
      </c>
      <c r="J1454" s="13"/>
      <c r="K1454" s="13"/>
      <c r="L1454" s="14" t="s">
        <v>13155</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6"/>
        <v>90</v>
      </c>
      <c r="AD1454" s="17" t="s">
        <v>4654</v>
      </c>
      <c r="AE1454" s="17"/>
      <c r="AF1454" s="70"/>
      <c r="AG1454" s="140"/>
      <c r="AH1454" s="140"/>
      <c r="AI1454" s="14"/>
    </row>
    <row r="1455" spans="1:35" s="18" customFormat="1" ht="15.75" customHeight="1">
      <c r="A1455" s="44">
        <v>5133</v>
      </c>
      <c r="B1455" s="36">
        <v>5133</v>
      </c>
      <c r="C1455" s="16">
        <v>41249</v>
      </c>
      <c r="D1455" s="16">
        <f t="shared" si="84"/>
        <v>41294</v>
      </c>
      <c r="E1455" s="16">
        <f>VLOOKUP(B1455,SAOM!B$2:D2999,3,0)</f>
        <v>41294</v>
      </c>
      <c r="F1455" s="16">
        <f t="shared" si="85"/>
        <v>41309</v>
      </c>
      <c r="G1455" s="16" t="s">
        <v>499</v>
      </c>
      <c r="H1455" s="13" t="s">
        <v>748</v>
      </c>
      <c r="I1455" s="38" t="str">
        <f>VLOOKUP(B1455,SAOM!B$2:H2996,4,0)</f>
        <v>A agendar</v>
      </c>
      <c r="J1455" s="13"/>
      <c r="K1455" s="13"/>
      <c r="L1455" s="14" t="s">
        <v>13161</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6"/>
        <v>90</v>
      </c>
      <c r="AD1455" s="17" t="s">
        <v>4654</v>
      </c>
      <c r="AE1455" s="17"/>
      <c r="AF1455" s="70"/>
      <c r="AG1455" s="140"/>
      <c r="AH1455" s="140"/>
      <c r="AI1455" s="14"/>
    </row>
    <row r="1456" spans="1:35" s="18" customFormat="1" ht="15.75" customHeight="1">
      <c r="A1456" s="44">
        <v>5132</v>
      </c>
      <c r="B1456" s="36">
        <v>5132</v>
      </c>
      <c r="C1456" s="16">
        <v>41249</v>
      </c>
      <c r="D1456" s="16">
        <f t="shared" si="84"/>
        <v>41294</v>
      </c>
      <c r="E1456" s="16">
        <f>VLOOKUP(B1456,SAOM!B$2:D3000,3,0)</f>
        <v>41294</v>
      </c>
      <c r="F1456" s="16">
        <f t="shared" si="85"/>
        <v>41309</v>
      </c>
      <c r="G1456" s="16" t="s">
        <v>499</v>
      </c>
      <c r="H1456" s="13" t="s">
        <v>748</v>
      </c>
      <c r="I1456" s="38" t="str">
        <f>VLOOKUP(B1456,SAOM!B$2:H2997,4,0)</f>
        <v>A agendar</v>
      </c>
      <c r="J1456" s="13"/>
      <c r="K1456" s="13"/>
      <c r="L1456" s="14" t="s">
        <v>13167</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6"/>
        <v>90</v>
      </c>
      <c r="AD1456" s="17" t="s">
        <v>4654</v>
      </c>
      <c r="AE1456" s="17"/>
      <c r="AF1456" s="70"/>
      <c r="AG1456" s="140"/>
      <c r="AH1456" s="140"/>
      <c r="AI1456" s="14"/>
    </row>
    <row r="1457" spans="1:35" s="18" customFormat="1" ht="15.75" customHeight="1">
      <c r="A1457" s="44">
        <v>5131</v>
      </c>
      <c r="B1457" s="36">
        <v>5131</v>
      </c>
      <c r="C1457" s="16">
        <v>41249</v>
      </c>
      <c r="D1457" s="16">
        <f t="shared" si="84"/>
        <v>41294</v>
      </c>
      <c r="E1457" s="16">
        <f>VLOOKUP(B1457,SAOM!B$2:D3001,3,0)</f>
        <v>41294</v>
      </c>
      <c r="F1457" s="16">
        <f t="shared" si="85"/>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6"/>
        <v>90</v>
      </c>
      <c r="AD1457" s="17" t="s">
        <v>4654</v>
      </c>
      <c r="AE1457" s="17"/>
      <c r="AF1457" s="70"/>
      <c r="AG1457" s="140"/>
      <c r="AH1457" s="140"/>
      <c r="AI1457" s="14"/>
    </row>
    <row r="1458" spans="1:35" s="18" customFormat="1" ht="15.75" customHeight="1">
      <c r="A1458" s="44">
        <v>5130</v>
      </c>
      <c r="B1458" s="36">
        <v>5130</v>
      </c>
      <c r="C1458" s="16">
        <v>41249</v>
      </c>
      <c r="D1458" s="16">
        <f t="shared" si="84"/>
        <v>41294</v>
      </c>
      <c r="E1458" s="16">
        <f>VLOOKUP(B1458,SAOM!B$2:D3002,3,0)</f>
        <v>41294</v>
      </c>
      <c r="F1458" s="16">
        <f t="shared" si="85"/>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6"/>
        <v>90</v>
      </c>
      <c r="AD1458" s="17" t="s">
        <v>4654</v>
      </c>
      <c r="AE1458" s="17"/>
      <c r="AF1458" s="70"/>
      <c r="AG1458" s="140"/>
      <c r="AH1458" s="140"/>
      <c r="AI1458" s="14"/>
    </row>
    <row r="1459" spans="1:35" s="18" customFormat="1" ht="15.75" customHeight="1">
      <c r="A1459" s="44">
        <v>5129</v>
      </c>
      <c r="B1459" s="36">
        <v>5129</v>
      </c>
      <c r="C1459" s="16">
        <v>41249</v>
      </c>
      <c r="D1459" s="16">
        <f t="shared" si="84"/>
        <v>41294</v>
      </c>
      <c r="E1459" s="16">
        <f>VLOOKUP(B1459,SAOM!B$2:D3003,3,0)</f>
        <v>41294</v>
      </c>
      <c r="F1459" s="16">
        <f t="shared" si="85"/>
        <v>41309</v>
      </c>
      <c r="G1459" s="16" t="s">
        <v>499</v>
      </c>
      <c r="H1459" s="13" t="s">
        <v>748</v>
      </c>
      <c r="I1459" s="38" t="str">
        <f>VLOOKUP(B1459,SAOM!B$2:H3000,4,0)</f>
        <v>A agendar</v>
      </c>
      <c r="J1459" s="13"/>
      <c r="K1459" s="13"/>
      <c r="L1459" s="14" t="s">
        <v>13181</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6"/>
        <v>90</v>
      </c>
      <c r="AD1459" s="17" t="s">
        <v>4654</v>
      </c>
      <c r="AE1459" s="17"/>
      <c r="AF1459" s="70"/>
      <c r="AG1459" s="140"/>
      <c r="AH1459" s="140"/>
      <c r="AI1459" s="14"/>
    </row>
    <row r="1460" spans="1:35" s="18" customFormat="1" ht="15.75" customHeight="1">
      <c r="A1460" s="44">
        <v>5120</v>
      </c>
      <c r="B1460" s="36">
        <v>5120</v>
      </c>
      <c r="C1460" s="16">
        <v>41249</v>
      </c>
      <c r="D1460" s="16">
        <f t="shared" si="84"/>
        <v>41294</v>
      </c>
      <c r="E1460" s="16">
        <f>VLOOKUP(B1460,SAOM!B$2:D3004,3,0)</f>
        <v>41294</v>
      </c>
      <c r="F1460" s="16">
        <f t="shared" si="85"/>
        <v>41309</v>
      </c>
      <c r="G1460" s="16" t="s">
        <v>499</v>
      </c>
      <c r="H1460" s="13" t="s">
        <v>748</v>
      </c>
      <c r="I1460" s="38" t="str">
        <f>VLOOKUP(B1460,SAOM!B$2:H3001,4,0)</f>
        <v>A agendar</v>
      </c>
      <c r="J1460" s="13"/>
      <c r="K1460" s="13"/>
      <c r="L1460" s="14" t="s">
        <v>13187</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6"/>
        <v>90</v>
      </c>
      <c r="AD1460" s="17" t="s">
        <v>4654</v>
      </c>
      <c r="AE1460" s="17"/>
      <c r="AF1460" s="70"/>
      <c r="AG1460" s="140"/>
      <c r="AH1460" s="140"/>
      <c r="AI1460" s="14"/>
    </row>
    <row r="1461" spans="1:35" s="18" customFormat="1" ht="15.75" customHeight="1">
      <c r="A1461" s="44">
        <v>5119</v>
      </c>
      <c r="B1461" s="36">
        <v>5119</v>
      </c>
      <c r="C1461" s="16">
        <v>41249</v>
      </c>
      <c r="D1461" s="16">
        <f t="shared" si="84"/>
        <v>41294</v>
      </c>
      <c r="E1461" s="16">
        <f>VLOOKUP(B1461,SAOM!B$2:D3005,3,0)</f>
        <v>41294</v>
      </c>
      <c r="F1461" s="16">
        <f t="shared" si="85"/>
        <v>41309</v>
      </c>
      <c r="G1461" s="16" t="s">
        <v>499</v>
      </c>
      <c r="H1461" s="13" t="s">
        <v>748</v>
      </c>
      <c r="I1461" s="38" t="str">
        <f>VLOOKUP(B1461,SAOM!B$2:H3002,4,0)</f>
        <v>A agendar</v>
      </c>
      <c r="J1461" s="13"/>
      <c r="K1461" s="13"/>
      <c r="L1461" s="14" t="s">
        <v>13187</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6"/>
        <v>90</v>
      </c>
      <c r="AD1461" s="17" t="s">
        <v>4654</v>
      </c>
      <c r="AE1461" s="17"/>
      <c r="AF1461" s="70"/>
      <c r="AG1461" s="140"/>
      <c r="AH1461" s="140"/>
      <c r="AI1461" s="14"/>
    </row>
    <row r="1462" spans="1:35" s="18" customFormat="1" ht="15.75" customHeight="1">
      <c r="A1462" s="44">
        <v>5118</v>
      </c>
      <c r="B1462" s="36">
        <v>5118</v>
      </c>
      <c r="C1462" s="16">
        <v>41249</v>
      </c>
      <c r="D1462" s="16">
        <f t="shared" si="84"/>
        <v>41294</v>
      </c>
      <c r="E1462" s="16">
        <f>VLOOKUP(B1462,SAOM!B$2:D3006,3,0)</f>
        <v>41294</v>
      </c>
      <c r="F1462" s="16">
        <f t="shared" si="85"/>
        <v>41309</v>
      </c>
      <c r="G1462" s="16" t="s">
        <v>499</v>
      </c>
      <c r="H1462" s="13" t="s">
        <v>748</v>
      </c>
      <c r="I1462" s="38" t="str">
        <f>VLOOKUP(B1462,SAOM!B$2:H3003,4,0)</f>
        <v>A agendar</v>
      </c>
      <c r="J1462" s="13"/>
      <c r="K1462" s="13"/>
      <c r="L1462" s="14" t="s">
        <v>13187</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6"/>
        <v>90</v>
      </c>
      <c r="AD1462" s="17" t="s">
        <v>4654</v>
      </c>
      <c r="AE1462" s="17"/>
      <c r="AF1462" s="70"/>
      <c r="AG1462" s="140"/>
      <c r="AH1462" s="140"/>
      <c r="AI1462" s="14"/>
    </row>
    <row r="1463" spans="1:35" s="18" customFormat="1" ht="15.75" customHeight="1">
      <c r="A1463" s="44">
        <v>5117</v>
      </c>
      <c r="B1463" s="36">
        <v>5117</v>
      </c>
      <c r="C1463" s="16">
        <v>41249</v>
      </c>
      <c r="D1463" s="16">
        <f t="shared" si="84"/>
        <v>41294</v>
      </c>
      <c r="E1463" s="16">
        <f>VLOOKUP(B1463,SAOM!B$2:D3007,3,0)</f>
        <v>41294</v>
      </c>
      <c r="F1463" s="16">
        <f t="shared" si="85"/>
        <v>41309</v>
      </c>
      <c r="G1463" s="16" t="s">
        <v>499</v>
      </c>
      <c r="H1463" s="13" t="s">
        <v>748</v>
      </c>
      <c r="I1463" s="38" t="str">
        <f>VLOOKUP(B1463,SAOM!B$2:H3004,4,0)</f>
        <v>A agendar</v>
      </c>
      <c r="J1463" s="13"/>
      <c r="K1463" s="13"/>
      <c r="L1463" s="14" t="s">
        <v>13187</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6"/>
        <v>90</v>
      </c>
      <c r="AD1463" s="17" t="s">
        <v>4654</v>
      </c>
      <c r="AE1463" s="17"/>
      <c r="AF1463" s="70"/>
      <c r="AG1463" s="140"/>
      <c r="AH1463" s="140"/>
      <c r="AI1463" s="14"/>
    </row>
    <row r="1464" spans="1:35" s="18" customFormat="1" ht="15.75" customHeight="1">
      <c r="A1464" s="44">
        <v>5116</v>
      </c>
      <c r="B1464" s="36">
        <v>5116</v>
      </c>
      <c r="C1464" s="16">
        <v>41249</v>
      </c>
      <c r="D1464" s="16">
        <f t="shared" si="84"/>
        <v>41294</v>
      </c>
      <c r="E1464" s="16">
        <f>VLOOKUP(B1464,SAOM!B$2:D3008,3,0)</f>
        <v>41294</v>
      </c>
      <c r="F1464" s="16">
        <f t="shared" si="85"/>
        <v>41309</v>
      </c>
      <c r="G1464" s="16" t="s">
        <v>499</v>
      </c>
      <c r="H1464" s="13" t="s">
        <v>748</v>
      </c>
      <c r="I1464" s="38" t="str">
        <f>VLOOKUP(B1464,SAOM!B$2:H3005,4,0)</f>
        <v>A agendar</v>
      </c>
      <c r="J1464" s="13"/>
      <c r="K1464" s="13"/>
      <c r="L1464" s="14" t="s">
        <v>13187</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6"/>
        <v>90</v>
      </c>
      <c r="AD1464" s="17" t="s">
        <v>4654</v>
      </c>
      <c r="AE1464" s="17"/>
      <c r="AF1464" s="70"/>
      <c r="AG1464" s="140"/>
      <c r="AH1464" s="140"/>
      <c r="AI1464" s="14"/>
    </row>
    <row r="1465" spans="1:35" s="18" customFormat="1" ht="15.75" customHeight="1">
      <c r="A1465" s="44">
        <v>5114</v>
      </c>
      <c r="B1465" s="36">
        <v>5114</v>
      </c>
      <c r="C1465" s="16">
        <v>41249</v>
      </c>
      <c r="D1465" s="16">
        <f t="shared" si="84"/>
        <v>41294</v>
      </c>
      <c r="E1465" s="16">
        <f>VLOOKUP(B1465,SAOM!B$2:D3009,3,0)</f>
        <v>41294</v>
      </c>
      <c r="F1465" s="16">
        <f t="shared" si="85"/>
        <v>41309</v>
      </c>
      <c r="G1465" s="16" t="s">
        <v>499</v>
      </c>
      <c r="H1465" s="13" t="s">
        <v>748</v>
      </c>
      <c r="I1465" s="38" t="str">
        <f>VLOOKUP(B1465,SAOM!B$2:H3006,4,0)</f>
        <v>A agendar</v>
      </c>
      <c r="J1465" s="13"/>
      <c r="K1465" s="13"/>
      <c r="L1465" s="14" t="s">
        <v>13187</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6"/>
        <v>90</v>
      </c>
      <c r="AD1465" s="17" t="s">
        <v>4654</v>
      </c>
      <c r="AE1465" s="17"/>
      <c r="AF1465" s="70"/>
      <c r="AG1465" s="140"/>
      <c r="AH1465" s="140"/>
      <c r="AI1465" s="14"/>
    </row>
    <row r="1466" spans="1:35" s="18" customFormat="1" ht="15.75" customHeight="1">
      <c r="A1466" s="44">
        <v>5113</v>
      </c>
      <c r="B1466" s="36">
        <v>5113</v>
      </c>
      <c r="C1466" s="16">
        <v>41249</v>
      </c>
      <c r="D1466" s="16">
        <f t="shared" si="84"/>
        <v>41294</v>
      </c>
      <c r="E1466" s="16">
        <f>VLOOKUP(B1466,SAOM!B$2:D3010,3,0)</f>
        <v>41294</v>
      </c>
      <c r="F1466" s="16">
        <f t="shared" si="85"/>
        <v>41309</v>
      </c>
      <c r="G1466" s="16" t="s">
        <v>499</v>
      </c>
      <c r="H1466" s="13" t="s">
        <v>748</v>
      </c>
      <c r="I1466" s="38" t="str">
        <f>VLOOKUP(B1466,SAOM!B$2:H3007,4,0)</f>
        <v>A agendar</v>
      </c>
      <c r="J1466" s="13"/>
      <c r="K1466" s="13"/>
      <c r="L1466" s="14" t="s">
        <v>13187</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6"/>
        <v>90</v>
      </c>
      <c r="AD1466" s="17" t="s">
        <v>4654</v>
      </c>
      <c r="AE1466" s="17"/>
      <c r="AF1466" s="70"/>
      <c r="AG1466" s="140"/>
      <c r="AH1466" s="140"/>
      <c r="AI1466" s="14"/>
    </row>
    <row r="1467" spans="1:35" s="18" customFormat="1" ht="15.75" customHeight="1">
      <c r="A1467" s="44">
        <v>5112</v>
      </c>
      <c r="B1467" s="36">
        <v>5112</v>
      </c>
      <c r="C1467" s="16">
        <v>41249</v>
      </c>
      <c r="D1467" s="16">
        <f t="shared" si="84"/>
        <v>41294</v>
      </c>
      <c r="E1467" s="16">
        <f>VLOOKUP(B1467,SAOM!B$2:D3011,3,0)</f>
        <v>41294</v>
      </c>
      <c r="F1467" s="16">
        <f t="shared" si="85"/>
        <v>41309</v>
      </c>
      <c r="G1467" s="16" t="s">
        <v>499</v>
      </c>
      <c r="H1467" s="13" t="s">
        <v>748</v>
      </c>
      <c r="I1467" s="38" t="str">
        <f>VLOOKUP(B1467,SAOM!B$2:H3008,4,0)</f>
        <v>A agendar</v>
      </c>
      <c r="J1467" s="13"/>
      <c r="K1467" s="13"/>
      <c r="L1467" s="14" t="s">
        <v>13187</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6"/>
        <v>90</v>
      </c>
      <c r="AD1467" s="17" t="s">
        <v>4654</v>
      </c>
      <c r="AE1467" s="17"/>
      <c r="AF1467" s="70"/>
      <c r="AG1467" s="140"/>
      <c r="AH1467" s="140"/>
      <c r="AI1467" s="14"/>
    </row>
    <row r="1468" spans="1:35" s="18" customFormat="1" ht="15.75" customHeight="1">
      <c r="A1468" s="44">
        <v>5111</v>
      </c>
      <c r="B1468" s="36">
        <v>5111</v>
      </c>
      <c r="C1468" s="16">
        <v>41249</v>
      </c>
      <c r="D1468" s="16">
        <f t="shared" si="84"/>
        <v>41294</v>
      </c>
      <c r="E1468" s="16">
        <f>VLOOKUP(B1468,SAOM!B$2:D3012,3,0)</f>
        <v>41294</v>
      </c>
      <c r="F1468" s="16">
        <f t="shared" si="85"/>
        <v>41309</v>
      </c>
      <c r="G1468" s="16" t="s">
        <v>499</v>
      </c>
      <c r="H1468" s="13" t="s">
        <v>748</v>
      </c>
      <c r="I1468" s="38" t="str">
        <f>VLOOKUP(B1468,SAOM!B$2:H3009,4,0)</f>
        <v>A agendar</v>
      </c>
      <c r="J1468" s="13"/>
      <c r="K1468" s="13"/>
      <c r="L1468" s="14" t="s">
        <v>13187</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6"/>
        <v>90</v>
      </c>
      <c r="AD1468" s="17" t="s">
        <v>4654</v>
      </c>
      <c r="AE1468" s="17"/>
      <c r="AF1468" s="70"/>
      <c r="AG1468" s="140"/>
      <c r="AH1468" s="140"/>
      <c r="AI1468" s="14"/>
    </row>
    <row r="1469" spans="1:35" s="18" customFormat="1" ht="15.75" customHeight="1">
      <c r="A1469" s="44">
        <v>5110</v>
      </c>
      <c r="B1469" s="36">
        <v>5110</v>
      </c>
      <c r="C1469" s="16">
        <v>41249</v>
      </c>
      <c r="D1469" s="16">
        <f t="shared" si="84"/>
        <v>41294</v>
      </c>
      <c r="E1469" s="16">
        <f>VLOOKUP(B1469,SAOM!B$2:D3013,3,0)</f>
        <v>41294</v>
      </c>
      <c r="F1469" s="16">
        <f t="shared" si="85"/>
        <v>41309</v>
      </c>
      <c r="G1469" s="16" t="s">
        <v>499</v>
      </c>
      <c r="H1469" s="13" t="s">
        <v>748</v>
      </c>
      <c r="I1469" s="38" t="str">
        <f>VLOOKUP(B1469,SAOM!B$2:H3010,4,0)</f>
        <v>A agendar</v>
      </c>
      <c r="J1469" s="13"/>
      <c r="K1469" s="13"/>
      <c r="L1469" s="14" t="s">
        <v>13187</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6"/>
        <v>90</v>
      </c>
      <c r="AD1469" s="17" t="s">
        <v>4654</v>
      </c>
      <c r="AE1469" s="17"/>
      <c r="AF1469" s="70"/>
      <c r="AG1469" s="140"/>
      <c r="AH1469" s="140"/>
      <c r="AI1469" s="14"/>
    </row>
    <row r="1470" spans="1:35" s="18" customFormat="1" ht="15.75" customHeight="1">
      <c r="A1470" s="44">
        <v>5109</v>
      </c>
      <c r="B1470" s="36">
        <v>5109</v>
      </c>
      <c r="C1470" s="16">
        <v>41249</v>
      </c>
      <c r="D1470" s="16">
        <f t="shared" si="84"/>
        <v>41294</v>
      </c>
      <c r="E1470" s="16">
        <f>VLOOKUP(B1470,SAOM!B$2:D3014,3,0)</f>
        <v>41294</v>
      </c>
      <c r="F1470" s="16">
        <f t="shared" si="85"/>
        <v>41309</v>
      </c>
      <c r="G1470" s="16" t="s">
        <v>499</v>
      </c>
      <c r="H1470" s="13" t="s">
        <v>748</v>
      </c>
      <c r="I1470" s="38" t="str">
        <f>VLOOKUP(B1470,SAOM!B$2:H3011,4,0)</f>
        <v>A agendar</v>
      </c>
      <c r="J1470" s="13"/>
      <c r="K1470" s="13"/>
      <c r="L1470" s="14" t="s">
        <v>13187</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6"/>
        <v>90</v>
      </c>
      <c r="AD1470" s="17" t="s">
        <v>4654</v>
      </c>
      <c r="AE1470" s="17"/>
      <c r="AF1470" s="70"/>
      <c r="AG1470" s="140"/>
      <c r="AH1470" s="140"/>
      <c r="AI1470" s="14"/>
    </row>
    <row r="1471" spans="1:35" s="18" customFormat="1" ht="15.75" customHeight="1">
      <c r="A1471" s="44">
        <v>5115</v>
      </c>
      <c r="B1471" s="36">
        <v>5115</v>
      </c>
      <c r="C1471" s="16">
        <v>41249</v>
      </c>
      <c r="D1471" s="16">
        <f t="shared" si="84"/>
        <v>41294</v>
      </c>
      <c r="E1471" s="16">
        <f>VLOOKUP(B1471,SAOM!B$2:D3015,3,0)</f>
        <v>41294</v>
      </c>
      <c r="F1471" s="16">
        <f t="shared" si="85"/>
        <v>41309</v>
      </c>
      <c r="G1471" s="16" t="s">
        <v>499</v>
      </c>
      <c r="H1471" s="13" t="s">
        <v>748</v>
      </c>
      <c r="I1471" s="38" t="str">
        <f>VLOOKUP(B1471,SAOM!B$2:H3012,4,0)</f>
        <v>A agendar</v>
      </c>
      <c r="J1471" s="13"/>
      <c r="K1471" s="13"/>
      <c r="L1471" s="14" t="s">
        <v>13187</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6"/>
        <v>90</v>
      </c>
      <c r="AD1471" s="17" t="s">
        <v>4654</v>
      </c>
      <c r="AE1471" s="17"/>
      <c r="AF1471" s="70"/>
      <c r="AG1471" s="140"/>
      <c r="AH1471" s="140"/>
      <c r="AI1471" s="14"/>
    </row>
    <row r="1472" spans="1:35" s="18" customFormat="1" ht="15.75" customHeight="1">
      <c r="A1472" s="44">
        <v>5108</v>
      </c>
      <c r="B1472" s="36">
        <v>5108</v>
      </c>
      <c r="C1472" s="16">
        <v>41249</v>
      </c>
      <c r="D1472" s="16">
        <f t="shared" si="84"/>
        <v>41294</v>
      </c>
      <c r="E1472" s="16">
        <f>VLOOKUP(B1472,SAOM!B$2:D3016,3,0)</f>
        <v>41294</v>
      </c>
      <c r="F1472" s="16">
        <f t="shared" si="85"/>
        <v>41309</v>
      </c>
      <c r="G1472" s="16" t="s">
        <v>499</v>
      </c>
      <c r="H1472" s="13" t="s">
        <v>748</v>
      </c>
      <c r="I1472" s="38" t="str">
        <f>VLOOKUP(B1472,SAOM!B$2:H3013,4,0)</f>
        <v>A agendar</v>
      </c>
      <c r="J1472" s="13"/>
      <c r="K1472" s="13"/>
      <c r="L1472" s="14" t="s">
        <v>13187</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6"/>
        <v>90</v>
      </c>
      <c r="AD1472" s="17" t="s">
        <v>4654</v>
      </c>
      <c r="AE1472" s="17"/>
      <c r="AF1472" s="70"/>
      <c r="AG1472" s="140"/>
      <c r="AH1472" s="140"/>
      <c r="AI1472" s="14"/>
    </row>
    <row r="1473" spans="1:35" s="18" customFormat="1" ht="15.75" customHeight="1">
      <c r="A1473" s="44">
        <v>5107</v>
      </c>
      <c r="B1473" s="36">
        <v>5107</v>
      </c>
      <c r="C1473" s="16">
        <v>41249</v>
      </c>
      <c r="D1473" s="16">
        <f t="shared" si="84"/>
        <v>41294</v>
      </c>
      <c r="E1473" s="16">
        <f>VLOOKUP(B1473,SAOM!B$2:D3017,3,0)</f>
        <v>41294</v>
      </c>
      <c r="F1473" s="16">
        <f t="shared" si="85"/>
        <v>41309</v>
      </c>
      <c r="G1473" s="16" t="s">
        <v>499</v>
      </c>
      <c r="H1473" s="13" t="s">
        <v>748</v>
      </c>
      <c r="I1473" s="38" t="str">
        <f>VLOOKUP(B1473,SAOM!B$2:H3014,4,0)</f>
        <v>A agendar</v>
      </c>
      <c r="J1473" s="13"/>
      <c r="K1473" s="13"/>
      <c r="L1473" s="14" t="s">
        <v>13187</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6"/>
        <v>90</v>
      </c>
      <c r="AD1473" s="17" t="s">
        <v>4654</v>
      </c>
      <c r="AE1473" s="17"/>
      <c r="AF1473" s="70"/>
      <c r="AG1473" s="140"/>
      <c r="AH1473" s="140"/>
      <c r="AI1473" s="14"/>
    </row>
    <row r="1474" spans="1:35" s="18" customFormat="1" ht="15.75" customHeight="1">
      <c r="A1474" s="44">
        <v>5106</v>
      </c>
      <c r="B1474" s="36">
        <v>5106</v>
      </c>
      <c r="C1474" s="16">
        <v>41249</v>
      </c>
      <c r="D1474" s="16">
        <f t="shared" si="84"/>
        <v>41294</v>
      </c>
      <c r="E1474" s="16">
        <f>VLOOKUP(B1474,SAOM!B$2:D3018,3,0)</f>
        <v>41294</v>
      </c>
      <c r="F1474" s="16">
        <f t="shared" si="85"/>
        <v>41309</v>
      </c>
      <c r="G1474" s="16" t="s">
        <v>499</v>
      </c>
      <c r="H1474" s="13" t="s">
        <v>748</v>
      </c>
      <c r="I1474" s="38" t="str">
        <f>VLOOKUP(B1474,SAOM!B$2:H3015,4,0)</f>
        <v>A agendar</v>
      </c>
      <c r="J1474" s="13"/>
      <c r="K1474" s="13"/>
      <c r="L1474" s="14" t="s">
        <v>13187</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6"/>
        <v>90</v>
      </c>
      <c r="AD1474" s="17" t="s">
        <v>4654</v>
      </c>
      <c r="AE1474" s="17"/>
      <c r="AF1474" s="70"/>
      <c r="AG1474" s="140"/>
      <c r="AH1474" s="140"/>
      <c r="AI1474" s="14"/>
    </row>
    <row r="1475" spans="1:35" s="18" customFormat="1" ht="15.75" customHeight="1">
      <c r="A1475" s="44">
        <v>5105</v>
      </c>
      <c r="B1475" s="36">
        <v>5105</v>
      </c>
      <c r="C1475" s="16">
        <v>41249</v>
      </c>
      <c r="D1475" s="16">
        <f t="shared" si="84"/>
        <v>41294</v>
      </c>
      <c r="E1475" s="16">
        <f>VLOOKUP(B1475,SAOM!B$2:D3019,3,0)</f>
        <v>41294</v>
      </c>
      <c r="F1475" s="16">
        <f t="shared" si="85"/>
        <v>41309</v>
      </c>
      <c r="G1475" s="16" t="s">
        <v>499</v>
      </c>
      <c r="H1475" s="13" t="s">
        <v>748</v>
      </c>
      <c r="I1475" s="38" t="str">
        <f>VLOOKUP(B1475,SAOM!B$2:H3016,4,0)</f>
        <v>A agendar</v>
      </c>
      <c r="J1475" s="13"/>
      <c r="K1475" s="13"/>
      <c r="L1475" s="14" t="s">
        <v>13187</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(35) 3691-1074</v>
      </c>
      <c r="U1475" s="84" t="str">
        <f>VLOOKUP(B1475,SAOM!B$2:O3016,11,0)</f>
        <v>37410-000</v>
      </c>
      <c r="V1475" s="38" t="str">
        <f>VLOOKUP(B1475,SAOM!B$2:Q3016,13,0)</f>
        <v>-</v>
      </c>
      <c r="W1475" s="16"/>
      <c r="X1475" s="14"/>
      <c r="Y1475" s="17"/>
      <c r="Z1475" s="33"/>
      <c r="AA1475" s="46"/>
      <c r="AB1475" s="17" t="str">
        <f>VLOOKUP(B1475,SAOM!B$2:T3016,16,0)</f>
        <v>-</v>
      </c>
      <c r="AC1475" s="17">
        <f t="shared" si="86"/>
        <v>90</v>
      </c>
      <c r="AD1475" s="17" t="s">
        <v>4654</v>
      </c>
      <c r="AE1475" s="17"/>
      <c r="AF1475" s="70"/>
      <c r="AG1475" s="140"/>
      <c r="AH1475" s="140"/>
      <c r="AI1475" s="14"/>
    </row>
    <row r="1476" spans="1:35" s="18" customFormat="1" ht="15.75" customHeight="1">
      <c r="A1476" s="44">
        <v>5104</v>
      </c>
      <c r="B1476" s="36">
        <v>5104</v>
      </c>
      <c r="C1476" s="16">
        <v>41249</v>
      </c>
      <c r="D1476" s="16">
        <f t="shared" si="84"/>
        <v>41294</v>
      </c>
      <c r="E1476" s="16">
        <f>VLOOKUP(B1476,SAOM!B$2:D3020,3,0)</f>
        <v>41294</v>
      </c>
      <c r="F1476" s="16">
        <f t="shared" si="85"/>
        <v>41309</v>
      </c>
      <c r="G1476" s="16" t="s">
        <v>499</v>
      </c>
      <c r="H1476" s="13" t="s">
        <v>748</v>
      </c>
      <c r="I1476" s="38" t="str">
        <f>VLOOKUP(B1476,SAOM!B$2:H3017,4,0)</f>
        <v>A agendar</v>
      </c>
      <c r="J1476" s="13"/>
      <c r="K1476" s="13"/>
      <c r="L1476" s="14" t="s">
        <v>13187</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Maria Jose Aleixo pires</v>
      </c>
      <c r="S1476" s="16" t="str">
        <f>VLOOKUP(B1476,SAOM!B$2:N3017,10,0)</f>
        <v>Rua Jose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6"/>
        <v>90</v>
      </c>
      <c r="AD1476" s="17" t="s">
        <v>4654</v>
      </c>
      <c r="AE1476" s="17"/>
      <c r="AF1476" s="70"/>
      <c r="AG1476" s="140"/>
      <c r="AH1476" s="140"/>
      <c r="AI1476" s="14"/>
    </row>
    <row r="1477" spans="1:35" s="18" customFormat="1" ht="15.75" customHeight="1">
      <c r="A1477" s="44">
        <v>5103</v>
      </c>
      <c r="B1477" s="36">
        <v>5103</v>
      </c>
      <c r="C1477" s="16">
        <v>41249</v>
      </c>
      <c r="D1477" s="16">
        <f t="shared" si="84"/>
        <v>41294</v>
      </c>
      <c r="E1477" s="16">
        <f>VLOOKUP(B1477,SAOM!B$2:D3021,3,0)</f>
        <v>41294</v>
      </c>
      <c r="F1477" s="16">
        <f t="shared" si="85"/>
        <v>41309</v>
      </c>
      <c r="G1477" s="16" t="s">
        <v>499</v>
      </c>
      <c r="H1477" s="13" t="s">
        <v>748</v>
      </c>
      <c r="I1477" s="38" t="str">
        <f>VLOOKUP(B1477,SAOM!B$2:H3018,4,0)</f>
        <v>A agendar</v>
      </c>
      <c r="J1477" s="13"/>
      <c r="K1477" s="13"/>
      <c r="L1477" s="14" t="s">
        <v>13187</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Vi,5322 -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6"/>
        <v>90</v>
      </c>
      <c r="AD1477" s="17" t="s">
        <v>4654</v>
      </c>
      <c r="AE1477" s="17"/>
      <c r="AF1477" s="70"/>
      <c r="AG1477" s="140"/>
      <c r="AH1477" s="140"/>
      <c r="AI1477" s="14"/>
    </row>
    <row r="1478" spans="1:35" s="18" customFormat="1" ht="15.75" customHeight="1">
      <c r="A1478" s="44">
        <v>5102</v>
      </c>
      <c r="B1478" s="36">
        <v>5102</v>
      </c>
      <c r="C1478" s="16">
        <v>41249</v>
      </c>
      <c r="D1478" s="16">
        <f t="shared" si="84"/>
        <v>41294</v>
      </c>
      <c r="E1478" s="16">
        <f>VLOOKUP(B1478,SAOM!B$2:D3022,3,0)</f>
        <v>41294</v>
      </c>
      <c r="F1478" s="16">
        <f t="shared" si="85"/>
        <v>41309</v>
      </c>
      <c r="G1478" s="16" t="s">
        <v>499</v>
      </c>
      <c r="H1478" s="13" t="s">
        <v>748</v>
      </c>
      <c r="I1478" s="38" t="str">
        <f>VLOOKUP(B1478,SAOM!B$2:H3019,4,0)</f>
        <v>A agendar</v>
      </c>
      <c r="J1478" s="13"/>
      <c r="K1478" s="13"/>
      <c r="L1478" s="14" t="s">
        <v>13187</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6"/>
        <v>90</v>
      </c>
      <c r="AD1478" s="17" t="s">
        <v>4654</v>
      </c>
      <c r="AE1478" s="17"/>
      <c r="AF1478" s="70"/>
      <c r="AG1478" s="140"/>
      <c r="AH1478" s="140"/>
      <c r="AI1478" s="14"/>
    </row>
    <row r="1479" spans="1:35" s="18" customFormat="1" ht="15.75" customHeight="1">
      <c r="A1479" s="44">
        <v>5101</v>
      </c>
      <c r="B1479" s="36">
        <v>5101</v>
      </c>
      <c r="C1479" s="16">
        <v>41249</v>
      </c>
      <c r="D1479" s="16">
        <f t="shared" si="84"/>
        <v>41294</v>
      </c>
      <c r="E1479" s="16">
        <f>VLOOKUP(B1479,SAOM!B$2:D3023,3,0)</f>
        <v>41294</v>
      </c>
      <c r="F1479" s="16">
        <f t="shared" si="85"/>
        <v>41309</v>
      </c>
      <c r="G1479" s="16" t="s">
        <v>499</v>
      </c>
      <c r="H1479" s="13" t="s">
        <v>748</v>
      </c>
      <c r="I1479" s="38" t="str">
        <f>VLOOKUP(B1479,SAOM!B$2:H3020,4,0)</f>
        <v>A agendar</v>
      </c>
      <c r="J1479" s="13"/>
      <c r="K1479" s="13"/>
      <c r="L1479" s="14" t="s">
        <v>13187</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6"/>
        <v>90</v>
      </c>
      <c r="AD1479" s="17" t="s">
        <v>4654</v>
      </c>
      <c r="AE1479" s="17"/>
      <c r="AF1479" s="70"/>
      <c r="AG1479" s="140"/>
      <c r="AH1479" s="140"/>
      <c r="AI1479" s="14"/>
    </row>
    <row r="1480" spans="1:35" s="18" customFormat="1" ht="15.75" customHeight="1">
      <c r="A1480" s="44">
        <v>5100</v>
      </c>
      <c r="B1480" s="36">
        <v>5100</v>
      </c>
      <c r="C1480" s="16">
        <v>41249</v>
      </c>
      <c r="D1480" s="16">
        <f t="shared" si="84"/>
        <v>41294</v>
      </c>
      <c r="E1480" s="16">
        <f>VLOOKUP(B1480,SAOM!B$2:D3024,3,0)</f>
        <v>41294</v>
      </c>
      <c r="F1480" s="16">
        <f t="shared" si="85"/>
        <v>41309</v>
      </c>
      <c r="G1480" s="16" t="s">
        <v>499</v>
      </c>
      <c r="H1480" s="13" t="s">
        <v>748</v>
      </c>
      <c r="I1480" s="38" t="str">
        <f>VLOOKUP(B1480,SAOM!B$2:H3021,4,0)</f>
        <v>A agendar</v>
      </c>
      <c r="J1480" s="13"/>
      <c r="K1480" s="13"/>
      <c r="L1480" s="14" t="s">
        <v>13269</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6"/>
        <v>90</v>
      </c>
      <c r="AD1480" s="17" t="s">
        <v>4654</v>
      </c>
      <c r="AE1480" s="17"/>
      <c r="AF1480" s="70"/>
      <c r="AG1480" s="140"/>
      <c r="AH1480" s="140"/>
      <c r="AI1480" s="14"/>
    </row>
    <row r="1481" spans="1:35" s="18" customFormat="1" ht="15.75" customHeight="1">
      <c r="A1481" s="44">
        <v>5099</v>
      </c>
      <c r="B1481" s="36">
        <v>5099</v>
      </c>
      <c r="C1481" s="16">
        <v>41249</v>
      </c>
      <c r="D1481" s="16">
        <f t="shared" si="84"/>
        <v>41294</v>
      </c>
      <c r="E1481" s="16">
        <f>VLOOKUP(B1481,SAOM!B$2:D3025,3,0)</f>
        <v>41294</v>
      </c>
      <c r="F1481" s="16">
        <f t="shared" si="85"/>
        <v>41309</v>
      </c>
      <c r="G1481" s="16" t="s">
        <v>499</v>
      </c>
      <c r="H1481" s="13" t="s">
        <v>748</v>
      </c>
      <c r="I1481" s="38" t="str">
        <f>VLOOKUP(B1481,SAOM!B$2:H3022,4,0)</f>
        <v>A agendar</v>
      </c>
      <c r="J1481" s="13"/>
      <c r="K1481" s="13"/>
      <c r="L1481" s="14" t="s">
        <v>13275</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6"/>
        <v>90</v>
      </c>
      <c r="AD1481" s="17" t="s">
        <v>4654</v>
      </c>
      <c r="AE1481" s="17"/>
      <c r="AF1481" s="70"/>
      <c r="AG1481" s="140"/>
      <c r="AH1481" s="140"/>
      <c r="AI1481" s="14"/>
    </row>
    <row r="1482" spans="1:35" s="18" customFormat="1" ht="15.75" customHeight="1">
      <c r="A1482" s="44">
        <v>5098</v>
      </c>
      <c r="B1482" s="36">
        <v>5098</v>
      </c>
      <c r="C1482" s="16">
        <v>41249</v>
      </c>
      <c r="D1482" s="16">
        <f t="shared" si="84"/>
        <v>41294</v>
      </c>
      <c r="E1482" s="16">
        <f>VLOOKUP(B1482,SAOM!B$2:D3026,3,0)</f>
        <v>41294</v>
      </c>
      <c r="F1482" s="16">
        <f t="shared" si="85"/>
        <v>41309</v>
      </c>
      <c r="G1482" s="16" t="s">
        <v>499</v>
      </c>
      <c r="H1482" s="13" t="s">
        <v>748</v>
      </c>
      <c r="I1482" s="38" t="str">
        <f>VLOOKUP(B1482,SAOM!B$2:H3023,4,0)</f>
        <v>A agendar</v>
      </c>
      <c r="J1482" s="13"/>
      <c r="K1482" s="13"/>
      <c r="L1482" s="14" t="s">
        <v>13281</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6"/>
        <v>90</v>
      </c>
      <c r="AD1482" s="17" t="s">
        <v>4654</v>
      </c>
      <c r="AE1482" s="17"/>
      <c r="AF1482" s="70"/>
      <c r="AG1482" s="140"/>
      <c r="AH1482" s="140"/>
      <c r="AI1482" s="14"/>
    </row>
    <row r="1483" spans="1:35" s="18" customFormat="1" ht="15.75" customHeight="1">
      <c r="A1483" s="44">
        <v>5097</v>
      </c>
      <c r="B1483" s="36">
        <v>5097</v>
      </c>
      <c r="C1483" s="16">
        <v>41249</v>
      </c>
      <c r="D1483" s="16">
        <f t="shared" si="84"/>
        <v>41294</v>
      </c>
      <c r="E1483" s="16">
        <f>VLOOKUP(B1483,SAOM!B$2:D3027,3,0)</f>
        <v>41294</v>
      </c>
      <c r="F1483" s="16">
        <f t="shared" si="85"/>
        <v>41309</v>
      </c>
      <c r="G1483" s="16" t="s">
        <v>499</v>
      </c>
      <c r="H1483" s="13" t="s">
        <v>748</v>
      </c>
      <c r="I1483" s="38" t="str">
        <f>VLOOKUP(B1483,SAOM!B$2:H3024,4,0)</f>
        <v>A agendar</v>
      </c>
      <c r="J1483" s="13"/>
      <c r="K1483" s="13"/>
      <c r="L1483" s="14" t="s">
        <v>13281</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6"/>
        <v>90</v>
      </c>
      <c r="AD1483" s="17" t="s">
        <v>4654</v>
      </c>
      <c r="AE1483" s="17"/>
      <c r="AF1483" s="70"/>
      <c r="AG1483" s="140"/>
      <c r="AH1483" s="140"/>
      <c r="AI1483" s="14"/>
    </row>
    <row r="1484" spans="1:35" s="18" customFormat="1" ht="15.75" customHeight="1">
      <c r="A1484" s="44">
        <v>5096</v>
      </c>
      <c r="B1484" s="36">
        <v>5096</v>
      </c>
      <c r="C1484" s="16">
        <v>41249</v>
      </c>
      <c r="D1484" s="16">
        <f t="shared" si="84"/>
        <v>41294</v>
      </c>
      <c r="E1484" s="16">
        <f>VLOOKUP(B1484,SAOM!B$2:D3028,3,0)</f>
        <v>41294</v>
      </c>
      <c r="F1484" s="16">
        <f t="shared" si="85"/>
        <v>41309</v>
      </c>
      <c r="G1484" s="16" t="s">
        <v>499</v>
      </c>
      <c r="H1484" s="13" t="s">
        <v>748</v>
      </c>
      <c r="I1484" s="38" t="str">
        <f>VLOOKUP(B1484,SAOM!B$2:H3025,4,0)</f>
        <v>A agendar</v>
      </c>
      <c r="J1484" s="13"/>
      <c r="K1484" s="13"/>
      <c r="L1484" s="14" t="s">
        <v>13281</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6"/>
        <v>90</v>
      </c>
      <c r="AD1484" s="17" t="s">
        <v>4654</v>
      </c>
      <c r="AE1484" s="17"/>
      <c r="AF1484" s="70"/>
      <c r="AG1484" s="140"/>
      <c r="AH1484" s="140"/>
      <c r="AI1484" s="14"/>
    </row>
    <row r="1485" spans="1:35" s="18" customFormat="1" ht="15.75" customHeight="1">
      <c r="A1485" s="44">
        <v>5095</v>
      </c>
      <c r="B1485" s="36">
        <v>5095</v>
      </c>
      <c r="C1485" s="16">
        <v>41249</v>
      </c>
      <c r="D1485" s="16">
        <f t="shared" si="84"/>
        <v>41294</v>
      </c>
      <c r="E1485" s="16">
        <f>VLOOKUP(B1485,SAOM!B$2:D3029,3,0)</f>
        <v>41294</v>
      </c>
      <c r="F1485" s="16">
        <f t="shared" si="85"/>
        <v>41309</v>
      </c>
      <c r="G1485" s="16" t="s">
        <v>499</v>
      </c>
      <c r="H1485" s="13" t="s">
        <v>748</v>
      </c>
      <c r="I1485" s="38" t="str">
        <f>VLOOKUP(B1485,SAOM!B$2:H3026,4,0)</f>
        <v>A agendar</v>
      </c>
      <c r="J1485" s="13"/>
      <c r="K1485" s="13"/>
      <c r="L1485" s="14" t="s">
        <v>13281</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6"/>
        <v>90</v>
      </c>
      <c r="AD1485" s="17" t="s">
        <v>4654</v>
      </c>
      <c r="AE1485" s="17"/>
      <c r="AF1485" s="70"/>
      <c r="AG1485" s="140"/>
      <c r="AH1485" s="140"/>
      <c r="AI1485" s="14"/>
    </row>
    <row r="1486" spans="1:35" s="18" customFormat="1" ht="15.75" customHeight="1">
      <c r="A1486" s="44">
        <v>5094</v>
      </c>
      <c r="B1486" s="36">
        <v>5094</v>
      </c>
      <c r="C1486" s="16">
        <v>41249</v>
      </c>
      <c r="D1486" s="16">
        <f t="shared" si="84"/>
        <v>41294</v>
      </c>
      <c r="E1486" s="16">
        <f>VLOOKUP(B1486,SAOM!B$2:D3030,3,0)</f>
        <v>41294</v>
      </c>
      <c r="F1486" s="16">
        <f t="shared" si="85"/>
        <v>41309</v>
      </c>
      <c r="G1486" s="16" t="s">
        <v>499</v>
      </c>
      <c r="H1486" s="13" t="s">
        <v>748</v>
      </c>
      <c r="I1486" s="38" t="str">
        <f>VLOOKUP(B1486,SAOM!B$2:H3027,4,0)</f>
        <v>A agendar</v>
      </c>
      <c r="J1486" s="13"/>
      <c r="K1486" s="13"/>
      <c r="L1486" s="14" t="s">
        <v>13281</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6"/>
        <v>90</v>
      </c>
      <c r="AD1486" s="17" t="s">
        <v>4654</v>
      </c>
      <c r="AE1486" s="17"/>
      <c r="AF1486" s="70"/>
      <c r="AG1486" s="140"/>
      <c r="AH1486" s="140"/>
      <c r="AI1486" s="14"/>
    </row>
    <row r="1487" spans="1:35" s="18" customFormat="1" ht="15.75" customHeight="1">
      <c r="A1487" s="44">
        <v>5093</v>
      </c>
      <c r="B1487" s="36">
        <v>5093</v>
      </c>
      <c r="C1487" s="16">
        <v>41249</v>
      </c>
      <c r="D1487" s="16">
        <f t="shared" si="84"/>
        <v>41294</v>
      </c>
      <c r="E1487" s="16">
        <f>VLOOKUP(B1487,SAOM!B$2:D3031,3,0)</f>
        <v>41294</v>
      </c>
      <c r="F1487" s="16">
        <f t="shared" si="85"/>
        <v>41309</v>
      </c>
      <c r="G1487" s="16" t="s">
        <v>499</v>
      </c>
      <c r="H1487" s="13" t="s">
        <v>748</v>
      </c>
      <c r="I1487" s="38" t="str">
        <f>VLOOKUP(B1487,SAOM!B$2:H3028,4,0)</f>
        <v>A agendar</v>
      </c>
      <c r="J1487" s="13"/>
      <c r="K1487" s="13"/>
      <c r="L1487" s="14" t="s">
        <v>13281</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6"/>
        <v>90</v>
      </c>
      <c r="AD1487" s="17" t="s">
        <v>4654</v>
      </c>
      <c r="AE1487" s="17"/>
      <c r="AF1487" s="70"/>
      <c r="AG1487" s="140"/>
      <c r="AH1487" s="140"/>
      <c r="AI1487" s="14"/>
    </row>
    <row r="1488" spans="1:35" s="18" customFormat="1" ht="15.75" customHeight="1">
      <c r="A1488" s="44">
        <v>5092</v>
      </c>
      <c r="B1488" s="36">
        <v>5092</v>
      </c>
      <c r="C1488" s="16">
        <v>41249</v>
      </c>
      <c r="D1488" s="16">
        <f t="shared" si="84"/>
        <v>41294</v>
      </c>
      <c r="E1488" s="16">
        <f>VLOOKUP(B1488,SAOM!B$2:D3032,3,0)</f>
        <v>41294</v>
      </c>
      <c r="F1488" s="16">
        <f t="shared" si="85"/>
        <v>41309</v>
      </c>
      <c r="G1488" s="16" t="s">
        <v>499</v>
      </c>
      <c r="H1488" s="13" t="s">
        <v>748</v>
      </c>
      <c r="I1488" s="38" t="str">
        <f>VLOOKUP(B1488,SAOM!B$2:H3029,4,0)</f>
        <v>A agendar</v>
      </c>
      <c r="J1488" s="13"/>
      <c r="K1488" s="13"/>
      <c r="L1488" s="14" t="s">
        <v>13281</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6"/>
        <v>90</v>
      </c>
      <c r="AD1488" s="17" t="s">
        <v>4654</v>
      </c>
      <c r="AE1488" s="17"/>
      <c r="AF1488" s="70"/>
      <c r="AG1488" s="140"/>
      <c r="AH1488" s="140"/>
      <c r="AI1488" s="14"/>
    </row>
    <row r="1489" spans="1:35" s="18" customFormat="1" ht="15.75" customHeight="1">
      <c r="A1489" s="44">
        <v>5091</v>
      </c>
      <c r="B1489" s="36">
        <v>5091</v>
      </c>
      <c r="C1489" s="16">
        <v>41249</v>
      </c>
      <c r="D1489" s="16">
        <f t="shared" si="84"/>
        <v>41294</v>
      </c>
      <c r="E1489" s="16">
        <f>VLOOKUP(B1489,SAOM!B$2:D3033,3,0)</f>
        <v>41294</v>
      </c>
      <c r="F1489" s="16">
        <f t="shared" si="85"/>
        <v>41309</v>
      </c>
      <c r="G1489" s="16" t="s">
        <v>499</v>
      </c>
      <c r="H1489" s="13" t="s">
        <v>748</v>
      </c>
      <c r="I1489" s="38" t="str">
        <f>VLOOKUP(B1489,SAOM!B$2:H3030,4,0)</f>
        <v>A agendar</v>
      </c>
      <c r="J1489" s="13"/>
      <c r="K1489" s="13"/>
      <c r="L1489" s="14" t="s">
        <v>13281</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6"/>
        <v>90</v>
      </c>
      <c r="AD1489" s="17" t="s">
        <v>4654</v>
      </c>
      <c r="AE1489" s="17"/>
      <c r="AF1489" s="70"/>
      <c r="AG1489" s="140"/>
      <c r="AH1489" s="140"/>
      <c r="AI1489" s="14"/>
    </row>
    <row r="1490" spans="1:35" s="18" customFormat="1" ht="15.75" customHeight="1">
      <c r="A1490" s="44">
        <v>5090</v>
      </c>
      <c r="B1490" s="36">
        <v>5090</v>
      </c>
      <c r="C1490" s="16">
        <v>41249</v>
      </c>
      <c r="D1490" s="16">
        <f t="shared" ref="D1490:D1535" si="87">C1490+45</f>
        <v>41294</v>
      </c>
      <c r="E1490" s="16">
        <f>VLOOKUP(B1490,SAOM!B$2:D3034,3,0)</f>
        <v>41294</v>
      </c>
      <c r="F1490" s="16">
        <f t="shared" ref="F1490:F1535" si="88">D1490+15</f>
        <v>41309</v>
      </c>
      <c r="G1490" s="16" t="s">
        <v>499</v>
      </c>
      <c r="H1490" s="13" t="s">
        <v>748</v>
      </c>
      <c r="I1490" s="38" t="str">
        <f>VLOOKUP(B1490,SAOM!B$2:H3031,4,0)</f>
        <v>A agendar</v>
      </c>
      <c r="J1490" s="13"/>
      <c r="K1490" s="13"/>
      <c r="L1490" s="14" t="s">
        <v>13281</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9">Y1490+90</f>
        <v>90</v>
      </c>
      <c r="AD1490" s="17" t="s">
        <v>4654</v>
      </c>
      <c r="AE1490" s="17"/>
      <c r="AF1490" s="70"/>
      <c r="AG1490" s="140"/>
      <c r="AH1490" s="140"/>
      <c r="AI1490" s="14"/>
    </row>
    <row r="1491" spans="1:35" s="18" customFormat="1" ht="15.75" customHeight="1">
      <c r="A1491" s="44">
        <v>5086</v>
      </c>
      <c r="B1491" s="36">
        <v>5086</v>
      </c>
      <c r="C1491" s="16">
        <v>41249</v>
      </c>
      <c r="D1491" s="16">
        <f t="shared" si="87"/>
        <v>41294</v>
      </c>
      <c r="E1491" s="16">
        <f>VLOOKUP(B1491,SAOM!B$2:D3035,3,0)</f>
        <v>41294</v>
      </c>
      <c r="F1491" s="16">
        <f t="shared" si="88"/>
        <v>41309</v>
      </c>
      <c r="G1491" s="16" t="s">
        <v>499</v>
      </c>
      <c r="H1491" s="13" t="s">
        <v>748</v>
      </c>
      <c r="I1491" s="38" t="str">
        <f>VLOOKUP(B1491,SAOM!B$2:H3032,4,0)</f>
        <v>A agendar</v>
      </c>
      <c r="J1491" s="13"/>
      <c r="K1491" s="13"/>
      <c r="L1491" s="14" t="s">
        <v>13307</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VARGEM LINDA, S/N - Bairro CERÂMICA</v>
      </c>
      <c r="T1491" s="40">
        <f>VLOOKUP(B1491,SAOM!B$2:P3032,12,0)</f>
        <v>38561310</v>
      </c>
      <c r="U1491" s="84" t="str">
        <f>VLOOKUP(B1491,SAOM!B$2:O3032,11,0)</f>
        <v>35995-000</v>
      </c>
      <c r="V1491" s="38" t="str">
        <f>VLOOKUP(B1491,SAOM!B$2:Q3032,13,0)</f>
        <v>-</v>
      </c>
      <c r="W1491" s="16"/>
      <c r="X1491" s="14"/>
      <c r="Y1491" s="17"/>
      <c r="Z1491" s="33"/>
      <c r="AA1491" s="46"/>
      <c r="AB1491" s="17" t="str">
        <f>VLOOKUP(B1491,SAOM!B$2:T3032,16,0)</f>
        <v>-</v>
      </c>
      <c r="AC1491" s="17">
        <f t="shared" si="89"/>
        <v>90</v>
      </c>
      <c r="AD1491" s="17" t="s">
        <v>4654</v>
      </c>
      <c r="AE1491" s="17"/>
      <c r="AF1491" s="70"/>
      <c r="AG1491" s="140"/>
      <c r="AH1491" s="140"/>
      <c r="AI1491" s="14"/>
    </row>
    <row r="1492" spans="1:35" s="18" customFormat="1" ht="15.75" customHeight="1">
      <c r="A1492" s="44">
        <v>5085</v>
      </c>
      <c r="B1492" s="36">
        <v>5085</v>
      </c>
      <c r="C1492" s="16">
        <v>41249</v>
      </c>
      <c r="D1492" s="16">
        <f t="shared" si="87"/>
        <v>41294</v>
      </c>
      <c r="E1492" s="16">
        <f>VLOOKUP(B1492,SAOM!B$2:D3036,3,0)</f>
        <v>41294</v>
      </c>
      <c r="F1492" s="16">
        <f t="shared" si="88"/>
        <v>41309</v>
      </c>
      <c r="G1492" s="16" t="s">
        <v>499</v>
      </c>
      <c r="H1492" s="13" t="s">
        <v>748</v>
      </c>
      <c r="I1492" s="38" t="str">
        <f>VLOOKUP(B1492,SAOM!B$2:H3033,4,0)</f>
        <v>A agendar</v>
      </c>
      <c r="J1492" s="13"/>
      <c r="K1492" s="13"/>
      <c r="L1492" s="14" t="s">
        <v>9445</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 Bairro CENTRO </v>
      </c>
      <c r="T1492" s="40">
        <f>VLOOKUP(B1492,SAOM!B$2:P3033,12,0)</f>
        <v>38561310</v>
      </c>
      <c r="U1492" s="84" t="str">
        <f>VLOOKUP(B1492,SAOM!B$2:O3033,11,0)</f>
        <v>35995-000</v>
      </c>
      <c r="V1492" s="38" t="str">
        <f>VLOOKUP(B1492,SAOM!B$2:Q3033,13,0)</f>
        <v>-</v>
      </c>
      <c r="W1492" s="16"/>
      <c r="X1492" s="14"/>
      <c r="Y1492" s="17"/>
      <c r="Z1492" s="33"/>
      <c r="AA1492" s="46"/>
      <c r="AB1492" s="17" t="str">
        <f>VLOOKUP(B1492,SAOM!B$2:T3033,16,0)</f>
        <v>-</v>
      </c>
      <c r="AC1492" s="17">
        <f t="shared" si="89"/>
        <v>90</v>
      </c>
      <c r="AD1492" s="17" t="s">
        <v>4654</v>
      </c>
      <c r="AE1492" s="17"/>
      <c r="AF1492" s="70"/>
      <c r="AG1492" s="140"/>
      <c r="AH1492" s="140"/>
      <c r="AI1492" s="14"/>
    </row>
    <row r="1493" spans="1:35" s="18" customFormat="1" ht="15.75" customHeight="1">
      <c r="A1493" s="44">
        <v>5084</v>
      </c>
      <c r="B1493" s="36">
        <v>5084</v>
      </c>
      <c r="C1493" s="16">
        <v>41249</v>
      </c>
      <c r="D1493" s="16">
        <f t="shared" si="87"/>
        <v>41294</v>
      </c>
      <c r="E1493" s="16">
        <f>VLOOKUP(B1493,SAOM!B$2:D3037,3,0)</f>
        <v>41294</v>
      </c>
      <c r="F1493" s="16">
        <f t="shared" si="88"/>
        <v>41309</v>
      </c>
      <c r="G1493" s="16" t="s">
        <v>499</v>
      </c>
      <c r="H1493" s="13" t="s">
        <v>748</v>
      </c>
      <c r="I1493" s="38" t="str">
        <f>VLOOKUP(B1493,SAOM!B$2:H3034,4,0)</f>
        <v>A agendar</v>
      </c>
      <c r="J1493" s="13"/>
      <c r="K1493" s="13"/>
      <c r="L1493" s="14" t="s">
        <v>13307</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f>VLOOKUP(B1493,SAOM!B$2:P3034,12,0)</f>
        <v>38561310</v>
      </c>
      <c r="U1493" s="84" t="str">
        <f>VLOOKUP(B1493,SAOM!B$2:O3034,11,0)</f>
        <v>35995-000</v>
      </c>
      <c r="V1493" s="38" t="str">
        <f>VLOOKUP(B1493,SAOM!B$2:Q3034,13,0)</f>
        <v>-</v>
      </c>
      <c r="W1493" s="16"/>
      <c r="X1493" s="14"/>
      <c r="Y1493" s="17"/>
      <c r="Z1493" s="33"/>
      <c r="AA1493" s="46"/>
      <c r="AB1493" s="17" t="str">
        <f>VLOOKUP(B1493,SAOM!B$2:T3034,16,0)</f>
        <v>-</v>
      </c>
      <c r="AC1493" s="17">
        <f t="shared" si="89"/>
        <v>90</v>
      </c>
      <c r="AD1493" s="17" t="s">
        <v>4654</v>
      </c>
      <c r="AE1493" s="17"/>
      <c r="AF1493" s="70"/>
      <c r="AG1493" s="140"/>
      <c r="AH1493" s="140"/>
      <c r="AI1493" s="14"/>
    </row>
    <row r="1494" spans="1:35" s="18" customFormat="1" ht="15.75" customHeight="1">
      <c r="A1494" s="44">
        <v>5083</v>
      </c>
      <c r="B1494" s="36">
        <v>5083</v>
      </c>
      <c r="C1494" s="16">
        <v>41249</v>
      </c>
      <c r="D1494" s="16">
        <f t="shared" si="87"/>
        <v>41294</v>
      </c>
      <c r="E1494" s="16">
        <f>VLOOKUP(B1494,SAOM!B$2:D3038,3,0)</f>
        <v>41294</v>
      </c>
      <c r="F1494" s="16">
        <f t="shared" si="88"/>
        <v>41309</v>
      </c>
      <c r="G1494" s="16" t="s">
        <v>499</v>
      </c>
      <c r="H1494" s="13" t="s">
        <v>748</v>
      </c>
      <c r="I1494" s="38" t="str">
        <f>VLOOKUP(B1494,SAOM!B$2:H3035,4,0)</f>
        <v>A agendar</v>
      </c>
      <c r="J1494" s="13"/>
      <c r="K1494" s="13"/>
      <c r="L1494" s="14" t="s">
        <v>13307</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f>VLOOKUP(B1494,SAOM!B$2:P3035,12,0)</f>
        <v>38561310</v>
      </c>
      <c r="U1494" s="84" t="str">
        <f>VLOOKUP(B1494,SAOM!B$2:O3035,11,0)</f>
        <v>35995-000</v>
      </c>
      <c r="V1494" s="38" t="str">
        <f>VLOOKUP(B1494,SAOM!B$2:Q3035,13,0)</f>
        <v>-</v>
      </c>
      <c r="W1494" s="16"/>
      <c r="X1494" s="14"/>
      <c r="Y1494" s="17"/>
      <c r="Z1494" s="33"/>
      <c r="AA1494" s="46"/>
      <c r="AB1494" s="17" t="str">
        <f>VLOOKUP(B1494,SAOM!B$2:T3035,16,0)</f>
        <v>-</v>
      </c>
      <c r="AC1494" s="17">
        <f t="shared" si="89"/>
        <v>90</v>
      </c>
      <c r="AD1494" s="17" t="s">
        <v>4654</v>
      </c>
      <c r="AE1494" s="17"/>
      <c r="AF1494" s="70"/>
      <c r="AG1494" s="140"/>
      <c r="AH1494" s="140"/>
      <c r="AI1494" s="14"/>
    </row>
    <row r="1495" spans="1:35" s="18" customFormat="1" ht="15.75" customHeight="1">
      <c r="A1495" s="44">
        <v>5082</v>
      </c>
      <c r="B1495" s="36">
        <v>5082</v>
      </c>
      <c r="C1495" s="16">
        <v>41249</v>
      </c>
      <c r="D1495" s="16">
        <f t="shared" si="87"/>
        <v>41294</v>
      </c>
      <c r="E1495" s="16">
        <f>VLOOKUP(B1495,SAOM!B$2:D3039,3,0)</f>
        <v>41294</v>
      </c>
      <c r="F1495" s="16">
        <f t="shared" si="88"/>
        <v>41309</v>
      </c>
      <c r="G1495" s="16" t="s">
        <v>499</v>
      </c>
      <c r="H1495" s="13" t="s">
        <v>748</v>
      </c>
      <c r="I1495" s="38" t="str">
        <f>VLOOKUP(B1495,SAOM!B$2:H3036,4,0)</f>
        <v>A agendar</v>
      </c>
      <c r="J1495" s="13"/>
      <c r="K1495" s="13"/>
      <c r="L1495" s="14" t="s">
        <v>13307</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f>VLOOKUP(B1495,SAOM!B$2:P3036,12,0)</f>
        <v>38561224</v>
      </c>
      <c r="U1495" s="84" t="str">
        <f>VLOOKUP(B1495,SAOM!B$2:O3036,11,0)</f>
        <v>35995-000</v>
      </c>
      <c r="V1495" s="38" t="str">
        <f>VLOOKUP(B1495,SAOM!B$2:Q3036,13,0)</f>
        <v>-</v>
      </c>
      <c r="W1495" s="16"/>
      <c r="X1495" s="14"/>
      <c r="Y1495" s="17"/>
      <c r="Z1495" s="33"/>
      <c r="AA1495" s="46"/>
      <c r="AB1495" s="17" t="str">
        <f>VLOOKUP(B1495,SAOM!B$2:T3036,16,0)</f>
        <v>-</v>
      </c>
      <c r="AC1495" s="17">
        <f t="shared" si="89"/>
        <v>90</v>
      </c>
      <c r="AD1495" s="17" t="s">
        <v>4654</v>
      </c>
      <c r="AE1495" s="17"/>
      <c r="AF1495" s="70"/>
      <c r="AG1495" s="140"/>
      <c r="AH1495" s="140"/>
      <c r="AI1495" s="14"/>
    </row>
    <row r="1496" spans="1:35" s="18" customFormat="1" ht="15.75" customHeight="1">
      <c r="A1496" s="44">
        <v>5081</v>
      </c>
      <c r="B1496" s="36">
        <v>5081</v>
      </c>
      <c r="C1496" s="16">
        <v>41249</v>
      </c>
      <c r="D1496" s="16">
        <f t="shared" si="87"/>
        <v>41294</v>
      </c>
      <c r="E1496" s="16">
        <f>VLOOKUP(B1496,SAOM!B$2:D3040,3,0)</f>
        <v>41294</v>
      </c>
      <c r="F1496" s="16">
        <f t="shared" si="88"/>
        <v>41309</v>
      </c>
      <c r="G1496" s="16" t="s">
        <v>499</v>
      </c>
      <c r="H1496" s="13" t="s">
        <v>748</v>
      </c>
      <c r="I1496" s="38" t="str">
        <f>VLOOKUP(B1496,SAOM!B$2:H3037,4,0)</f>
        <v>A agendar</v>
      </c>
      <c r="J1496" s="13"/>
      <c r="K1496" s="13"/>
      <c r="L1496" s="14" t="s">
        <v>13307</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 xml:space="preserve">RUA ANTONIO CAETANO DE SOUZA - Bairro CENTRO </v>
      </c>
      <c r="T1496" s="40">
        <f>VLOOKUP(B1496,SAOM!B$2:P3037,12,0)</f>
        <v>38561348</v>
      </c>
      <c r="U1496" s="84" t="str">
        <f>VLOOKUP(B1496,SAOM!B$2:O3037,11,0)</f>
        <v>35995-000</v>
      </c>
      <c r="V1496" s="38" t="str">
        <f>VLOOKUP(B1496,SAOM!B$2:Q3037,13,0)</f>
        <v>-</v>
      </c>
      <c r="W1496" s="16"/>
      <c r="X1496" s="14"/>
      <c r="Y1496" s="17"/>
      <c r="Z1496" s="33"/>
      <c r="AA1496" s="46"/>
      <c r="AB1496" s="17" t="str">
        <f>VLOOKUP(B1496,SAOM!B$2:T3037,16,0)</f>
        <v>-</v>
      </c>
      <c r="AC1496" s="17">
        <f t="shared" si="89"/>
        <v>90</v>
      </c>
      <c r="AD1496" s="17" t="s">
        <v>4654</v>
      </c>
      <c r="AE1496" s="17"/>
      <c r="AF1496" s="70"/>
      <c r="AG1496" s="140"/>
      <c r="AH1496" s="140"/>
      <c r="AI1496" s="14"/>
    </row>
    <row r="1497" spans="1:35" s="18" customFormat="1" ht="15.75" customHeight="1">
      <c r="A1497" s="44">
        <v>5080</v>
      </c>
      <c r="B1497" s="36">
        <v>5080</v>
      </c>
      <c r="C1497" s="16">
        <v>41249</v>
      </c>
      <c r="D1497" s="16">
        <f t="shared" si="87"/>
        <v>41294</v>
      </c>
      <c r="E1497" s="16">
        <f>VLOOKUP(B1497,SAOM!B$2:D3041,3,0)</f>
        <v>41294</v>
      </c>
      <c r="F1497" s="16">
        <f t="shared" si="88"/>
        <v>41309</v>
      </c>
      <c r="G1497" s="16" t="s">
        <v>499</v>
      </c>
      <c r="H1497" s="13" t="s">
        <v>748</v>
      </c>
      <c r="I1497" s="38" t="str">
        <f>VLOOKUP(B1497,SAOM!B$2:H3038,4,0)</f>
        <v>A agendar</v>
      </c>
      <c r="J1497" s="13"/>
      <c r="K1497" s="13"/>
      <c r="L1497" s="14" t="s">
        <v>13307</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QUARESMA, ZONA RURAL - Bairro ZONA RURAL</v>
      </c>
      <c r="T1497" s="40">
        <f>VLOOKUP(B1497,SAOM!B$2:P3038,12,0)</f>
        <v>38561310</v>
      </c>
      <c r="U1497" s="84" t="str">
        <f>VLOOKUP(B1497,SAOM!B$2:O3038,11,0)</f>
        <v>35995-000</v>
      </c>
      <c r="V1497" s="38" t="str">
        <f>VLOOKUP(B1497,SAOM!B$2:Q3038,13,0)</f>
        <v>-</v>
      </c>
      <c r="W1497" s="16"/>
      <c r="X1497" s="14"/>
      <c r="Y1497" s="17"/>
      <c r="Z1497" s="33"/>
      <c r="AA1497" s="46"/>
      <c r="AB1497" s="17" t="str">
        <f>VLOOKUP(B1497,SAOM!B$2:T3038,16,0)</f>
        <v>-</v>
      </c>
      <c r="AC1497" s="17">
        <f t="shared" si="89"/>
        <v>90</v>
      </c>
      <c r="AD1497" s="17" t="s">
        <v>4654</v>
      </c>
      <c r="AE1497" s="17"/>
      <c r="AF1497" s="70"/>
      <c r="AG1497" s="140"/>
      <c r="AH1497" s="140"/>
      <c r="AI1497" s="14"/>
    </row>
    <row r="1498" spans="1:35" s="18" customFormat="1" ht="15.75" customHeight="1">
      <c r="A1498" s="44">
        <v>5077</v>
      </c>
      <c r="B1498" s="36">
        <v>5077</v>
      </c>
      <c r="C1498" s="16">
        <v>41249</v>
      </c>
      <c r="D1498" s="16">
        <f t="shared" si="87"/>
        <v>41294</v>
      </c>
      <c r="E1498" s="16">
        <f>VLOOKUP(B1498,SAOM!B$2:D3042,3,0)</f>
        <v>41294</v>
      </c>
      <c r="F1498" s="16">
        <f t="shared" si="88"/>
        <v>41309</v>
      </c>
      <c r="G1498" s="16" t="s">
        <v>499</v>
      </c>
      <c r="H1498" s="13" t="s">
        <v>748</v>
      </c>
      <c r="I1498" s="38" t="str">
        <f>VLOOKUP(B1498,SAOM!B$2:H3039,4,0)</f>
        <v>A agendar</v>
      </c>
      <c r="J1498" s="13"/>
      <c r="K1498" s="13"/>
      <c r="L1498" s="14" t="s">
        <v>13307</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CRISTINAO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9"/>
        <v>90</v>
      </c>
      <c r="AD1498" s="17" t="s">
        <v>4654</v>
      </c>
      <c r="AE1498" s="17"/>
      <c r="AF1498" s="70"/>
      <c r="AG1498" s="140"/>
      <c r="AH1498" s="140"/>
      <c r="AI1498" s="14"/>
    </row>
    <row r="1499" spans="1:35" s="18" customFormat="1" ht="15.75" customHeight="1">
      <c r="A1499" s="44">
        <v>5076</v>
      </c>
      <c r="B1499" s="36">
        <v>5076</v>
      </c>
      <c r="C1499" s="16">
        <v>41249</v>
      </c>
      <c r="D1499" s="16">
        <f t="shared" si="87"/>
        <v>41294</v>
      </c>
      <c r="E1499" s="16">
        <f>VLOOKUP(B1499,SAOM!B$2:D3043,3,0)</f>
        <v>41294</v>
      </c>
      <c r="F1499" s="16">
        <f t="shared" si="88"/>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9"/>
        <v>90</v>
      </c>
      <c r="AD1499" s="17" t="s">
        <v>4654</v>
      </c>
      <c r="AE1499" s="17"/>
      <c r="AF1499" s="70"/>
      <c r="AG1499" s="140"/>
      <c r="AH1499" s="140"/>
      <c r="AI1499" s="14"/>
    </row>
    <row r="1500" spans="1:35" s="18" customFormat="1" ht="15.75" customHeight="1">
      <c r="A1500" s="44">
        <v>5075</v>
      </c>
      <c r="B1500" s="36">
        <v>5075</v>
      </c>
      <c r="C1500" s="16">
        <v>41249</v>
      </c>
      <c r="D1500" s="16">
        <f t="shared" si="87"/>
        <v>41294</v>
      </c>
      <c r="E1500" s="16">
        <f>VLOOKUP(B1500,SAOM!B$2:D3044,3,0)</f>
        <v>41294</v>
      </c>
      <c r="F1500" s="16">
        <f t="shared" si="88"/>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9"/>
        <v>90</v>
      </c>
      <c r="AD1500" s="17" t="s">
        <v>4654</v>
      </c>
      <c r="AE1500" s="17"/>
      <c r="AF1500" s="70"/>
      <c r="AG1500" s="140"/>
      <c r="AH1500" s="140"/>
      <c r="AI1500" s="14"/>
    </row>
    <row r="1501" spans="1:35" s="18" customFormat="1" ht="15.75" customHeight="1">
      <c r="A1501" s="44">
        <v>5074</v>
      </c>
      <c r="B1501" s="36">
        <v>5074</v>
      </c>
      <c r="C1501" s="16">
        <v>41249</v>
      </c>
      <c r="D1501" s="16">
        <f t="shared" si="87"/>
        <v>41294</v>
      </c>
      <c r="E1501" s="16">
        <f>VLOOKUP(B1501,SAOM!B$2:D3045,3,0)</f>
        <v>41294</v>
      </c>
      <c r="F1501" s="16">
        <f t="shared" si="88"/>
        <v>41309</v>
      </c>
      <c r="G1501" s="16" t="s">
        <v>499</v>
      </c>
      <c r="H1501" s="13" t="s">
        <v>748</v>
      </c>
      <c r="I1501" s="38" t="str">
        <f>VLOOKUP(B1501,SAOM!B$2:H3042,4,0)</f>
        <v>A agendar</v>
      </c>
      <c r="J1501" s="13"/>
      <c r="K1501" s="13"/>
      <c r="L1501" s="14" t="s">
        <v>13333</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 Bairro BAIRRO OLIVEIRA I</v>
      </c>
      <c r="T1501" s="40" t="str">
        <f>VLOOKUP(B1501,SAOM!B$2:P3042,12,0)</f>
        <v>(34) 3431 8738</v>
      </c>
      <c r="U1501" s="84" t="str">
        <f>VLOOKUP(B1501,SAOM!B$2:O3042,11,0)</f>
        <v>38140-000</v>
      </c>
      <c r="V1501" s="38" t="str">
        <f>VLOOKUP(B1501,SAOM!B$2:Q3042,13,0)</f>
        <v>-</v>
      </c>
      <c r="W1501" s="16"/>
      <c r="X1501" s="14"/>
      <c r="Y1501" s="17"/>
      <c r="Z1501" s="33"/>
      <c r="AA1501" s="46"/>
      <c r="AB1501" s="17" t="str">
        <f>VLOOKUP(B1501,SAOM!B$2:T3042,16,0)</f>
        <v>-</v>
      </c>
      <c r="AC1501" s="17">
        <f t="shared" si="89"/>
        <v>90</v>
      </c>
      <c r="AD1501" s="17" t="s">
        <v>4654</v>
      </c>
      <c r="AE1501" s="17"/>
      <c r="AF1501" s="70"/>
      <c r="AG1501" s="140"/>
      <c r="AH1501" s="140"/>
      <c r="AI1501" s="14"/>
    </row>
    <row r="1502" spans="1:35" s="18" customFormat="1" ht="15.75" customHeight="1">
      <c r="A1502" s="44">
        <v>5073</v>
      </c>
      <c r="B1502" s="36">
        <v>5073</v>
      </c>
      <c r="C1502" s="16">
        <v>41249</v>
      </c>
      <c r="D1502" s="16">
        <f t="shared" si="87"/>
        <v>41294</v>
      </c>
      <c r="E1502" s="16">
        <f>VLOOKUP(B1502,SAOM!B$2:D3046,3,0)</f>
        <v>41294</v>
      </c>
      <c r="F1502" s="16">
        <f t="shared" si="88"/>
        <v>41309</v>
      </c>
      <c r="G1502" s="16" t="s">
        <v>499</v>
      </c>
      <c r="H1502" s="13" t="s">
        <v>748</v>
      </c>
      <c r="I1502" s="38" t="str">
        <f>VLOOKUP(B1502,SAOM!B$2:H3043,4,0)</f>
        <v>A agendar</v>
      </c>
      <c r="J1502" s="13"/>
      <c r="K1502" s="13"/>
      <c r="L1502" s="14" t="s">
        <v>13333</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9"/>
        <v>90</v>
      </c>
      <c r="AD1502" s="17" t="s">
        <v>4654</v>
      </c>
      <c r="AE1502" s="17"/>
      <c r="AF1502" s="70"/>
      <c r="AG1502" s="140"/>
      <c r="AH1502" s="140"/>
      <c r="AI1502" s="14"/>
    </row>
    <row r="1503" spans="1:35" s="18" customFormat="1" ht="15.75" customHeight="1">
      <c r="A1503" s="44">
        <v>5072</v>
      </c>
      <c r="B1503" s="36">
        <v>5072</v>
      </c>
      <c r="C1503" s="16">
        <v>41249</v>
      </c>
      <c r="D1503" s="16">
        <f t="shared" si="87"/>
        <v>41294</v>
      </c>
      <c r="E1503" s="16">
        <f>VLOOKUP(B1503,SAOM!B$2:D3047,3,0)</f>
        <v>41294</v>
      </c>
      <c r="F1503" s="16">
        <f t="shared" si="88"/>
        <v>41309</v>
      </c>
      <c r="G1503" s="16" t="s">
        <v>499</v>
      </c>
      <c r="H1503" s="13" t="s">
        <v>748</v>
      </c>
      <c r="I1503" s="38" t="str">
        <f>VLOOKUP(B1503,SAOM!B$2:H3044,4,0)</f>
        <v>A agendar</v>
      </c>
      <c r="J1503" s="13"/>
      <c r="K1503" s="13"/>
      <c r="L1503" s="14" t="s">
        <v>13333</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9"/>
        <v>90</v>
      </c>
      <c r="AD1503" s="17" t="s">
        <v>4654</v>
      </c>
      <c r="AE1503" s="17"/>
      <c r="AF1503" s="70"/>
      <c r="AG1503" s="140"/>
      <c r="AH1503" s="140"/>
      <c r="AI1503" s="14"/>
    </row>
    <row r="1504" spans="1:35" s="18" customFormat="1" ht="15.75" customHeight="1">
      <c r="A1504" s="44">
        <v>5071</v>
      </c>
      <c r="B1504" s="36">
        <v>5071</v>
      </c>
      <c r="C1504" s="16">
        <v>41249</v>
      </c>
      <c r="D1504" s="16">
        <f t="shared" si="87"/>
        <v>41294</v>
      </c>
      <c r="E1504" s="16">
        <f>VLOOKUP(B1504,SAOM!B$2:D3048,3,0)</f>
        <v>41294</v>
      </c>
      <c r="F1504" s="16">
        <f t="shared" si="88"/>
        <v>41309</v>
      </c>
      <c r="G1504" s="16" t="s">
        <v>499</v>
      </c>
      <c r="H1504" s="13" t="s">
        <v>748</v>
      </c>
      <c r="I1504" s="38" t="str">
        <f>VLOOKUP(B1504,SAOM!B$2:H3045,4,0)</f>
        <v>A agendar</v>
      </c>
      <c r="J1504" s="13"/>
      <c r="K1504" s="13"/>
      <c r="L1504" s="14" t="s">
        <v>13333</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9"/>
        <v>90</v>
      </c>
      <c r="AD1504" s="17" t="s">
        <v>4654</v>
      </c>
      <c r="AE1504" s="17"/>
      <c r="AF1504" s="70"/>
      <c r="AG1504" s="140"/>
      <c r="AH1504" s="140"/>
      <c r="AI1504" s="14"/>
    </row>
    <row r="1505" spans="1:35" s="18" customFormat="1" ht="15.75" customHeight="1">
      <c r="A1505" s="44">
        <v>5070</v>
      </c>
      <c r="B1505" s="36">
        <v>5070</v>
      </c>
      <c r="C1505" s="16">
        <v>41249</v>
      </c>
      <c r="D1505" s="16">
        <f t="shared" si="87"/>
        <v>41294</v>
      </c>
      <c r="E1505" s="16">
        <f>VLOOKUP(B1505,SAOM!B$2:D3049,3,0)</f>
        <v>41294</v>
      </c>
      <c r="F1505" s="16">
        <f t="shared" si="88"/>
        <v>41309</v>
      </c>
      <c r="G1505" s="16" t="s">
        <v>499</v>
      </c>
      <c r="H1505" s="13" t="s">
        <v>748</v>
      </c>
      <c r="I1505" s="38" t="str">
        <f>VLOOKUP(B1505,SAOM!B$2:H3046,4,0)</f>
        <v>A agendar</v>
      </c>
      <c r="J1505" s="13"/>
      <c r="K1505" s="13"/>
      <c r="L1505" s="14" t="s">
        <v>13333</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9"/>
        <v>90</v>
      </c>
      <c r="AD1505" s="17" t="s">
        <v>4654</v>
      </c>
      <c r="AE1505" s="17"/>
      <c r="AF1505" s="70"/>
      <c r="AG1505" s="140"/>
      <c r="AH1505" s="140"/>
      <c r="AI1505" s="14"/>
    </row>
    <row r="1506" spans="1:35" s="18" customFormat="1" ht="15.75" customHeight="1">
      <c r="A1506" s="44">
        <v>5069</v>
      </c>
      <c r="B1506" s="36">
        <v>5069</v>
      </c>
      <c r="C1506" s="16">
        <v>41249</v>
      </c>
      <c r="D1506" s="16">
        <f t="shared" si="87"/>
        <v>41294</v>
      </c>
      <c r="E1506" s="16">
        <f>VLOOKUP(B1506,SAOM!B$2:D3050,3,0)</f>
        <v>41294</v>
      </c>
      <c r="F1506" s="16">
        <f t="shared" si="88"/>
        <v>41309</v>
      </c>
      <c r="G1506" s="16" t="s">
        <v>499</v>
      </c>
      <c r="H1506" s="13" t="s">
        <v>748</v>
      </c>
      <c r="I1506" s="38" t="str">
        <f>VLOOKUP(B1506,SAOM!B$2:H3047,4,0)</f>
        <v>A agendar</v>
      </c>
      <c r="J1506" s="13"/>
      <c r="K1506" s="13"/>
      <c r="L1506" s="14" t="s">
        <v>13333</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9"/>
        <v>90</v>
      </c>
      <c r="AD1506" s="17" t="s">
        <v>4654</v>
      </c>
      <c r="AE1506" s="17"/>
      <c r="AF1506" s="70"/>
      <c r="AG1506" s="140"/>
      <c r="AH1506" s="140"/>
      <c r="AI1506" s="14"/>
    </row>
    <row r="1507" spans="1:35" s="18" customFormat="1" ht="15.75" customHeight="1">
      <c r="A1507" s="44">
        <v>5068</v>
      </c>
      <c r="B1507" s="36">
        <v>5068</v>
      </c>
      <c r="C1507" s="16">
        <v>41249</v>
      </c>
      <c r="D1507" s="16">
        <f t="shared" si="87"/>
        <v>41294</v>
      </c>
      <c r="E1507" s="16">
        <f>VLOOKUP(B1507,SAOM!B$2:D3051,3,0)</f>
        <v>41294</v>
      </c>
      <c r="F1507" s="16">
        <f t="shared" si="88"/>
        <v>41309</v>
      </c>
      <c r="G1507" s="16" t="s">
        <v>499</v>
      </c>
      <c r="H1507" s="13" t="s">
        <v>748</v>
      </c>
      <c r="I1507" s="38" t="str">
        <f>VLOOKUP(B1507,SAOM!B$2:H3048,4,0)</f>
        <v>A agendar</v>
      </c>
      <c r="J1507" s="13"/>
      <c r="K1507" s="13"/>
      <c r="L1507" s="14" t="s">
        <v>13357</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Evandro Goulart fernandes</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9"/>
        <v>90</v>
      </c>
      <c r="AD1507" s="17" t="s">
        <v>4654</v>
      </c>
      <c r="AE1507" s="17"/>
      <c r="AF1507" s="70"/>
      <c r="AG1507" s="140"/>
      <c r="AH1507" s="140"/>
      <c r="AI1507" s="14"/>
    </row>
    <row r="1508" spans="1:35" s="18" customFormat="1" ht="15.75" customHeight="1">
      <c r="A1508" s="44">
        <v>5067</v>
      </c>
      <c r="B1508" s="36">
        <v>5067</v>
      </c>
      <c r="C1508" s="16">
        <v>41249</v>
      </c>
      <c r="D1508" s="16">
        <f t="shared" si="87"/>
        <v>41294</v>
      </c>
      <c r="E1508" s="16">
        <f>VLOOKUP(B1508,SAOM!B$2:D3052,3,0)</f>
        <v>41294</v>
      </c>
      <c r="F1508" s="16">
        <f t="shared" si="88"/>
        <v>41309</v>
      </c>
      <c r="G1508" s="16" t="s">
        <v>499</v>
      </c>
      <c r="H1508" s="13" t="s">
        <v>748</v>
      </c>
      <c r="I1508" s="38" t="str">
        <f>VLOOKUP(B1508,SAOM!B$2:H3049,4,0)</f>
        <v>A agendar</v>
      </c>
      <c r="J1508" s="13"/>
      <c r="K1508" s="13"/>
      <c r="L1508" s="14" t="s">
        <v>13357</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9"/>
        <v>90</v>
      </c>
      <c r="AD1508" s="17" t="s">
        <v>4654</v>
      </c>
      <c r="AE1508" s="17"/>
      <c r="AF1508" s="70"/>
      <c r="AG1508" s="140"/>
      <c r="AH1508" s="140"/>
      <c r="AI1508" s="14"/>
    </row>
    <row r="1509" spans="1:35" s="18" customFormat="1" ht="15.75" customHeight="1">
      <c r="A1509" s="44">
        <v>5066</v>
      </c>
      <c r="B1509" s="36">
        <v>5066</v>
      </c>
      <c r="C1509" s="16">
        <v>41249</v>
      </c>
      <c r="D1509" s="16">
        <f t="shared" si="87"/>
        <v>41294</v>
      </c>
      <c r="E1509" s="16">
        <f>VLOOKUP(B1509,SAOM!B$2:D3053,3,0)</f>
        <v>41294</v>
      </c>
      <c r="F1509" s="16">
        <f t="shared" si="88"/>
        <v>41309</v>
      </c>
      <c r="G1509" s="16" t="s">
        <v>499</v>
      </c>
      <c r="H1509" s="13" t="s">
        <v>748</v>
      </c>
      <c r="I1509" s="38" t="str">
        <f>VLOOKUP(B1509,SAOM!B$2:H3050,4,0)</f>
        <v>A agendar</v>
      </c>
      <c r="J1509" s="13"/>
      <c r="K1509" s="13"/>
      <c r="L1509" s="14" t="s">
        <v>13357</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9"/>
        <v>90</v>
      </c>
      <c r="AD1509" s="17" t="s">
        <v>4654</v>
      </c>
      <c r="AE1509" s="17"/>
      <c r="AF1509" s="70"/>
      <c r="AG1509" s="140"/>
      <c r="AH1509" s="140"/>
      <c r="AI1509" s="14"/>
    </row>
    <row r="1510" spans="1:35" s="18" customFormat="1" ht="15.75" customHeight="1">
      <c r="A1510" s="44">
        <v>5065</v>
      </c>
      <c r="B1510" s="36">
        <v>5065</v>
      </c>
      <c r="C1510" s="16">
        <v>41249</v>
      </c>
      <c r="D1510" s="16">
        <f t="shared" si="87"/>
        <v>41294</v>
      </c>
      <c r="E1510" s="16">
        <f>VLOOKUP(B1510,SAOM!B$2:D3054,3,0)</f>
        <v>41294</v>
      </c>
      <c r="F1510" s="16">
        <f t="shared" si="88"/>
        <v>41309</v>
      </c>
      <c r="G1510" s="16" t="s">
        <v>499</v>
      </c>
      <c r="H1510" s="13" t="s">
        <v>748</v>
      </c>
      <c r="I1510" s="38" t="str">
        <f>VLOOKUP(B1510,SAOM!B$2:H3051,4,0)</f>
        <v>A agendar</v>
      </c>
      <c r="J1510" s="13"/>
      <c r="K1510" s="13"/>
      <c r="L1510" s="14" t="s">
        <v>13357</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9"/>
        <v>90</v>
      </c>
      <c r="AD1510" s="17" t="s">
        <v>4654</v>
      </c>
      <c r="AE1510" s="17"/>
      <c r="AF1510" s="70"/>
      <c r="AG1510" s="140"/>
      <c r="AH1510" s="140"/>
      <c r="AI1510" s="14"/>
    </row>
    <row r="1511" spans="1:35" s="18" customFormat="1" ht="15.75" customHeight="1">
      <c r="A1511" s="44">
        <v>5063</v>
      </c>
      <c r="B1511" s="36">
        <v>5063</v>
      </c>
      <c r="C1511" s="16">
        <v>41249</v>
      </c>
      <c r="D1511" s="16">
        <f t="shared" si="87"/>
        <v>41294</v>
      </c>
      <c r="E1511" s="16">
        <f>VLOOKUP(B1511,SAOM!B$2:D3055,3,0)</f>
        <v>41294</v>
      </c>
      <c r="F1511" s="16">
        <f t="shared" si="88"/>
        <v>41309</v>
      </c>
      <c r="G1511" s="16" t="s">
        <v>499</v>
      </c>
      <c r="H1511" s="13" t="s">
        <v>748</v>
      </c>
      <c r="I1511" s="38" t="str">
        <f>VLOOKUP(B1511,SAOM!B$2:H3052,4,0)</f>
        <v>A agendar</v>
      </c>
      <c r="J1511" s="13"/>
      <c r="K1511" s="13"/>
      <c r="L1511" s="14" t="s">
        <v>13357</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9"/>
        <v>90</v>
      </c>
      <c r="AD1511" s="17" t="s">
        <v>4654</v>
      </c>
      <c r="AE1511" s="17"/>
      <c r="AF1511" s="70"/>
      <c r="AG1511" s="140"/>
      <c r="AH1511" s="140"/>
      <c r="AI1511" s="14"/>
    </row>
    <row r="1512" spans="1:35" s="18" customFormat="1" ht="15.75" customHeight="1">
      <c r="A1512" s="44">
        <v>5064</v>
      </c>
      <c r="B1512" s="36">
        <v>5064</v>
      </c>
      <c r="C1512" s="16">
        <v>41249</v>
      </c>
      <c r="D1512" s="16">
        <f t="shared" si="87"/>
        <v>41294</v>
      </c>
      <c r="E1512" s="16">
        <f>VLOOKUP(B1512,SAOM!B$2:D3056,3,0)</f>
        <v>41294</v>
      </c>
      <c r="F1512" s="16">
        <f t="shared" si="88"/>
        <v>41309</v>
      </c>
      <c r="G1512" s="16" t="s">
        <v>499</v>
      </c>
      <c r="H1512" s="13" t="s">
        <v>748</v>
      </c>
      <c r="I1512" s="38" t="str">
        <f>VLOOKUP(B1512,SAOM!B$2:H3053,4,0)</f>
        <v>A agendar</v>
      </c>
      <c r="J1512" s="13"/>
      <c r="K1512" s="13"/>
      <c r="L1512" s="14" t="s">
        <v>13357</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9"/>
        <v>90</v>
      </c>
      <c r="AD1512" s="17" t="s">
        <v>4654</v>
      </c>
      <c r="AE1512" s="17"/>
      <c r="AF1512" s="70"/>
      <c r="AG1512" s="140"/>
      <c r="AH1512" s="140"/>
      <c r="AI1512" s="14"/>
    </row>
    <row r="1513" spans="1:35" s="18" customFormat="1" ht="15.75" customHeight="1">
      <c r="A1513" s="44">
        <v>5059</v>
      </c>
      <c r="B1513" s="36">
        <v>5059</v>
      </c>
      <c r="C1513" s="16">
        <v>41249</v>
      </c>
      <c r="D1513" s="16">
        <f t="shared" si="87"/>
        <v>41294</v>
      </c>
      <c r="E1513" s="16">
        <f>VLOOKUP(B1513,SAOM!B$2:D3057,3,0)</f>
        <v>41294</v>
      </c>
      <c r="F1513" s="16">
        <f t="shared" si="88"/>
        <v>41309</v>
      </c>
      <c r="G1513" s="16" t="s">
        <v>499</v>
      </c>
      <c r="H1513" s="13" t="s">
        <v>748</v>
      </c>
      <c r="I1513" s="38" t="str">
        <f>VLOOKUP(B1513,SAOM!B$2:H3054,4,0)</f>
        <v>A agendar</v>
      </c>
      <c r="J1513" s="13" t="s">
        <v>12675</v>
      </c>
      <c r="K1513" s="13" t="s">
        <v>12675</v>
      </c>
      <c r="L1513" s="14" t="s">
        <v>10266</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9"/>
        <v>90</v>
      </c>
      <c r="AD1513" s="17" t="s">
        <v>4654</v>
      </c>
      <c r="AE1513" s="17"/>
      <c r="AF1513" s="70"/>
      <c r="AG1513" s="140"/>
      <c r="AH1513" s="140"/>
      <c r="AI1513" s="14"/>
    </row>
    <row r="1514" spans="1:35" s="18" customFormat="1" ht="15.75" customHeight="1">
      <c r="A1514" s="44">
        <v>5058</v>
      </c>
      <c r="B1514" s="36">
        <v>5058</v>
      </c>
      <c r="C1514" s="16">
        <v>41249</v>
      </c>
      <c r="D1514" s="16">
        <f t="shared" si="87"/>
        <v>41294</v>
      </c>
      <c r="E1514" s="16">
        <f>VLOOKUP(B1514,SAOM!B$2:D3058,3,0)</f>
        <v>41294</v>
      </c>
      <c r="F1514" s="16">
        <f t="shared" si="88"/>
        <v>41309</v>
      </c>
      <c r="G1514" s="16" t="s">
        <v>499</v>
      </c>
      <c r="H1514" s="13" t="s">
        <v>748</v>
      </c>
      <c r="I1514" s="38" t="str">
        <f>VLOOKUP(B1514,SAOM!B$2:H3055,4,0)</f>
        <v>A agendar</v>
      </c>
      <c r="J1514" s="13" t="s">
        <v>12675</v>
      </c>
      <c r="K1514" s="13" t="s">
        <v>12675</v>
      </c>
      <c r="L1514" s="14" t="s">
        <v>10266</v>
      </c>
      <c r="M1514" s="14" t="str">
        <f>VLOOKUP(L1514,Coordenadas!A$2:B2765,2,0)</f>
        <v xml:space="preserve"> 22°17'1.60"S</v>
      </c>
      <c r="N1514" s="14" t="str">
        <f>VLOOKUP(L1514,Coordenadas!A$2:C6508,3,0)</f>
        <v xml:space="preserve"> 46°22'1.96"O</v>
      </c>
      <c r="O1514" s="38" t="str">
        <f>VLOOKUP(B1514,SAOM!B$2:K3055,7,0)</f>
        <v>-</v>
      </c>
      <c r="P1514" s="38">
        <v>4033</v>
      </c>
      <c r="Q1514" s="16" t="str">
        <f>VLOOKUP(B1514,SAOM!B$2:I2467,8,0)</f>
        <v>-</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v>
      </c>
      <c r="W1514" s="16"/>
      <c r="X1514" s="14"/>
      <c r="Y1514" s="17"/>
      <c r="Z1514" s="33"/>
      <c r="AA1514" s="46"/>
      <c r="AB1514" s="17" t="str">
        <f>VLOOKUP(B1514,SAOM!B$2:T3055,16,0)</f>
        <v>-</v>
      </c>
      <c r="AC1514" s="17">
        <f t="shared" si="89"/>
        <v>90</v>
      </c>
      <c r="AD1514" s="17" t="s">
        <v>4654</v>
      </c>
      <c r="AE1514" s="17"/>
      <c r="AF1514" s="70"/>
      <c r="AG1514" s="140"/>
      <c r="AH1514" s="140"/>
      <c r="AI1514" s="14"/>
    </row>
    <row r="1515" spans="1:35" s="18" customFormat="1" ht="15.75" customHeight="1">
      <c r="A1515" s="44">
        <v>5057</v>
      </c>
      <c r="B1515" s="36">
        <v>5057</v>
      </c>
      <c r="C1515" s="16">
        <v>41249</v>
      </c>
      <c r="D1515" s="16">
        <f t="shared" si="87"/>
        <v>41294</v>
      </c>
      <c r="E1515" s="16">
        <f>VLOOKUP(B1515,SAOM!B$2:D3059,3,0)</f>
        <v>41294</v>
      </c>
      <c r="F1515" s="16">
        <f t="shared" si="88"/>
        <v>41309</v>
      </c>
      <c r="G1515" s="16" t="s">
        <v>499</v>
      </c>
      <c r="H1515" s="13" t="s">
        <v>748</v>
      </c>
      <c r="I1515" s="38" t="str">
        <f>VLOOKUP(B1515,SAOM!B$2:H3056,4,0)</f>
        <v>A agendar</v>
      </c>
      <c r="J1515" s="13" t="s">
        <v>12675</v>
      </c>
      <c r="K1515" s="13" t="s">
        <v>12675</v>
      </c>
      <c r="L1515" s="14" t="s">
        <v>10266</v>
      </c>
      <c r="M1515" s="14" t="str">
        <f>VLOOKUP(L1515,Coordenadas!A$2:B2766,2,0)</f>
        <v xml:space="preserve"> 22°17'1.60"S</v>
      </c>
      <c r="N1515" s="14" t="str">
        <f>VLOOKUP(L1515,Coordenadas!A$2:C6509,3,0)</f>
        <v xml:space="preserve"> 46°22'1.96"O</v>
      </c>
      <c r="O1515" s="38" t="str">
        <f>VLOOKUP(B1515,SAOM!B$2:K3056,7,0)</f>
        <v>-</v>
      </c>
      <c r="P1515" s="38">
        <v>4033</v>
      </c>
      <c r="Q1515" s="16" t="str">
        <f>VLOOKUP(B1515,SAOM!B$2:I2468,8,0)</f>
        <v>-</v>
      </c>
      <c r="R1515" s="40" t="str">
        <f>VLOOKUP(B1515,SAOM!B$2:M3056,9,0)</f>
        <v>Adriana Fernandes Maciel</v>
      </c>
      <c r="S1515" s="16" t="str">
        <f>VLOOKUP(B1515,SAOM!B$2:N3056,10,0)</f>
        <v>Avenida Primeiro de Maio, 126 - Bairro Pinhalzinho dos Góes</v>
      </c>
      <c r="T1515" s="40" t="str">
        <f>VLOOKUP(B1515,SAOM!B$2:P3056,12,0)</f>
        <v>35 3441 9470</v>
      </c>
      <c r="U1515" s="84" t="str">
        <f>VLOOKUP(B1515,SAOM!B$2:O3056,11,0)</f>
        <v>37570-000</v>
      </c>
      <c r="V1515" s="38" t="str">
        <f>VLOOKUP(B1515,SAOM!B$2:Q3056,13,0)</f>
        <v>-</v>
      </c>
      <c r="W1515" s="16"/>
      <c r="X1515" s="14"/>
      <c r="Y1515" s="17"/>
      <c r="Z1515" s="33"/>
      <c r="AA1515" s="46"/>
      <c r="AB1515" s="17" t="str">
        <f>VLOOKUP(B1515,SAOM!B$2:T3056,16,0)</f>
        <v>-</v>
      </c>
      <c r="AC1515" s="17">
        <f t="shared" si="89"/>
        <v>90</v>
      </c>
      <c r="AD1515" s="17" t="s">
        <v>4654</v>
      </c>
      <c r="AE1515" s="17"/>
      <c r="AF1515" s="70"/>
      <c r="AG1515" s="140"/>
      <c r="AH1515" s="140"/>
      <c r="AI1515" s="14"/>
    </row>
    <row r="1516" spans="1:35" s="18" customFormat="1" ht="15.75" customHeight="1">
      <c r="A1516" s="44">
        <v>5056</v>
      </c>
      <c r="B1516" s="36">
        <v>5056</v>
      </c>
      <c r="C1516" s="16">
        <v>41249</v>
      </c>
      <c r="D1516" s="16">
        <f t="shared" si="87"/>
        <v>41294</v>
      </c>
      <c r="E1516" s="16">
        <f>VLOOKUP(B1516,SAOM!B$2:D3060,3,0)</f>
        <v>41294</v>
      </c>
      <c r="F1516" s="16">
        <f t="shared" si="88"/>
        <v>41309</v>
      </c>
      <c r="G1516" s="16" t="s">
        <v>499</v>
      </c>
      <c r="H1516" s="13" t="s">
        <v>748</v>
      </c>
      <c r="I1516" s="38" t="str">
        <f>VLOOKUP(B1516,SAOM!B$2:H3057,4,0)</f>
        <v>A agendar</v>
      </c>
      <c r="J1516" s="13" t="s">
        <v>12675</v>
      </c>
      <c r="K1516" s="13" t="s">
        <v>12675</v>
      </c>
      <c r="L1516" s="14" t="s">
        <v>10266</v>
      </c>
      <c r="M1516" s="14" t="str">
        <f>VLOOKUP(L1516,Coordenadas!A$2:B2767,2,0)</f>
        <v xml:space="preserve"> 22°17'1.60"S</v>
      </c>
      <c r="N1516" s="14" t="str">
        <f>VLOOKUP(L1516,Coordenadas!A$2:C6510,3,0)</f>
        <v xml:space="preserve"> 46°22'1.96"O</v>
      </c>
      <c r="O1516" s="38" t="str">
        <f>VLOOKUP(B1516,SAOM!B$2:K3057,7,0)</f>
        <v>-</v>
      </c>
      <c r="P1516" s="38">
        <v>4033</v>
      </c>
      <c r="Q1516" s="16" t="str">
        <f>VLOOKUP(B1516,SAOM!B$2:I2469,8,0)</f>
        <v>-</v>
      </c>
      <c r="R1516" s="40" t="str">
        <f>VLOOKUP(B1516,SAOM!B$2:M3057,9,0)</f>
        <v>Aparecida de Castro Borges</v>
      </c>
      <c r="S1516" s="16" t="str">
        <f>VLOOKUP(B1516,SAOM!B$2:N3057,10,0)</f>
        <v>Rua Maria Cristina Tenório, s/n.º - Bairro São Judas</v>
      </c>
      <c r="T1516" s="40" t="str">
        <f>VLOOKUP(B1516,SAOM!B$2:P3057,12,0)</f>
        <v>35 3441 5071</v>
      </c>
      <c r="U1516" s="84" t="str">
        <f>VLOOKUP(B1516,SAOM!B$2:O3057,11,0)</f>
        <v>37570-000</v>
      </c>
      <c r="V1516" s="38" t="str">
        <f>VLOOKUP(B1516,SAOM!B$2:Q3057,13,0)</f>
        <v>-</v>
      </c>
      <c r="W1516" s="16"/>
      <c r="X1516" s="14"/>
      <c r="Y1516" s="17"/>
      <c r="Z1516" s="33"/>
      <c r="AA1516" s="46"/>
      <c r="AB1516" s="17" t="str">
        <f>VLOOKUP(B1516,SAOM!B$2:T3057,16,0)</f>
        <v>-</v>
      </c>
      <c r="AC1516" s="17">
        <f t="shared" si="89"/>
        <v>90</v>
      </c>
      <c r="AD1516" s="17" t="s">
        <v>4654</v>
      </c>
      <c r="AE1516" s="17"/>
      <c r="AF1516" s="70"/>
      <c r="AG1516" s="140"/>
      <c r="AH1516" s="140"/>
      <c r="AI1516" s="14"/>
    </row>
    <row r="1517" spans="1:35" s="18" customFormat="1" ht="15.75" customHeight="1">
      <c r="A1517" s="44">
        <v>5055</v>
      </c>
      <c r="B1517" s="36">
        <v>5055</v>
      </c>
      <c r="C1517" s="16">
        <v>41249</v>
      </c>
      <c r="D1517" s="16">
        <f t="shared" si="87"/>
        <v>41294</v>
      </c>
      <c r="E1517" s="16">
        <f>VLOOKUP(B1517,SAOM!B$2:D3061,3,0)</f>
        <v>41294</v>
      </c>
      <c r="F1517" s="16">
        <f t="shared" si="88"/>
        <v>41309</v>
      </c>
      <c r="G1517" s="16" t="s">
        <v>499</v>
      </c>
      <c r="H1517" s="13" t="s">
        <v>748</v>
      </c>
      <c r="I1517" s="38" t="str">
        <f>VLOOKUP(B1517,SAOM!B$2:H3058,4,0)</f>
        <v>A agendar</v>
      </c>
      <c r="J1517" s="13" t="s">
        <v>12675</v>
      </c>
      <c r="K1517" s="13" t="s">
        <v>12675</v>
      </c>
      <c r="L1517" s="14" t="s">
        <v>10266</v>
      </c>
      <c r="M1517" s="14" t="str">
        <f>VLOOKUP(L1517,Coordenadas!A$2:B2768,2,0)</f>
        <v xml:space="preserve"> 22°17'1.60"S</v>
      </c>
      <c r="N1517" s="14" t="str">
        <f>VLOOKUP(L1517,Coordenadas!A$2:C6511,3,0)</f>
        <v xml:space="preserve"> 46°22'1.96"O</v>
      </c>
      <c r="O1517" s="38" t="str">
        <f>VLOOKUP(B1517,SAOM!B$2:K3058,7,0)</f>
        <v>-</v>
      </c>
      <c r="P1517" s="38">
        <v>4033</v>
      </c>
      <c r="Q1517" s="16" t="str">
        <f>VLOOKUP(B1517,SAOM!B$2:I2470,8,0)</f>
        <v>-</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v>
      </c>
      <c r="W1517" s="16"/>
      <c r="X1517" s="14"/>
      <c r="Y1517" s="17"/>
      <c r="Z1517" s="33"/>
      <c r="AA1517" s="46"/>
      <c r="AB1517" s="17" t="str">
        <f>VLOOKUP(B1517,SAOM!B$2:T3058,16,0)</f>
        <v>-</v>
      </c>
      <c r="AC1517" s="17">
        <f t="shared" si="89"/>
        <v>90</v>
      </c>
      <c r="AD1517" s="17" t="s">
        <v>4654</v>
      </c>
      <c r="AE1517" s="17"/>
      <c r="AF1517" s="70"/>
      <c r="AG1517" s="140"/>
      <c r="AH1517" s="140"/>
      <c r="AI1517" s="14"/>
    </row>
    <row r="1518" spans="1:35" s="18" customFormat="1" ht="15.75" customHeight="1">
      <c r="A1518" s="44">
        <v>5773</v>
      </c>
      <c r="B1518" s="36">
        <v>5773</v>
      </c>
      <c r="C1518" s="16">
        <v>41249</v>
      </c>
      <c r="D1518" s="16">
        <f t="shared" si="87"/>
        <v>41294</v>
      </c>
      <c r="E1518" s="16">
        <f>VLOOKUP(B1518,SAOM!B$2:D3062,3,0)</f>
        <v>41294</v>
      </c>
      <c r="F1518" s="16">
        <f t="shared" si="88"/>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9"/>
        <v>90</v>
      </c>
      <c r="AD1518" s="17" t="s">
        <v>4654</v>
      </c>
      <c r="AE1518" s="17"/>
      <c r="AF1518" s="70"/>
      <c r="AG1518" s="140"/>
      <c r="AH1518" s="140"/>
      <c r="AI1518" s="14"/>
    </row>
    <row r="1519" spans="1:35" s="18" customFormat="1" ht="15.75" customHeight="1">
      <c r="A1519" s="44">
        <v>5484</v>
      </c>
      <c r="B1519" s="36">
        <v>5484</v>
      </c>
      <c r="C1519" s="16">
        <v>41249</v>
      </c>
      <c r="D1519" s="16">
        <f t="shared" si="87"/>
        <v>41294</v>
      </c>
      <c r="E1519" s="16">
        <f>VLOOKUP(B1519,SAOM!B$2:D3063,3,0)</f>
        <v>41294</v>
      </c>
      <c r="F1519" s="16">
        <f t="shared" si="88"/>
        <v>41309</v>
      </c>
      <c r="G1519" s="16" t="s">
        <v>499</v>
      </c>
      <c r="H1519" s="13" t="s">
        <v>748</v>
      </c>
      <c r="I1519" s="38" t="str">
        <f>VLOOKUP(B1519,SAOM!B$2:H3060,4,0)</f>
        <v>A agendar</v>
      </c>
      <c r="J1519" s="13"/>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9"/>
        <v>90</v>
      </c>
      <c r="AD1519" s="17" t="s">
        <v>4654</v>
      </c>
      <c r="AE1519" s="17"/>
      <c r="AF1519" s="70"/>
      <c r="AG1519" s="140"/>
      <c r="AH1519" s="140"/>
      <c r="AI1519" s="14"/>
    </row>
    <row r="1520" spans="1:35" s="18" customFormat="1" ht="15.75" customHeight="1">
      <c r="A1520" s="44">
        <v>5483</v>
      </c>
      <c r="B1520" s="36">
        <v>5483</v>
      </c>
      <c r="C1520" s="16">
        <v>41249</v>
      </c>
      <c r="D1520" s="16">
        <f t="shared" si="87"/>
        <v>41294</v>
      </c>
      <c r="E1520" s="16">
        <f>VLOOKUP(B1520,SAOM!B$2:D3064,3,0)</f>
        <v>41294</v>
      </c>
      <c r="F1520" s="16">
        <f t="shared" si="88"/>
        <v>41309</v>
      </c>
      <c r="G1520" s="16" t="s">
        <v>499</v>
      </c>
      <c r="H1520" s="13" t="s">
        <v>748</v>
      </c>
      <c r="I1520" s="38" t="str">
        <f>VLOOKUP(B1520,SAOM!B$2:H3061,4,0)</f>
        <v>A agendar</v>
      </c>
      <c r="J1520" s="13"/>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9"/>
        <v>90</v>
      </c>
      <c r="AD1520" s="17" t="s">
        <v>4654</v>
      </c>
      <c r="AE1520" s="17"/>
      <c r="AF1520" s="70"/>
      <c r="AG1520" s="140"/>
      <c r="AH1520" s="140"/>
      <c r="AI1520" s="14"/>
    </row>
    <row r="1521" spans="1:35" s="18" customFormat="1" ht="15.75" customHeight="1">
      <c r="A1521" s="44">
        <v>5482</v>
      </c>
      <c r="B1521" s="36">
        <v>5482</v>
      </c>
      <c r="C1521" s="16">
        <v>41249</v>
      </c>
      <c r="D1521" s="16">
        <f t="shared" si="87"/>
        <v>41294</v>
      </c>
      <c r="E1521" s="16">
        <f>VLOOKUP(B1521,SAOM!B$2:D3065,3,0)</f>
        <v>41294</v>
      </c>
      <c r="F1521" s="16">
        <f t="shared" si="88"/>
        <v>41309</v>
      </c>
      <c r="G1521" s="16" t="s">
        <v>499</v>
      </c>
      <c r="H1521" s="13" t="s">
        <v>748</v>
      </c>
      <c r="I1521" s="38" t="str">
        <f>VLOOKUP(B1521,SAOM!B$2:H3062,4,0)</f>
        <v>A agendar</v>
      </c>
      <c r="J1521" s="13"/>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9"/>
        <v>90</v>
      </c>
      <c r="AD1521" s="17" t="s">
        <v>4654</v>
      </c>
      <c r="AE1521" s="17"/>
      <c r="AF1521" s="70"/>
      <c r="AG1521" s="140"/>
      <c r="AH1521" s="140"/>
      <c r="AI1521" s="14"/>
    </row>
    <row r="1522" spans="1:35" s="18" customFormat="1" ht="15.75" customHeight="1">
      <c r="A1522" s="44">
        <v>5481</v>
      </c>
      <c r="B1522" s="36">
        <v>5481</v>
      </c>
      <c r="C1522" s="16">
        <v>41249</v>
      </c>
      <c r="D1522" s="16">
        <f t="shared" si="87"/>
        <v>41294</v>
      </c>
      <c r="E1522" s="16">
        <f>VLOOKUP(B1522,SAOM!B$2:D3066,3,0)</f>
        <v>41294</v>
      </c>
      <c r="F1522" s="16">
        <f t="shared" si="88"/>
        <v>41309</v>
      </c>
      <c r="G1522" s="16" t="s">
        <v>499</v>
      </c>
      <c r="H1522" s="13" t="s">
        <v>748</v>
      </c>
      <c r="I1522" s="38" t="str">
        <f>VLOOKUP(B1522,SAOM!B$2:H3063,4,0)</f>
        <v>A agendar</v>
      </c>
      <c r="J1522" s="13"/>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9"/>
        <v>90</v>
      </c>
      <c r="AD1522" s="17" t="s">
        <v>4654</v>
      </c>
      <c r="AE1522" s="17"/>
      <c r="AF1522" s="70"/>
      <c r="AG1522" s="140"/>
      <c r="AH1522" s="140"/>
      <c r="AI1522" s="14"/>
    </row>
    <row r="1523" spans="1:35" s="18" customFormat="1" ht="15.75" customHeight="1">
      <c r="A1523" s="44">
        <v>5480</v>
      </c>
      <c r="B1523" s="36">
        <v>5480</v>
      </c>
      <c r="C1523" s="16">
        <v>41249</v>
      </c>
      <c r="D1523" s="16">
        <f t="shared" si="87"/>
        <v>41294</v>
      </c>
      <c r="E1523" s="16">
        <f>VLOOKUP(B1523,SAOM!B$2:D3067,3,0)</f>
        <v>41294</v>
      </c>
      <c r="F1523" s="16">
        <f t="shared" si="88"/>
        <v>41309</v>
      </c>
      <c r="G1523" s="16" t="s">
        <v>499</v>
      </c>
      <c r="H1523" s="13" t="s">
        <v>748</v>
      </c>
      <c r="I1523" s="38" t="str">
        <f>VLOOKUP(B1523,SAOM!B$2:H3064,4,0)</f>
        <v>A agendar</v>
      </c>
      <c r="J1523" s="13"/>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9"/>
        <v>90</v>
      </c>
      <c r="AD1523" s="17" t="s">
        <v>4654</v>
      </c>
      <c r="AE1523" s="17"/>
      <c r="AF1523" s="70"/>
      <c r="AG1523" s="140"/>
      <c r="AH1523" s="140"/>
      <c r="AI1523" s="14"/>
    </row>
    <row r="1524" spans="1:35" s="18" customFormat="1" ht="15.75" customHeight="1">
      <c r="A1524" s="44">
        <v>5479</v>
      </c>
      <c r="B1524" s="36">
        <v>5479</v>
      </c>
      <c r="C1524" s="16">
        <v>41249</v>
      </c>
      <c r="D1524" s="16">
        <f t="shared" si="87"/>
        <v>41294</v>
      </c>
      <c r="E1524" s="16">
        <f>VLOOKUP(B1524,SAOM!B$2:D3068,3,0)</f>
        <v>41294</v>
      </c>
      <c r="F1524" s="16">
        <f t="shared" si="88"/>
        <v>41309</v>
      </c>
      <c r="G1524" s="16" t="s">
        <v>499</v>
      </c>
      <c r="H1524" s="13" t="s">
        <v>748</v>
      </c>
      <c r="I1524" s="38" t="str">
        <f>VLOOKUP(B1524,SAOM!B$2:H3065,4,0)</f>
        <v>A agendar</v>
      </c>
      <c r="J1524" s="13"/>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9"/>
        <v>90</v>
      </c>
      <c r="AD1524" s="17" t="s">
        <v>4654</v>
      </c>
      <c r="AE1524" s="17"/>
      <c r="AF1524" s="70"/>
      <c r="AG1524" s="140"/>
      <c r="AH1524" s="140"/>
      <c r="AI1524" s="14"/>
    </row>
    <row r="1525" spans="1:35" s="18" customFormat="1" ht="15.75" customHeight="1">
      <c r="A1525" s="44">
        <v>5478</v>
      </c>
      <c r="B1525" s="36">
        <v>5478</v>
      </c>
      <c r="C1525" s="16">
        <v>41249</v>
      </c>
      <c r="D1525" s="16">
        <f t="shared" si="87"/>
        <v>41294</v>
      </c>
      <c r="E1525" s="16">
        <f>VLOOKUP(B1525,SAOM!B$2:D3069,3,0)</f>
        <v>41294</v>
      </c>
      <c r="F1525" s="16">
        <f t="shared" si="88"/>
        <v>41309</v>
      </c>
      <c r="G1525" s="16" t="s">
        <v>499</v>
      </c>
      <c r="H1525" s="13" t="s">
        <v>748</v>
      </c>
      <c r="I1525" s="38" t="str">
        <f>VLOOKUP(B1525,SAOM!B$2:H3066,4,0)</f>
        <v>A agendar</v>
      </c>
      <c r="J1525" s="13"/>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9"/>
        <v>90</v>
      </c>
      <c r="AD1525" s="17" t="s">
        <v>4654</v>
      </c>
      <c r="AE1525" s="17"/>
      <c r="AF1525" s="70"/>
      <c r="AG1525" s="140"/>
      <c r="AH1525" s="140"/>
      <c r="AI1525" s="14"/>
    </row>
    <row r="1526" spans="1:35" s="18" customFormat="1" ht="15.75" customHeight="1">
      <c r="A1526" s="44">
        <v>5476</v>
      </c>
      <c r="B1526" s="36">
        <v>5476</v>
      </c>
      <c r="C1526" s="16">
        <v>41249</v>
      </c>
      <c r="D1526" s="16">
        <f t="shared" si="87"/>
        <v>41294</v>
      </c>
      <c r="E1526" s="16">
        <f>VLOOKUP(B1526,SAOM!B$2:D3070,3,0)</f>
        <v>41294</v>
      </c>
      <c r="F1526" s="16">
        <f t="shared" si="88"/>
        <v>41309</v>
      </c>
      <c r="G1526" s="16" t="s">
        <v>499</v>
      </c>
      <c r="H1526" s="13" t="s">
        <v>748</v>
      </c>
      <c r="I1526" s="38" t="str">
        <f>VLOOKUP(B1526,SAOM!B$2:H3067,4,0)</f>
        <v>A agendar</v>
      </c>
      <c r="J1526" s="13"/>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9"/>
        <v>90</v>
      </c>
      <c r="AD1526" s="17" t="s">
        <v>4654</v>
      </c>
      <c r="AE1526" s="17"/>
      <c r="AF1526" s="70"/>
      <c r="AG1526" s="140"/>
      <c r="AH1526" s="140"/>
      <c r="AI1526" s="14"/>
    </row>
    <row r="1527" spans="1:35" s="18" customFormat="1" ht="15.75" customHeight="1">
      <c r="A1527" s="44">
        <v>5475</v>
      </c>
      <c r="B1527" s="36">
        <v>5475</v>
      </c>
      <c r="C1527" s="16">
        <v>41249</v>
      </c>
      <c r="D1527" s="16">
        <f t="shared" si="87"/>
        <v>41294</v>
      </c>
      <c r="E1527" s="16">
        <f>VLOOKUP(B1527,SAOM!B$2:D3071,3,0)</f>
        <v>41294</v>
      </c>
      <c r="F1527" s="16">
        <f t="shared" si="88"/>
        <v>41309</v>
      </c>
      <c r="G1527" s="16" t="s">
        <v>499</v>
      </c>
      <c r="H1527" s="13" t="s">
        <v>748</v>
      </c>
      <c r="I1527" s="38" t="str">
        <f>VLOOKUP(B1527,SAOM!B$2:H3068,4,0)</f>
        <v>A agendar</v>
      </c>
      <c r="J1527" s="13"/>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9"/>
        <v>90</v>
      </c>
      <c r="AD1527" s="17" t="s">
        <v>4654</v>
      </c>
      <c r="AE1527" s="17"/>
      <c r="AF1527" s="70"/>
      <c r="AG1527" s="140"/>
      <c r="AH1527" s="140"/>
      <c r="AI1527" s="14"/>
    </row>
    <row r="1528" spans="1:35" s="18" customFormat="1" ht="15.75" customHeight="1">
      <c r="A1528" s="44">
        <v>5474</v>
      </c>
      <c r="B1528" s="36">
        <v>5474</v>
      </c>
      <c r="C1528" s="16">
        <v>41249</v>
      </c>
      <c r="D1528" s="16">
        <f t="shared" si="87"/>
        <v>41294</v>
      </c>
      <c r="E1528" s="16">
        <f>VLOOKUP(B1528,SAOM!B$2:D3072,3,0)</f>
        <v>41294</v>
      </c>
      <c r="F1528" s="16">
        <f t="shared" si="88"/>
        <v>41309</v>
      </c>
      <c r="G1528" s="16" t="s">
        <v>499</v>
      </c>
      <c r="H1528" s="13" t="s">
        <v>748</v>
      </c>
      <c r="I1528" s="38" t="str">
        <f>VLOOKUP(B1528,SAOM!B$2:H3069,4,0)</f>
        <v>A agendar</v>
      </c>
      <c r="J1528" s="13"/>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9"/>
        <v>90</v>
      </c>
      <c r="AD1528" s="17" t="s">
        <v>4654</v>
      </c>
      <c r="AE1528" s="17"/>
      <c r="AF1528" s="70"/>
      <c r="AG1528" s="140"/>
      <c r="AH1528" s="140"/>
      <c r="AI1528" s="14"/>
    </row>
    <row r="1529" spans="1:35" s="18" customFormat="1" ht="15.75" customHeight="1">
      <c r="A1529" s="44">
        <v>5473</v>
      </c>
      <c r="B1529" s="36">
        <v>5473</v>
      </c>
      <c r="C1529" s="16">
        <v>41249</v>
      </c>
      <c r="D1529" s="16">
        <f t="shared" si="87"/>
        <v>41294</v>
      </c>
      <c r="E1529" s="16">
        <f>VLOOKUP(B1529,SAOM!B$2:D3073,3,0)</f>
        <v>41294</v>
      </c>
      <c r="F1529" s="16">
        <f t="shared" si="88"/>
        <v>41309</v>
      </c>
      <c r="G1529" s="16" t="s">
        <v>499</v>
      </c>
      <c r="H1529" s="13" t="s">
        <v>748</v>
      </c>
      <c r="I1529" s="38" t="str">
        <f>VLOOKUP(B1529,SAOM!B$2:H3070,4,0)</f>
        <v>A agendar</v>
      </c>
      <c r="J1529" s="13"/>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9"/>
        <v>90</v>
      </c>
      <c r="AD1529" s="17" t="s">
        <v>4654</v>
      </c>
      <c r="AE1529" s="17"/>
      <c r="AF1529" s="70"/>
      <c r="AG1529" s="140"/>
      <c r="AH1529" s="140"/>
      <c r="AI1529" s="14"/>
    </row>
    <row r="1530" spans="1:35" s="18" customFormat="1" ht="15.75" customHeight="1">
      <c r="A1530" s="44">
        <v>5472</v>
      </c>
      <c r="B1530" s="36">
        <v>5472</v>
      </c>
      <c r="C1530" s="16">
        <v>41249</v>
      </c>
      <c r="D1530" s="16">
        <f t="shared" si="87"/>
        <v>41294</v>
      </c>
      <c r="E1530" s="16">
        <f>VLOOKUP(B1530,SAOM!B$2:D3074,3,0)</f>
        <v>41294</v>
      </c>
      <c r="F1530" s="16">
        <f t="shared" si="88"/>
        <v>41309</v>
      </c>
      <c r="G1530" s="16" t="s">
        <v>499</v>
      </c>
      <c r="H1530" s="13" t="s">
        <v>748</v>
      </c>
      <c r="I1530" s="38" t="str">
        <f>VLOOKUP(B1530,SAOM!B$2:H3071,4,0)</f>
        <v>A agendar</v>
      </c>
      <c r="J1530" s="13"/>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9"/>
        <v>90</v>
      </c>
      <c r="AD1530" s="17" t="s">
        <v>4654</v>
      </c>
      <c r="AE1530" s="17"/>
      <c r="AF1530" s="70"/>
      <c r="AG1530" s="140"/>
      <c r="AH1530" s="140"/>
      <c r="AI1530" s="14"/>
    </row>
    <row r="1531" spans="1:35" s="18" customFormat="1" ht="15.75" customHeight="1">
      <c r="A1531" s="44">
        <v>5471</v>
      </c>
      <c r="B1531" s="36">
        <v>5471</v>
      </c>
      <c r="C1531" s="16">
        <v>41249</v>
      </c>
      <c r="D1531" s="16">
        <f t="shared" si="87"/>
        <v>41294</v>
      </c>
      <c r="E1531" s="16">
        <f>VLOOKUP(B1531,SAOM!B$2:D3075,3,0)</f>
        <v>41294</v>
      </c>
      <c r="F1531" s="16">
        <f t="shared" si="88"/>
        <v>41309</v>
      </c>
      <c r="G1531" s="16" t="s">
        <v>499</v>
      </c>
      <c r="H1531" s="13" t="s">
        <v>748</v>
      </c>
      <c r="I1531" s="38" t="str">
        <f>VLOOKUP(B1531,SAOM!B$2:H3072,4,0)</f>
        <v>A agendar</v>
      </c>
      <c r="J1531" s="13"/>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9"/>
        <v>90</v>
      </c>
      <c r="AD1531" s="17" t="s">
        <v>4654</v>
      </c>
      <c r="AE1531" s="17"/>
      <c r="AF1531" s="70"/>
      <c r="AG1531" s="140"/>
      <c r="AH1531" s="140"/>
      <c r="AI1531" s="14"/>
    </row>
    <row r="1532" spans="1:35" s="18" customFormat="1" ht="15.75" customHeight="1">
      <c r="A1532" s="44">
        <v>5089</v>
      </c>
      <c r="B1532" s="36">
        <v>5089</v>
      </c>
      <c r="C1532" s="16">
        <v>41249</v>
      </c>
      <c r="D1532" s="16">
        <f t="shared" si="87"/>
        <v>41294</v>
      </c>
      <c r="E1532" s="16">
        <f>VLOOKUP(B1532,SAOM!B$2:D3076,3,0)</f>
        <v>41294</v>
      </c>
      <c r="F1532" s="16">
        <f t="shared" si="88"/>
        <v>41309</v>
      </c>
      <c r="G1532" s="16" t="s">
        <v>499</v>
      </c>
      <c r="H1532" s="13" t="s">
        <v>748</v>
      </c>
      <c r="I1532" s="38" t="str">
        <f>VLOOKUP(B1532,SAOM!B$2:H3073,4,0)</f>
        <v>A agendar</v>
      </c>
      <c r="J1532" s="13"/>
      <c r="K1532" s="13"/>
      <c r="L1532" s="14" t="s">
        <v>13563</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9"/>
        <v>90</v>
      </c>
      <c r="AD1532" s="17" t="s">
        <v>4654</v>
      </c>
      <c r="AE1532" s="17"/>
      <c r="AF1532" s="70"/>
      <c r="AG1532" s="140"/>
      <c r="AH1532" s="140"/>
      <c r="AI1532" s="14"/>
    </row>
    <row r="1533" spans="1:35" s="18" customFormat="1" ht="15.75" customHeight="1">
      <c r="A1533" s="44">
        <v>5088</v>
      </c>
      <c r="B1533" s="36">
        <v>5088</v>
      </c>
      <c r="C1533" s="16">
        <v>41249</v>
      </c>
      <c r="D1533" s="16">
        <f t="shared" si="87"/>
        <v>41294</v>
      </c>
      <c r="E1533" s="16">
        <f>VLOOKUP(B1533,SAOM!B$2:D3077,3,0)</f>
        <v>41294</v>
      </c>
      <c r="F1533" s="16">
        <f t="shared" si="88"/>
        <v>41309</v>
      </c>
      <c r="G1533" s="16" t="s">
        <v>499</v>
      </c>
      <c r="H1533" s="13" t="s">
        <v>748</v>
      </c>
      <c r="I1533" s="38" t="str">
        <f>VLOOKUP(B1533,SAOM!B$2:H3074,4,0)</f>
        <v>A agendar</v>
      </c>
      <c r="J1533" s="13"/>
      <c r="K1533" s="13"/>
      <c r="L1533" s="14" t="s">
        <v>13563</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9"/>
        <v>90</v>
      </c>
      <c r="AD1533" s="17" t="s">
        <v>4654</v>
      </c>
      <c r="AE1533" s="17"/>
      <c r="AF1533" s="70"/>
      <c r="AG1533" s="140"/>
      <c r="AH1533" s="140"/>
      <c r="AI1533" s="14"/>
    </row>
    <row r="1534" spans="1:35" s="18" customFormat="1" ht="15.75" customHeight="1">
      <c r="A1534" s="44">
        <v>5087</v>
      </c>
      <c r="B1534" s="36">
        <v>5087</v>
      </c>
      <c r="C1534" s="16">
        <v>41249</v>
      </c>
      <c r="D1534" s="16">
        <f t="shared" si="87"/>
        <v>41294</v>
      </c>
      <c r="E1534" s="16">
        <f>VLOOKUP(B1534,SAOM!B$2:D3078,3,0)</f>
        <v>41294</v>
      </c>
      <c r="F1534" s="16">
        <f t="shared" si="88"/>
        <v>41309</v>
      </c>
      <c r="G1534" s="16" t="s">
        <v>499</v>
      </c>
      <c r="H1534" s="13" t="s">
        <v>748</v>
      </c>
      <c r="I1534" s="38" t="str">
        <f>VLOOKUP(B1534,SAOM!B$2:H3075,4,0)</f>
        <v>A agendar</v>
      </c>
      <c r="J1534" s="13"/>
      <c r="K1534" s="13"/>
      <c r="L1534" s="14" t="s">
        <v>13563</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9"/>
        <v>90</v>
      </c>
      <c r="AD1534" s="17" t="s">
        <v>4654</v>
      </c>
      <c r="AE1534" s="17"/>
      <c r="AF1534" s="70"/>
      <c r="AG1534" s="140"/>
      <c r="AH1534" s="140"/>
      <c r="AI1534" s="14"/>
    </row>
    <row r="1535" spans="1:35" ht="15" customHeight="1">
      <c r="A1535" s="37">
        <v>5314</v>
      </c>
      <c r="B1535" s="37">
        <v>5314</v>
      </c>
      <c r="C1535" s="10">
        <v>41254</v>
      </c>
      <c r="D1535" s="10">
        <f t="shared" si="87"/>
        <v>41299</v>
      </c>
      <c r="F1535" s="10">
        <f t="shared" si="88"/>
        <v>41314</v>
      </c>
    </row>
    <row r="1536" spans="1:35">
      <c r="A1536" s="5">
        <v>5313</v>
      </c>
      <c r="B1536" s="5">
        <v>5313</v>
      </c>
      <c r="C1536" s="10">
        <v>41254</v>
      </c>
      <c r="D1536" s="10">
        <f t="shared" ref="D1536:D1599" si="90">C1536+45</f>
        <v>41299</v>
      </c>
      <c r="F1536" s="10">
        <f t="shared" ref="F1536:F1599" si="91">D1536+15</f>
        <v>41314</v>
      </c>
    </row>
    <row r="1537" spans="1:6">
      <c r="A1537" s="5">
        <v>5315</v>
      </c>
      <c r="B1537" s="5">
        <v>5315</v>
      </c>
      <c r="C1537" s="10">
        <v>41254</v>
      </c>
      <c r="D1537" s="10">
        <f t="shared" si="90"/>
        <v>41299</v>
      </c>
      <c r="F1537" s="10">
        <f t="shared" si="91"/>
        <v>41314</v>
      </c>
    </row>
    <row r="1538" spans="1:6">
      <c r="A1538" s="5">
        <v>5311</v>
      </c>
      <c r="B1538" s="5">
        <v>5311</v>
      </c>
      <c r="C1538" s="10">
        <v>41254</v>
      </c>
      <c r="D1538" s="10">
        <f t="shared" si="90"/>
        <v>41299</v>
      </c>
      <c r="F1538" s="10">
        <f t="shared" si="91"/>
        <v>41314</v>
      </c>
    </row>
    <row r="1539" spans="1:6">
      <c r="A1539" s="5">
        <v>5310</v>
      </c>
      <c r="B1539" s="5">
        <v>5310</v>
      </c>
      <c r="C1539" s="10">
        <v>41254</v>
      </c>
      <c r="D1539" s="10">
        <f t="shared" si="90"/>
        <v>41299</v>
      </c>
      <c r="F1539" s="10">
        <f t="shared" si="91"/>
        <v>41314</v>
      </c>
    </row>
    <row r="1540" spans="1:6">
      <c r="A1540" s="5">
        <v>5060</v>
      </c>
      <c r="B1540" s="5">
        <v>5060</v>
      </c>
      <c r="C1540" s="10">
        <v>41254</v>
      </c>
      <c r="D1540" s="10">
        <f t="shared" si="90"/>
        <v>41299</v>
      </c>
      <c r="F1540" s="10">
        <f t="shared" si="91"/>
        <v>41314</v>
      </c>
    </row>
    <row r="1541" spans="1:6">
      <c r="A1541" s="5">
        <v>5062</v>
      </c>
      <c r="B1541" s="5">
        <v>5062</v>
      </c>
      <c r="C1541" s="10">
        <v>41254</v>
      </c>
      <c r="D1541" s="10">
        <f t="shared" si="90"/>
        <v>41299</v>
      </c>
      <c r="F1541" s="10">
        <f t="shared" si="91"/>
        <v>41314</v>
      </c>
    </row>
    <row r="1542" spans="1:6">
      <c r="A1542" s="5">
        <v>5061</v>
      </c>
      <c r="B1542" s="5">
        <v>5061</v>
      </c>
      <c r="C1542" s="10">
        <v>41254</v>
      </c>
      <c r="D1542" s="10">
        <f t="shared" si="90"/>
        <v>41299</v>
      </c>
      <c r="F1542" s="10">
        <f t="shared" si="91"/>
        <v>41314</v>
      </c>
    </row>
    <row r="1543" spans="1:6">
      <c r="A1543" s="5">
        <v>5312</v>
      </c>
      <c r="B1543" s="5">
        <v>5312</v>
      </c>
      <c r="C1543" s="10">
        <v>41254</v>
      </c>
      <c r="D1543" s="10">
        <f t="shared" si="90"/>
        <v>41299</v>
      </c>
      <c r="F1543" s="10">
        <f t="shared" si="91"/>
        <v>41314</v>
      </c>
    </row>
    <row r="1544" spans="1:6">
      <c r="A1544" s="5">
        <v>5309</v>
      </c>
      <c r="B1544" s="5">
        <v>5309</v>
      </c>
      <c r="C1544" s="10">
        <v>41254</v>
      </c>
      <c r="D1544" s="10">
        <f t="shared" si="90"/>
        <v>41299</v>
      </c>
      <c r="F1544" s="10">
        <f t="shared" si="91"/>
        <v>41314</v>
      </c>
    </row>
    <row r="1545" spans="1:6">
      <c r="A1545" s="5">
        <v>5308</v>
      </c>
      <c r="B1545" s="5">
        <v>5308</v>
      </c>
      <c r="C1545" s="10">
        <v>41254</v>
      </c>
      <c r="D1545" s="10">
        <f t="shared" si="90"/>
        <v>41299</v>
      </c>
      <c r="F1545" s="10">
        <f t="shared" si="91"/>
        <v>41314</v>
      </c>
    </row>
    <row r="1546" spans="1:6">
      <c r="A1546" s="5">
        <v>5307</v>
      </c>
      <c r="B1546" s="5">
        <v>5307</v>
      </c>
      <c r="C1546" s="10">
        <v>41254</v>
      </c>
      <c r="D1546" s="10">
        <f t="shared" si="90"/>
        <v>41299</v>
      </c>
      <c r="F1546" s="10">
        <f t="shared" si="91"/>
        <v>41314</v>
      </c>
    </row>
    <row r="1547" spans="1:6">
      <c r="A1547" s="5">
        <v>5306</v>
      </c>
      <c r="B1547" s="5">
        <v>5306</v>
      </c>
      <c r="C1547" s="10">
        <v>41254</v>
      </c>
      <c r="D1547" s="10">
        <f t="shared" si="90"/>
        <v>41299</v>
      </c>
      <c r="F1547" s="10">
        <f t="shared" si="91"/>
        <v>41314</v>
      </c>
    </row>
    <row r="1548" spans="1:6">
      <c r="A1548" s="5">
        <v>5305</v>
      </c>
      <c r="B1548" s="5">
        <v>5305</v>
      </c>
      <c r="C1548" s="10">
        <v>41254</v>
      </c>
      <c r="D1548" s="10">
        <f t="shared" si="90"/>
        <v>41299</v>
      </c>
      <c r="F1548" s="10">
        <f t="shared" si="91"/>
        <v>41314</v>
      </c>
    </row>
    <row r="1549" spans="1:6">
      <c r="A1549" s="5">
        <v>5304</v>
      </c>
      <c r="B1549" s="5">
        <v>5304</v>
      </c>
      <c r="C1549" s="10">
        <v>41254</v>
      </c>
      <c r="D1549" s="10">
        <f t="shared" si="90"/>
        <v>41299</v>
      </c>
      <c r="F1549" s="10">
        <f t="shared" si="91"/>
        <v>41314</v>
      </c>
    </row>
    <row r="1550" spans="1:6">
      <c r="A1550" s="5">
        <v>5303</v>
      </c>
      <c r="B1550" s="5">
        <v>5303</v>
      </c>
      <c r="C1550" s="10">
        <v>41254</v>
      </c>
      <c r="D1550" s="10">
        <f t="shared" si="90"/>
        <v>41299</v>
      </c>
      <c r="F1550" s="10">
        <f t="shared" si="91"/>
        <v>41314</v>
      </c>
    </row>
    <row r="1551" spans="1:6">
      <c r="A1551" s="5">
        <v>5302</v>
      </c>
      <c r="B1551" s="5">
        <v>5302</v>
      </c>
      <c r="C1551" s="10">
        <v>41254</v>
      </c>
      <c r="D1551" s="10">
        <f t="shared" si="90"/>
        <v>41299</v>
      </c>
      <c r="F1551" s="10">
        <f t="shared" si="91"/>
        <v>41314</v>
      </c>
    </row>
    <row r="1552" spans="1:6">
      <c r="A1552" s="5">
        <v>5301</v>
      </c>
      <c r="B1552" s="5">
        <v>5301</v>
      </c>
      <c r="C1552" s="10">
        <v>41254</v>
      </c>
      <c r="D1552" s="10">
        <f t="shared" si="90"/>
        <v>41299</v>
      </c>
      <c r="F1552" s="10">
        <f t="shared" si="91"/>
        <v>41314</v>
      </c>
    </row>
    <row r="1553" spans="1:6">
      <c r="A1553" s="5">
        <v>5300</v>
      </c>
      <c r="B1553" s="5">
        <v>5300</v>
      </c>
      <c r="C1553" s="10">
        <v>41254</v>
      </c>
      <c r="D1553" s="10">
        <f t="shared" si="90"/>
        <v>41299</v>
      </c>
      <c r="F1553" s="10">
        <f t="shared" si="91"/>
        <v>41314</v>
      </c>
    </row>
    <row r="1554" spans="1:6">
      <c r="A1554" s="5">
        <v>5299</v>
      </c>
      <c r="B1554" s="5">
        <v>5299</v>
      </c>
      <c r="C1554" s="10">
        <v>41254</v>
      </c>
      <c r="D1554" s="10">
        <f t="shared" si="90"/>
        <v>41299</v>
      </c>
      <c r="F1554" s="10">
        <f t="shared" si="91"/>
        <v>41314</v>
      </c>
    </row>
    <row r="1555" spans="1:6">
      <c r="A1555" s="5">
        <v>5296</v>
      </c>
      <c r="B1555" s="5">
        <v>5296</v>
      </c>
      <c r="C1555" s="10">
        <v>41254</v>
      </c>
      <c r="D1555" s="10">
        <f t="shared" si="90"/>
        <v>41299</v>
      </c>
      <c r="F1555" s="10">
        <f t="shared" si="91"/>
        <v>41314</v>
      </c>
    </row>
    <row r="1556" spans="1:6">
      <c r="A1556" s="5">
        <v>5294</v>
      </c>
      <c r="B1556" s="5">
        <v>5294</v>
      </c>
      <c r="C1556" s="10">
        <v>41254</v>
      </c>
      <c r="D1556" s="10">
        <f t="shared" si="90"/>
        <v>41299</v>
      </c>
      <c r="F1556" s="10">
        <f t="shared" si="91"/>
        <v>41314</v>
      </c>
    </row>
    <row r="1557" spans="1:6">
      <c r="A1557" s="5">
        <v>5293</v>
      </c>
      <c r="B1557" s="5">
        <v>5293</v>
      </c>
      <c r="C1557" s="10">
        <v>41254</v>
      </c>
      <c r="D1557" s="10">
        <f t="shared" si="90"/>
        <v>41299</v>
      </c>
      <c r="F1557" s="10">
        <f t="shared" si="91"/>
        <v>41314</v>
      </c>
    </row>
    <row r="1558" spans="1:6">
      <c r="A1558" s="5">
        <v>5295</v>
      </c>
      <c r="B1558" s="5">
        <v>5295</v>
      </c>
      <c r="C1558" s="10">
        <v>41254</v>
      </c>
      <c r="D1558" s="10">
        <f t="shared" si="90"/>
        <v>41299</v>
      </c>
      <c r="F1558" s="10">
        <f t="shared" si="91"/>
        <v>41314</v>
      </c>
    </row>
    <row r="1559" spans="1:6">
      <c r="A1559" s="5">
        <v>5292</v>
      </c>
      <c r="B1559" s="5">
        <v>5292</v>
      </c>
      <c r="C1559" s="10">
        <v>41254</v>
      </c>
      <c r="D1559" s="10">
        <f t="shared" si="90"/>
        <v>41299</v>
      </c>
      <c r="F1559" s="10">
        <f t="shared" si="91"/>
        <v>41314</v>
      </c>
    </row>
    <row r="1560" spans="1:6">
      <c r="A1560" s="5">
        <v>5280</v>
      </c>
      <c r="B1560" s="5">
        <v>5280</v>
      </c>
      <c r="C1560" s="10">
        <v>41254</v>
      </c>
      <c r="D1560" s="10">
        <f t="shared" si="90"/>
        <v>41299</v>
      </c>
      <c r="F1560" s="10">
        <f t="shared" si="91"/>
        <v>41314</v>
      </c>
    </row>
    <row r="1561" spans="1:6">
      <c r="A1561" s="5">
        <v>5279</v>
      </c>
      <c r="B1561" s="5">
        <v>5279</v>
      </c>
      <c r="C1561" s="10">
        <v>41254</v>
      </c>
      <c r="D1561" s="10">
        <f t="shared" si="90"/>
        <v>41299</v>
      </c>
      <c r="F1561" s="10">
        <f t="shared" si="91"/>
        <v>41314</v>
      </c>
    </row>
    <row r="1562" spans="1:6">
      <c r="A1562" s="5">
        <v>5281</v>
      </c>
      <c r="B1562" s="5">
        <v>5281</v>
      </c>
      <c r="C1562" s="10">
        <v>41254</v>
      </c>
      <c r="D1562" s="10">
        <f t="shared" si="90"/>
        <v>41299</v>
      </c>
      <c r="F1562" s="10">
        <f t="shared" si="91"/>
        <v>41314</v>
      </c>
    </row>
    <row r="1563" spans="1:6">
      <c r="A1563" s="5">
        <v>5282</v>
      </c>
      <c r="B1563" s="5">
        <v>5282</v>
      </c>
      <c r="C1563" s="10">
        <v>41254</v>
      </c>
      <c r="D1563" s="10">
        <f t="shared" si="90"/>
        <v>41299</v>
      </c>
      <c r="F1563" s="10">
        <f t="shared" si="91"/>
        <v>41314</v>
      </c>
    </row>
    <row r="1564" spans="1:6">
      <c r="A1564" s="5">
        <v>5278</v>
      </c>
      <c r="B1564" s="5">
        <v>5278</v>
      </c>
      <c r="C1564" s="10">
        <v>41254</v>
      </c>
      <c r="D1564" s="10">
        <f t="shared" si="90"/>
        <v>41299</v>
      </c>
      <c r="F1564" s="10">
        <f t="shared" si="91"/>
        <v>41314</v>
      </c>
    </row>
    <row r="1565" spans="1:6">
      <c r="A1565" s="5">
        <v>5277</v>
      </c>
      <c r="B1565" s="5">
        <v>5277</v>
      </c>
      <c r="C1565" s="10">
        <v>41254</v>
      </c>
      <c r="D1565" s="10">
        <f t="shared" si="90"/>
        <v>41299</v>
      </c>
      <c r="F1565" s="10">
        <f t="shared" si="91"/>
        <v>41314</v>
      </c>
    </row>
    <row r="1566" spans="1:6">
      <c r="A1566" s="5">
        <v>5284</v>
      </c>
      <c r="B1566" s="5">
        <v>5284</v>
      </c>
      <c r="C1566" s="10">
        <v>41254</v>
      </c>
      <c r="D1566" s="10">
        <f t="shared" si="90"/>
        <v>41299</v>
      </c>
      <c r="F1566" s="10">
        <f t="shared" si="91"/>
        <v>41314</v>
      </c>
    </row>
    <row r="1567" spans="1:6">
      <c r="A1567" s="5">
        <v>5285</v>
      </c>
      <c r="B1567" s="5">
        <v>5285</v>
      </c>
      <c r="C1567" s="10">
        <v>41254</v>
      </c>
      <c r="D1567" s="10">
        <f t="shared" si="90"/>
        <v>41299</v>
      </c>
      <c r="F1567" s="10">
        <f t="shared" si="91"/>
        <v>41314</v>
      </c>
    </row>
    <row r="1568" spans="1:6">
      <c r="A1568" s="5">
        <v>5283</v>
      </c>
      <c r="B1568" s="5">
        <v>5283</v>
      </c>
      <c r="C1568" s="10">
        <v>41254</v>
      </c>
      <c r="D1568" s="10">
        <f t="shared" si="90"/>
        <v>41299</v>
      </c>
      <c r="F1568" s="10">
        <f t="shared" si="91"/>
        <v>41314</v>
      </c>
    </row>
    <row r="1569" spans="1:6">
      <c r="A1569" s="5">
        <v>5276</v>
      </c>
      <c r="B1569" s="5">
        <v>5276</v>
      </c>
      <c r="C1569" s="10">
        <v>41254</v>
      </c>
      <c r="D1569" s="10">
        <f t="shared" si="90"/>
        <v>41299</v>
      </c>
      <c r="F1569" s="10">
        <f t="shared" si="91"/>
        <v>41314</v>
      </c>
    </row>
    <row r="1570" spans="1:6">
      <c r="A1570" s="5">
        <v>5275</v>
      </c>
      <c r="B1570" s="5">
        <v>5275</v>
      </c>
      <c r="C1570" s="10">
        <v>41254</v>
      </c>
      <c r="D1570" s="10">
        <f t="shared" si="90"/>
        <v>41299</v>
      </c>
      <c r="F1570" s="10">
        <f t="shared" si="91"/>
        <v>41314</v>
      </c>
    </row>
    <row r="1571" spans="1:6">
      <c r="A1571" s="5">
        <v>5272</v>
      </c>
      <c r="B1571" s="5">
        <v>5272</v>
      </c>
      <c r="C1571" s="10">
        <v>41254</v>
      </c>
      <c r="D1571" s="10">
        <f t="shared" si="90"/>
        <v>41299</v>
      </c>
      <c r="F1571" s="10">
        <f t="shared" si="91"/>
        <v>41314</v>
      </c>
    </row>
    <row r="1572" spans="1:6">
      <c r="A1572" s="5">
        <v>5268</v>
      </c>
      <c r="B1572" s="5">
        <v>5268</v>
      </c>
      <c r="C1572" s="10">
        <v>41254</v>
      </c>
      <c r="D1572" s="10">
        <f t="shared" si="90"/>
        <v>41299</v>
      </c>
      <c r="F1572" s="10">
        <f t="shared" si="91"/>
        <v>41314</v>
      </c>
    </row>
    <row r="1573" spans="1:6">
      <c r="A1573" s="5">
        <v>5273</v>
      </c>
      <c r="B1573" s="5">
        <v>5273</v>
      </c>
      <c r="C1573" s="10">
        <v>41254</v>
      </c>
      <c r="D1573" s="10">
        <f t="shared" si="90"/>
        <v>41299</v>
      </c>
      <c r="F1573" s="10">
        <f t="shared" si="91"/>
        <v>41314</v>
      </c>
    </row>
    <row r="1574" spans="1:6">
      <c r="A1574" s="5">
        <v>5269</v>
      </c>
      <c r="B1574" s="5">
        <v>5269</v>
      </c>
      <c r="C1574" s="10">
        <v>41254</v>
      </c>
      <c r="D1574" s="10">
        <f t="shared" si="90"/>
        <v>41299</v>
      </c>
      <c r="F1574" s="10">
        <f t="shared" si="91"/>
        <v>41314</v>
      </c>
    </row>
    <row r="1575" spans="1:6">
      <c r="A1575" s="5">
        <v>5271</v>
      </c>
      <c r="B1575" s="5">
        <v>5271</v>
      </c>
      <c r="C1575" s="10">
        <v>41254</v>
      </c>
      <c r="D1575" s="10">
        <f t="shared" si="90"/>
        <v>41299</v>
      </c>
      <c r="F1575" s="10">
        <f t="shared" si="91"/>
        <v>41314</v>
      </c>
    </row>
    <row r="1576" spans="1:6">
      <c r="A1576" s="5">
        <v>5267</v>
      </c>
      <c r="B1576" s="5">
        <v>5267</v>
      </c>
      <c r="C1576" s="10">
        <v>41254</v>
      </c>
      <c r="D1576" s="10">
        <f t="shared" si="90"/>
        <v>41299</v>
      </c>
      <c r="F1576" s="10">
        <f t="shared" si="91"/>
        <v>41314</v>
      </c>
    </row>
    <row r="1577" spans="1:6">
      <c r="A1577" s="5">
        <v>5270</v>
      </c>
      <c r="B1577" s="5">
        <v>5270</v>
      </c>
      <c r="C1577" s="10">
        <v>41254</v>
      </c>
      <c r="D1577" s="10">
        <f t="shared" si="90"/>
        <v>41299</v>
      </c>
      <c r="F1577" s="10">
        <f t="shared" si="91"/>
        <v>41314</v>
      </c>
    </row>
    <row r="1578" spans="1:6">
      <c r="A1578" s="5">
        <v>5266</v>
      </c>
      <c r="B1578" s="5">
        <v>5266</v>
      </c>
      <c r="C1578" s="10">
        <v>41254</v>
      </c>
      <c r="D1578" s="10">
        <f t="shared" si="90"/>
        <v>41299</v>
      </c>
      <c r="F1578" s="10">
        <f t="shared" si="91"/>
        <v>41314</v>
      </c>
    </row>
    <row r="1579" spans="1:6">
      <c r="A1579" s="5">
        <v>5262</v>
      </c>
      <c r="B1579" s="5">
        <v>5262</v>
      </c>
      <c r="C1579" s="10">
        <v>41254</v>
      </c>
      <c r="D1579" s="10">
        <f t="shared" si="90"/>
        <v>41299</v>
      </c>
      <c r="F1579" s="10">
        <f t="shared" si="91"/>
        <v>41314</v>
      </c>
    </row>
    <row r="1580" spans="1:6">
      <c r="A1580" s="5">
        <v>5263</v>
      </c>
      <c r="B1580" s="5">
        <v>5263</v>
      </c>
      <c r="C1580" s="10">
        <v>41254</v>
      </c>
      <c r="D1580" s="10">
        <f t="shared" si="90"/>
        <v>41299</v>
      </c>
      <c r="F1580" s="10">
        <f t="shared" si="91"/>
        <v>41314</v>
      </c>
    </row>
    <row r="1581" spans="1:6">
      <c r="A1581" s="5">
        <v>5264</v>
      </c>
      <c r="B1581" s="5">
        <v>5264</v>
      </c>
      <c r="C1581" s="10">
        <v>41254</v>
      </c>
      <c r="D1581" s="10">
        <f t="shared" si="90"/>
        <v>41299</v>
      </c>
      <c r="F1581" s="10">
        <f t="shared" si="91"/>
        <v>41314</v>
      </c>
    </row>
    <row r="1582" spans="1:6">
      <c r="A1582" s="5">
        <v>5265</v>
      </c>
      <c r="B1582" s="5">
        <v>5265</v>
      </c>
      <c r="C1582" s="10">
        <v>41254</v>
      </c>
      <c r="D1582" s="10">
        <f t="shared" si="90"/>
        <v>41299</v>
      </c>
      <c r="F1582" s="10">
        <f t="shared" si="91"/>
        <v>41314</v>
      </c>
    </row>
    <row r="1583" spans="1:6">
      <c r="A1583" s="5">
        <v>5259</v>
      </c>
      <c r="B1583" s="5">
        <v>5259</v>
      </c>
      <c r="C1583" s="10">
        <v>41254</v>
      </c>
      <c r="D1583" s="10">
        <f t="shared" si="90"/>
        <v>41299</v>
      </c>
      <c r="F1583" s="10">
        <f t="shared" si="91"/>
        <v>41314</v>
      </c>
    </row>
    <row r="1584" spans="1:6">
      <c r="A1584" s="5">
        <v>5258</v>
      </c>
      <c r="B1584" s="5">
        <v>5258</v>
      </c>
      <c r="C1584" s="10">
        <v>41254</v>
      </c>
      <c r="D1584" s="10">
        <f t="shared" si="90"/>
        <v>41299</v>
      </c>
      <c r="F1584" s="10">
        <f t="shared" si="91"/>
        <v>41314</v>
      </c>
    </row>
    <row r="1585" spans="1:6">
      <c r="A1585" s="5">
        <v>5261</v>
      </c>
      <c r="B1585" s="5">
        <v>5261</v>
      </c>
      <c r="C1585" s="10">
        <v>41254</v>
      </c>
      <c r="D1585" s="10">
        <f t="shared" si="90"/>
        <v>41299</v>
      </c>
      <c r="F1585" s="10">
        <f t="shared" si="91"/>
        <v>41314</v>
      </c>
    </row>
    <row r="1586" spans="1:6">
      <c r="A1586" s="5">
        <v>5260</v>
      </c>
      <c r="B1586" s="5">
        <v>5260</v>
      </c>
      <c r="C1586" s="10">
        <v>41254</v>
      </c>
      <c r="D1586" s="10">
        <f t="shared" si="90"/>
        <v>41299</v>
      </c>
      <c r="F1586" s="10">
        <f t="shared" si="91"/>
        <v>41314</v>
      </c>
    </row>
    <row r="1587" spans="1:6">
      <c r="A1587" s="5">
        <v>5255</v>
      </c>
      <c r="B1587" s="5">
        <v>5255</v>
      </c>
      <c r="C1587" s="10">
        <v>41254</v>
      </c>
      <c r="D1587" s="10">
        <f t="shared" si="90"/>
        <v>41299</v>
      </c>
      <c r="F1587" s="10">
        <f t="shared" si="91"/>
        <v>41314</v>
      </c>
    </row>
    <row r="1588" spans="1:6">
      <c r="A1588" s="5">
        <v>5256</v>
      </c>
      <c r="B1588" s="5">
        <v>5256</v>
      </c>
      <c r="C1588" s="10">
        <v>41254</v>
      </c>
      <c r="D1588" s="10">
        <f t="shared" si="90"/>
        <v>41299</v>
      </c>
      <c r="F1588" s="10">
        <f t="shared" si="91"/>
        <v>41314</v>
      </c>
    </row>
    <row r="1589" spans="1:6">
      <c r="A1589" s="5">
        <v>5257</v>
      </c>
      <c r="B1589" s="5">
        <v>5257</v>
      </c>
      <c r="C1589" s="10">
        <v>41254</v>
      </c>
      <c r="D1589" s="10">
        <f t="shared" si="90"/>
        <v>41299</v>
      </c>
      <c r="F1589" s="10">
        <f t="shared" si="91"/>
        <v>41314</v>
      </c>
    </row>
    <row r="1590" spans="1:6">
      <c r="A1590" s="5">
        <v>5247</v>
      </c>
      <c r="B1590" s="5">
        <v>5247</v>
      </c>
      <c r="C1590" s="10">
        <v>41254</v>
      </c>
      <c r="D1590" s="10">
        <f t="shared" si="90"/>
        <v>41299</v>
      </c>
      <c r="F1590" s="10">
        <f t="shared" si="91"/>
        <v>41314</v>
      </c>
    </row>
    <row r="1591" spans="1:6">
      <c r="A1591" s="5">
        <v>5246</v>
      </c>
      <c r="B1591" s="5">
        <v>5246</v>
      </c>
      <c r="C1591" s="10">
        <v>41254</v>
      </c>
      <c r="D1591" s="10">
        <f t="shared" si="90"/>
        <v>41299</v>
      </c>
      <c r="F1591" s="10">
        <f t="shared" si="91"/>
        <v>41314</v>
      </c>
    </row>
    <row r="1592" spans="1:6">
      <c r="A1592" s="5">
        <v>5245</v>
      </c>
      <c r="B1592" s="5">
        <v>5245</v>
      </c>
      <c r="C1592" s="10">
        <v>41254</v>
      </c>
      <c r="D1592" s="10">
        <f t="shared" si="90"/>
        <v>41299</v>
      </c>
      <c r="F1592" s="10">
        <f t="shared" si="91"/>
        <v>41314</v>
      </c>
    </row>
    <row r="1593" spans="1:6">
      <c r="A1593" s="5">
        <v>5253</v>
      </c>
      <c r="B1593" s="5">
        <v>5253</v>
      </c>
      <c r="C1593" s="10">
        <v>41254</v>
      </c>
      <c r="D1593" s="10">
        <f t="shared" si="90"/>
        <v>41299</v>
      </c>
      <c r="F1593" s="10">
        <f t="shared" si="91"/>
        <v>41314</v>
      </c>
    </row>
    <row r="1594" spans="1:6">
      <c r="A1594" s="5">
        <v>5252</v>
      </c>
      <c r="B1594" s="5">
        <v>5252</v>
      </c>
      <c r="C1594" s="10">
        <v>41254</v>
      </c>
      <c r="D1594" s="10">
        <f t="shared" si="90"/>
        <v>41299</v>
      </c>
      <c r="F1594" s="10">
        <f t="shared" si="91"/>
        <v>41314</v>
      </c>
    </row>
    <row r="1595" spans="1:6">
      <c r="A1595" s="5">
        <v>5251</v>
      </c>
      <c r="B1595" s="5">
        <v>5251</v>
      </c>
      <c r="C1595" s="10">
        <v>41254</v>
      </c>
      <c r="D1595" s="10">
        <f t="shared" si="90"/>
        <v>41299</v>
      </c>
      <c r="F1595" s="10">
        <f t="shared" si="91"/>
        <v>41314</v>
      </c>
    </row>
    <row r="1596" spans="1:6">
      <c r="A1596" s="5">
        <v>5249</v>
      </c>
      <c r="B1596" s="5">
        <v>5249</v>
      </c>
      <c r="C1596" s="10">
        <v>41254</v>
      </c>
      <c r="D1596" s="10">
        <f t="shared" si="90"/>
        <v>41299</v>
      </c>
      <c r="F1596" s="10">
        <f t="shared" si="91"/>
        <v>41314</v>
      </c>
    </row>
    <row r="1597" spans="1:6">
      <c r="A1597" s="5">
        <v>5248</v>
      </c>
      <c r="B1597" s="5">
        <v>5248</v>
      </c>
      <c r="C1597" s="10">
        <v>41254</v>
      </c>
      <c r="D1597" s="10">
        <f t="shared" si="90"/>
        <v>41299</v>
      </c>
      <c r="F1597" s="10">
        <f t="shared" si="91"/>
        <v>41314</v>
      </c>
    </row>
    <row r="1598" spans="1:6">
      <c r="A1598" s="5">
        <v>5250</v>
      </c>
      <c r="B1598" s="5">
        <v>5250</v>
      </c>
      <c r="C1598" s="10">
        <v>41254</v>
      </c>
      <c r="D1598" s="10">
        <f t="shared" si="90"/>
        <v>41299</v>
      </c>
      <c r="F1598" s="10">
        <f t="shared" si="91"/>
        <v>41314</v>
      </c>
    </row>
    <row r="1599" spans="1:6">
      <c r="A1599" s="5">
        <v>5254</v>
      </c>
      <c r="B1599" s="5">
        <v>5254</v>
      </c>
      <c r="C1599" s="10">
        <v>41254</v>
      </c>
      <c r="D1599" s="10">
        <f t="shared" si="90"/>
        <v>41299</v>
      </c>
      <c r="F1599" s="10">
        <f t="shared" si="91"/>
        <v>41314</v>
      </c>
    </row>
    <row r="1600" spans="1:6">
      <c r="A1600" s="5">
        <v>5244</v>
      </c>
      <c r="B1600" s="5">
        <v>5244</v>
      </c>
      <c r="C1600" s="10">
        <v>41254</v>
      </c>
      <c r="D1600" s="10">
        <f t="shared" ref="D1600:D1647" si="92">C1600+45</f>
        <v>41299</v>
      </c>
      <c r="F1600" s="10">
        <f t="shared" ref="F1600:F1647" si="93">D1600+15</f>
        <v>41314</v>
      </c>
    </row>
    <row r="1601" spans="1:6">
      <c r="A1601" s="5">
        <v>5238</v>
      </c>
      <c r="B1601" s="5">
        <v>5238</v>
      </c>
      <c r="C1601" s="10">
        <v>41254</v>
      </c>
      <c r="D1601" s="10">
        <f t="shared" si="92"/>
        <v>41299</v>
      </c>
      <c r="F1601" s="10">
        <f t="shared" si="93"/>
        <v>41314</v>
      </c>
    </row>
    <row r="1602" spans="1:6">
      <c r="A1602" s="5">
        <v>5237</v>
      </c>
      <c r="B1602" s="5">
        <v>5237</v>
      </c>
      <c r="C1602" s="10">
        <v>41254</v>
      </c>
      <c r="D1602" s="10">
        <f t="shared" si="92"/>
        <v>41299</v>
      </c>
      <c r="F1602" s="10">
        <f t="shared" si="93"/>
        <v>41314</v>
      </c>
    </row>
    <row r="1603" spans="1:6">
      <c r="A1603" s="5">
        <v>5239</v>
      </c>
      <c r="B1603" s="5">
        <v>5239</v>
      </c>
      <c r="C1603" s="10">
        <v>41254</v>
      </c>
      <c r="D1603" s="10">
        <f t="shared" si="92"/>
        <v>41299</v>
      </c>
      <c r="F1603" s="10">
        <f t="shared" si="93"/>
        <v>41314</v>
      </c>
    </row>
    <row r="1604" spans="1:6">
      <c r="A1604" s="5">
        <v>5236</v>
      </c>
      <c r="B1604" s="5">
        <v>5236</v>
      </c>
      <c r="C1604" s="10">
        <v>41254</v>
      </c>
      <c r="D1604" s="10">
        <f t="shared" si="92"/>
        <v>41299</v>
      </c>
      <c r="F1604" s="10">
        <f t="shared" si="93"/>
        <v>41314</v>
      </c>
    </row>
    <row r="1605" spans="1:6">
      <c r="A1605" s="5">
        <v>5235</v>
      </c>
      <c r="B1605" s="5">
        <v>5235</v>
      </c>
      <c r="C1605" s="10">
        <v>41254</v>
      </c>
      <c r="D1605" s="10">
        <f t="shared" si="92"/>
        <v>41299</v>
      </c>
      <c r="F1605" s="10">
        <f t="shared" si="93"/>
        <v>41314</v>
      </c>
    </row>
    <row r="1606" spans="1:6">
      <c r="A1606" s="5">
        <v>5234</v>
      </c>
      <c r="B1606" s="5">
        <v>5234</v>
      </c>
      <c r="C1606" s="10">
        <v>41254</v>
      </c>
      <c r="D1606" s="10">
        <f t="shared" si="92"/>
        <v>41299</v>
      </c>
      <c r="F1606" s="10">
        <f t="shared" si="93"/>
        <v>41314</v>
      </c>
    </row>
    <row r="1607" spans="1:6">
      <c r="A1607" s="5">
        <v>5233</v>
      </c>
      <c r="B1607" s="5">
        <v>5233</v>
      </c>
      <c r="C1607" s="10">
        <v>41254</v>
      </c>
      <c r="D1607" s="10">
        <f t="shared" si="92"/>
        <v>41299</v>
      </c>
      <c r="F1607" s="10">
        <f t="shared" si="93"/>
        <v>41314</v>
      </c>
    </row>
    <row r="1608" spans="1:6">
      <c r="A1608" s="5">
        <v>5229</v>
      </c>
      <c r="B1608" s="5">
        <v>5229</v>
      </c>
      <c r="C1608" s="10">
        <v>41254</v>
      </c>
      <c r="D1608" s="10">
        <f t="shared" si="92"/>
        <v>41299</v>
      </c>
      <c r="F1608" s="10">
        <f t="shared" si="93"/>
        <v>41314</v>
      </c>
    </row>
    <row r="1609" spans="1:6">
      <c r="A1609" s="5">
        <v>5230</v>
      </c>
      <c r="B1609" s="5">
        <v>5230</v>
      </c>
      <c r="C1609" s="10">
        <v>41254</v>
      </c>
      <c r="D1609" s="10">
        <f t="shared" si="92"/>
        <v>41299</v>
      </c>
      <c r="F1609" s="10">
        <f t="shared" si="93"/>
        <v>41314</v>
      </c>
    </row>
    <row r="1610" spans="1:6">
      <c r="A1610" s="5">
        <v>5231</v>
      </c>
      <c r="B1610" s="5">
        <v>5231</v>
      </c>
      <c r="C1610" s="10">
        <v>41254</v>
      </c>
      <c r="D1610" s="10">
        <f t="shared" si="92"/>
        <v>41299</v>
      </c>
      <c r="F1610" s="10">
        <f t="shared" si="93"/>
        <v>41314</v>
      </c>
    </row>
    <row r="1611" spans="1:6">
      <c r="A1611" s="5">
        <v>5215</v>
      </c>
      <c r="B1611" s="5">
        <v>5215</v>
      </c>
      <c r="C1611" s="10">
        <v>41254</v>
      </c>
      <c r="D1611" s="10">
        <f t="shared" si="92"/>
        <v>41299</v>
      </c>
      <c r="F1611" s="10">
        <f t="shared" si="93"/>
        <v>41314</v>
      </c>
    </row>
    <row r="1612" spans="1:6">
      <c r="A1612" s="5">
        <v>5216</v>
      </c>
      <c r="B1612" s="5">
        <v>5216</v>
      </c>
      <c r="C1612" s="10">
        <v>41254</v>
      </c>
      <c r="D1612" s="10">
        <f t="shared" si="92"/>
        <v>41299</v>
      </c>
      <c r="F1612" s="10">
        <f t="shared" si="93"/>
        <v>41314</v>
      </c>
    </row>
    <row r="1613" spans="1:6">
      <c r="A1613" s="5">
        <v>5217</v>
      </c>
      <c r="B1613" s="5">
        <v>5217</v>
      </c>
      <c r="C1613" s="10">
        <v>41254</v>
      </c>
      <c r="D1613" s="10">
        <f t="shared" si="92"/>
        <v>41299</v>
      </c>
      <c r="F1613" s="10">
        <f t="shared" si="93"/>
        <v>41314</v>
      </c>
    </row>
    <row r="1614" spans="1:6">
      <c r="A1614" s="5">
        <v>5218</v>
      </c>
      <c r="B1614" s="5">
        <v>5218</v>
      </c>
      <c r="C1614" s="10">
        <v>41254</v>
      </c>
      <c r="D1614" s="10">
        <f t="shared" si="92"/>
        <v>41299</v>
      </c>
      <c r="F1614" s="10">
        <f t="shared" si="93"/>
        <v>41314</v>
      </c>
    </row>
    <row r="1615" spans="1:6">
      <c r="A1615" s="5">
        <v>5219</v>
      </c>
      <c r="B1615" s="5">
        <v>5219</v>
      </c>
      <c r="C1615" s="10">
        <v>41254</v>
      </c>
      <c r="D1615" s="10">
        <f t="shared" si="92"/>
        <v>41299</v>
      </c>
      <c r="F1615" s="10">
        <f t="shared" si="93"/>
        <v>41314</v>
      </c>
    </row>
    <row r="1616" spans="1:6">
      <c r="A1616" s="5">
        <v>5220</v>
      </c>
      <c r="B1616" s="5">
        <v>5220</v>
      </c>
      <c r="C1616" s="10">
        <v>41254</v>
      </c>
      <c r="D1616" s="10">
        <f t="shared" si="92"/>
        <v>41299</v>
      </c>
      <c r="F1616" s="10">
        <f t="shared" si="93"/>
        <v>41314</v>
      </c>
    </row>
    <row r="1617" spans="1:6">
      <c r="A1617" s="5">
        <v>5221</v>
      </c>
      <c r="B1617" s="5">
        <v>5221</v>
      </c>
      <c r="C1617" s="10">
        <v>41254</v>
      </c>
      <c r="D1617" s="10">
        <f t="shared" si="92"/>
        <v>41299</v>
      </c>
      <c r="F1617" s="10">
        <f t="shared" si="93"/>
        <v>41314</v>
      </c>
    </row>
    <row r="1618" spans="1:6">
      <c r="A1618" s="5">
        <v>5222</v>
      </c>
      <c r="B1618" s="5">
        <v>5222</v>
      </c>
      <c r="C1618" s="10">
        <v>41254</v>
      </c>
      <c r="D1618" s="10">
        <f t="shared" si="92"/>
        <v>41299</v>
      </c>
      <c r="F1618" s="10">
        <f t="shared" si="93"/>
        <v>41314</v>
      </c>
    </row>
    <row r="1619" spans="1:6">
      <c r="A1619" s="5">
        <v>5225</v>
      </c>
      <c r="B1619" s="5">
        <v>5225</v>
      </c>
      <c r="C1619" s="10">
        <v>41254</v>
      </c>
      <c r="D1619" s="10">
        <f t="shared" si="92"/>
        <v>41299</v>
      </c>
      <c r="F1619" s="10">
        <f t="shared" si="93"/>
        <v>41314</v>
      </c>
    </row>
    <row r="1620" spans="1:6">
      <c r="A1620" s="5">
        <v>5224</v>
      </c>
      <c r="B1620" s="5">
        <v>5224</v>
      </c>
      <c r="C1620" s="10">
        <v>41254</v>
      </c>
      <c r="D1620" s="10">
        <f t="shared" si="92"/>
        <v>41299</v>
      </c>
      <c r="F1620" s="10">
        <f t="shared" si="93"/>
        <v>41314</v>
      </c>
    </row>
    <row r="1621" spans="1:6">
      <c r="A1621" s="5">
        <v>5223</v>
      </c>
      <c r="B1621" s="5">
        <v>5223</v>
      </c>
      <c r="C1621" s="10">
        <v>41254</v>
      </c>
      <c r="D1621" s="10">
        <f t="shared" si="92"/>
        <v>41299</v>
      </c>
      <c r="F1621" s="10">
        <f t="shared" si="93"/>
        <v>41314</v>
      </c>
    </row>
    <row r="1622" spans="1:6">
      <c r="A1622" s="5">
        <v>5211</v>
      </c>
      <c r="B1622" s="5">
        <v>5211</v>
      </c>
      <c r="C1622" s="10">
        <v>41254</v>
      </c>
      <c r="D1622" s="10">
        <f t="shared" si="92"/>
        <v>41299</v>
      </c>
      <c r="F1622" s="10">
        <f t="shared" si="93"/>
        <v>41314</v>
      </c>
    </row>
    <row r="1623" spans="1:6">
      <c r="A1623" s="5">
        <v>5212</v>
      </c>
      <c r="B1623" s="5">
        <v>5212</v>
      </c>
      <c r="C1623" s="10">
        <v>41254</v>
      </c>
      <c r="D1623" s="10">
        <f t="shared" si="92"/>
        <v>41299</v>
      </c>
      <c r="F1623" s="10">
        <f t="shared" si="93"/>
        <v>41314</v>
      </c>
    </row>
    <row r="1624" spans="1:6">
      <c r="A1624" s="5">
        <v>5214</v>
      </c>
      <c r="B1624" s="5">
        <v>5214</v>
      </c>
      <c r="C1624" s="10">
        <v>41254</v>
      </c>
      <c r="D1624" s="10">
        <f t="shared" si="92"/>
        <v>41299</v>
      </c>
      <c r="F1624" s="10">
        <f t="shared" si="93"/>
        <v>41314</v>
      </c>
    </row>
    <row r="1625" spans="1:6">
      <c r="A1625" s="5">
        <v>5213</v>
      </c>
      <c r="B1625" s="5">
        <v>5213</v>
      </c>
      <c r="C1625" s="10">
        <v>41254</v>
      </c>
      <c r="D1625" s="10">
        <f t="shared" si="92"/>
        <v>41299</v>
      </c>
      <c r="F1625" s="10">
        <f t="shared" si="93"/>
        <v>41314</v>
      </c>
    </row>
    <row r="1626" spans="1:6">
      <c r="A1626" s="5">
        <v>5210</v>
      </c>
      <c r="B1626" s="5">
        <v>5210</v>
      </c>
      <c r="C1626" s="10">
        <v>41254</v>
      </c>
      <c r="D1626" s="10">
        <f t="shared" si="92"/>
        <v>41299</v>
      </c>
      <c r="F1626" s="10">
        <f t="shared" si="93"/>
        <v>41314</v>
      </c>
    </row>
    <row r="1627" spans="1:6">
      <c r="A1627" s="5">
        <v>5207</v>
      </c>
      <c r="B1627" s="5">
        <v>5207</v>
      </c>
      <c r="C1627" s="10">
        <v>41254</v>
      </c>
      <c r="D1627" s="10">
        <f t="shared" si="92"/>
        <v>41299</v>
      </c>
      <c r="F1627" s="10">
        <f t="shared" si="93"/>
        <v>41314</v>
      </c>
    </row>
    <row r="1628" spans="1:6">
      <c r="A1628" s="5">
        <v>5208</v>
      </c>
      <c r="B1628" s="5">
        <v>5208</v>
      </c>
      <c r="C1628" s="10">
        <v>41254</v>
      </c>
      <c r="D1628" s="10">
        <f t="shared" si="92"/>
        <v>41299</v>
      </c>
      <c r="F1628" s="10">
        <f t="shared" si="93"/>
        <v>41314</v>
      </c>
    </row>
    <row r="1629" spans="1:6">
      <c r="A1629" s="5">
        <v>5202</v>
      </c>
      <c r="B1629" s="5">
        <v>5202</v>
      </c>
      <c r="C1629" s="10">
        <v>41254</v>
      </c>
      <c r="D1629" s="10">
        <f t="shared" si="92"/>
        <v>41299</v>
      </c>
      <c r="F1629" s="10">
        <f t="shared" si="93"/>
        <v>41314</v>
      </c>
    </row>
    <row r="1630" spans="1:6">
      <c r="A1630" s="5">
        <v>5203</v>
      </c>
      <c r="B1630" s="5">
        <v>5203</v>
      </c>
      <c r="C1630" s="10">
        <v>41254</v>
      </c>
      <c r="D1630" s="10">
        <f t="shared" si="92"/>
        <v>41299</v>
      </c>
      <c r="F1630" s="10">
        <f t="shared" si="93"/>
        <v>41314</v>
      </c>
    </row>
    <row r="1631" spans="1:6">
      <c r="A1631" s="5">
        <v>5204</v>
      </c>
      <c r="B1631" s="5">
        <v>5204</v>
      </c>
      <c r="C1631" s="10">
        <v>41254</v>
      </c>
      <c r="D1631" s="10">
        <f t="shared" si="92"/>
        <v>41299</v>
      </c>
      <c r="F1631" s="10">
        <f t="shared" si="93"/>
        <v>41314</v>
      </c>
    </row>
    <row r="1632" spans="1:6">
      <c r="A1632" s="5">
        <v>5205</v>
      </c>
      <c r="B1632" s="5">
        <v>5205</v>
      </c>
      <c r="C1632" s="10">
        <v>41254</v>
      </c>
      <c r="D1632" s="10">
        <f t="shared" si="92"/>
        <v>41299</v>
      </c>
      <c r="F1632" s="10">
        <f t="shared" si="93"/>
        <v>41314</v>
      </c>
    </row>
    <row r="1633" spans="1:6">
      <c r="A1633" s="5">
        <v>5206</v>
      </c>
      <c r="B1633" s="5">
        <v>5206</v>
      </c>
      <c r="C1633" s="10">
        <v>41254</v>
      </c>
      <c r="D1633" s="10">
        <f t="shared" si="92"/>
        <v>41299</v>
      </c>
      <c r="F1633" s="10">
        <f t="shared" si="93"/>
        <v>41314</v>
      </c>
    </row>
    <row r="1634" spans="1:6">
      <c r="A1634" s="5">
        <v>5201</v>
      </c>
      <c r="B1634" s="5">
        <v>5201</v>
      </c>
      <c r="C1634" s="10">
        <v>41254</v>
      </c>
      <c r="D1634" s="10">
        <f t="shared" si="92"/>
        <v>41299</v>
      </c>
      <c r="F1634" s="10">
        <f t="shared" si="93"/>
        <v>41314</v>
      </c>
    </row>
    <row r="1635" spans="1:6">
      <c r="A1635" s="5">
        <v>5200</v>
      </c>
      <c r="B1635" s="5">
        <v>5200</v>
      </c>
      <c r="C1635" s="10">
        <v>41254</v>
      </c>
      <c r="D1635" s="10">
        <f t="shared" si="92"/>
        <v>41299</v>
      </c>
      <c r="F1635" s="10">
        <f t="shared" si="93"/>
        <v>41314</v>
      </c>
    </row>
    <row r="1636" spans="1:6">
      <c r="A1636" s="5">
        <v>5199</v>
      </c>
      <c r="B1636" s="5">
        <v>5199</v>
      </c>
      <c r="C1636" s="10">
        <v>41254</v>
      </c>
      <c r="D1636" s="10">
        <f t="shared" si="92"/>
        <v>41299</v>
      </c>
      <c r="F1636" s="10">
        <f t="shared" si="93"/>
        <v>41314</v>
      </c>
    </row>
    <row r="1637" spans="1:6">
      <c r="A1637" s="5">
        <v>5198</v>
      </c>
      <c r="B1637" s="5">
        <v>5198</v>
      </c>
      <c r="C1637" s="10">
        <v>41254</v>
      </c>
      <c r="D1637" s="10">
        <f t="shared" si="92"/>
        <v>41299</v>
      </c>
      <c r="F1637" s="10">
        <f t="shared" si="93"/>
        <v>41314</v>
      </c>
    </row>
    <row r="1638" spans="1:6">
      <c r="A1638" s="5">
        <v>5196</v>
      </c>
      <c r="B1638" s="5">
        <v>5196</v>
      </c>
      <c r="C1638" s="10">
        <v>41254</v>
      </c>
      <c r="D1638" s="10">
        <f t="shared" si="92"/>
        <v>41299</v>
      </c>
      <c r="F1638" s="10">
        <f t="shared" si="93"/>
        <v>41314</v>
      </c>
    </row>
    <row r="1639" spans="1:6">
      <c r="A1639" s="5">
        <v>5197</v>
      </c>
      <c r="B1639" s="5">
        <v>5197</v>
      </c>
      <c r="C1639" s="10">
        <v>41254</v>
      </c>
      <c r="D1639" s="10">
        <f t="shared" si="92"/>
        <v>41299</v>
      </c>
      <c r="F1639" s="10">
        <f t="shared" si="93"/>
        <v>41314</v>
      </c>
    </row>
    <row r="1640" spans="1:6">
      <c r="A1640" s="5">
        <v>5195</v>
      </c>
      <c r="B1640" s="5">
        <v>5195</v>
      </c>
      <c r="C1640" s="10">
        <v>41254</v>
      </c>
      <c r="D1640" s="10">
        <f t="shared" si="92"/>
        <v>41299</v>
      </c>
      <c r="F1640" s="10">
        <f t="shared" si="93"/>
        <v>41314</v>
      </c>
    </row>
    <row r="1641" spans="1:6">
      <c r="A1641" s="5">
        <v>5194</v>
      </c>
      <c r="B1641" s="5">
        <v>5194</v>
      </c>
      <c r="C1641" s="10">
        <v>41254</v>
      </c>
      <c r="D1641" s="10">
        <f t="shared" si="92"/>
        <v>41299</v>
      </c>
      <c r="F1641" s="10">
        <f t="shared" si="93"/>
        <v>41314</v>
      </c>
    </row>
    <row r="1642" spans="1:6">
      <c r="A1642" s="5">
        <v>5193</v>
      </c>
      <c r="B1642" s="5">
        <v>5193</v>
      </c>
      <c r="C1642" s="10">
        <v>41254</v>
      </c>
      <c r="D1642" s="10">
        <f t="shared" si="92"/>
        <v>41299</v>
      </c>
      <c r="F1642" s="10">
        <f t="shared" si="93"/>
        <v>41314</v>
      </c>
    </row>
    <row r="1643" spans="1:6">
      <c r="A1643" s="5">
        <v>5192</v>
      </c>
      <c r="B1643" s="5">
        <v>5192</v>
      </c>
      <c r="C1643" s="10">
        <v>41254</v>
      </c>
      <c r="D1643" s="10">
        <f t="shared" si="92"/>
        <v>41299</v>
      </c>
      <c r="F1643" s="10">
        <f t="shared" si="93"/>
        <v>41314</v>
      </c>
    </row>
    <row r="1644" spans="1:6">
      <c r="A1644" s="5">
        <v>5191</v>
      </c>
      <c r="B1644" s="5">
        <v>5191</v>
      </c>
      <c r="C1644" s="10">
        <v>41254</v>
      </c>
      <c r="D1644" s="10">
        <f t="shared" si="92"/>
        <v>41299</v>
      </c>
      <c r="F1644" s="10">
        <f t="shared" si="93"/>
        <v>41314</v>
      </c>
    </row>
    <row r="1645" spans="1:6">
      <c r="A1645" s="5">
        <v>5189</v>
      </c>
      <c r="B1645" s="5">
        <v>5189</v>
      </c>
      <c r="C1645" s="10">
        <v>41254</v>
      </c>
      <c r="D1645" s="10">
        <f t="shared" si="92"/>
        <v>41299</v>
      </c>
      <c r="F1645" s="10">
        <f t="shared" si="93"/>
        <v>41314</v>
      </c>
    </row>
    <row r="1646" spans="1:6">
      <c r="A1646" s="5">
        <v>5190</v>
      </c>
      <c r="B1646" s="5">
        <v>5190</v>
      </c>
      <c r="C1646" s="10">
        <v>41254</v>
      </c>
      <c r="D1646" s="10">
        <f t="shared" si="92"/>
        <v>41299</v>
      </c>
      <c r="F1646" s="10">
        <f t="shared" si="93"/>
        <v>41314</v>
      </c>
    </row>
    <row r="1647" spans="1:6">
      <c r="A1647" s="5">
        <v>5128</v>
      </c>
      <c r="B1647" s="5">
        <v>5128</v>
      </c>
      <c r="C1647" s="10">
        <v>41254</v>
      </c>
      <c r="D1647" s="10">
        <f t="shared" si="92"/>
        <v>41299</v>
      </c>
      <c r="F1647" s="10">
        <f t="shared" si="93"/>
        <v>41314</v>
      </c>
    </row>
  </sheetData>
  <autoFilter ref="A4:AI1647">
    <filterColumn colId="7"/>
    <filterColumn colId="9"/>
  </autoFilter>
  <sortState ref="A242:AI417">
    <sortCondition ref="L242:L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2"/>
      <autoFilter ref="A4:AH1019"/>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workbookViewId="0">
      <pane ySplit="3" topLeftCell="A73"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10306</v>
      </c>
      <c r="C2" s="199">
        <f>1200-C3</f>
        <v>40</v>
      </c>
    </row>
    <row r="3" spans="2:16" ht="22.5" customHeight="1" thickBot="1">
      <c r="B3" s="184" t="s">
        <v>7146</v>
      </c>
      <c r="C3" s="199">
        <f>COUNTIF(VODANET!H5:H4995,"ACEITO")</f>
        <v>1160</v>
      </c>
      <c r="D3" s="63"/>
      <c r="E3" s="185" t="s">
        <v>7505</v>
      </c>
      <c r="F3" s="199">
        <v>7</v>
      </c>
      <c r="G3" s="63"/>
      <c r="H3" s="185" t="s">
        <v>1530</v>
      </c>
      <c r="I3" s="199">
        <v>4</v>
      </c>
      <c r="J3" s="185" t="s">
        <v>1770</v>
      </c>
      <c r="K3" s="199">
        <v>1</v>
      </c>
      <c r="L3" s="185" t="s">
        <v>12681</v>
      </c>
      <c r="M3" s="199">
        <v>2</v>
      </c>
      <c r="O3" s="28" t="s">
        <v>8412</v>
      </c>
      <c r="P3" s="28">
        <v>6</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92">
        <v>40</v>
      </c>
      <c r="D27" s="293"/>
      <c r="E27" s="292">
        <v>40</v>
      </c>
      <c r="F27" s="293"/>
      <c r="G27" s="292">
        <v>40</v>
      </c>
      <c r="H27" s="293"/>
      <c r="I27" s="292">
        <v>40</v>
      </c>
      <c r="J27" s="293"/>
      <c r="K27" s="292">
        <v>40</v>
      </c>
      <c r="L27" s="293"/>
      <c r="M27" s="159">
        <f>SUM(C27:L27)</f>
        <v>200</v>
      </c>
    </row>
    <row r="28" spans="2:14" ht="16.5" customHeight="1">
      <c r="B28" s="153" t="s">
        <v>6181</v>
      </c>
      <c r="C28" s="292">
        <f>COUNTIFS(VODANET!$Y$5:$Y$4995,"&gt;="&amp;Mensal!C26,VODANET!$Y$5:$Y$4995,"&lt;="&amp;Mensal!D26)</f>
        <v>56</v>
      </c>
      <c r="D28" s="293"/>
      <c r="E28" s="292">
        <f>COUNTIFS(VODANET!$Y$5:$Y$4995,"&gt;="&amp;Mensal!E26,VODANET!$Y$5:$Y$4995,"&lt;="&amp;Mensal!F26)</f>
        <v>41</v>
      </c>
      <c r="F28" s="293"/>
      <c r="G28" s="292">
        <f>COUNTIFS(VODANET!$Y$5:$Y$4995,"&gt;="&amp;Mensal!G26,VODANET!$Y$5:$Y$4995,"&lt;="&amp;Mensal!H26)</f>
        <v>57</v>
      </c>
      <c r="H28" s="293"/>
      <c r="I28" s="292">
        <f>COUNTIFS(VODANET!$Y$5:$Y$4995,"&gt;="&amp;Mensal!I26,VODANET!$Y$5:$Y$4995,"&lt;="&amp;Mensal!J26)</f>
        <v>21</v>
      </c>
      <c r="J28" s="293"/>
      <c r="K28" s="292">
        <f>COUNTIFS(VODANET!$Y$5:$Y$4995,"&gt;="&amp;Mensal!K26,VODANET!$Y$5:$Y$4995,"&lt;="&amp;Mensal!L26)</f>
        <v>21</v>
      </c>
      <c r="L28" s="293"/>
      <c r="M28" s="159">
        <f>SUM(C28:L28)</f>
        <v>196</v>
      </c>
    </row>
    <row r="29" spans="2:14" ht="16.5" customHeight="1" thickBot="1">
      <c r="B29" s="154" t="s">
        <v>7503</v>
      </c>
      <c r="C29" s="290">
        <v>0</v>
      </c>
      <c r="D29" s="291"/>
      <c r="E29" s="290">
        <v>0</v>
      </c>
      <c r="F29" s="291"/>
      <c r="G29" s="290">
        <v>0</v>
      </c>
      <c r="H29" s="291"/>
      <c r="I29" s="290">
        <v>0</v>
      </c>
      <c r="J29" s="291"/>
      <c r="K29" s="290">
        <v>6</v>
      </c>
      <c r="L29" s="291"/>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7</v>
      </c>
      <c r="D33" s="188">
        <f>COUNTIFS(VODANET!$J$5:$J$4995,"VODANET",VODANET!$H$5:$H$4995,"A ACEITAR")</f>
        <v>1</v>
      </c>
      <c r="E33" s="197">
        <f>SUM(C33:D33)</f>
        <v>8</v>
      </c>
      <c r="I33" s="28" t="s">
        <v>6183</v>
      </c>
    </row>
    <row r="34" spans="2:11" ht="16.5" customHeight="1" thickBot="1">
      <c r="B34" s="186" t="s">
        <v>6189</v>
      </c>
      <c r="C34" s="192">
        <f>COUNTIFS(VODANET!$J$5:$J$4995,"LIDER",VODANET!$H$5:$H$4995,"EM ANDAMENTO")</f>
        <v>1</v>
      </c>
      <c r="D34" s="193">
        <f>COUNTIFS(VODANET!$J$5:$J$4995,"VODANET",VODANET!$H$5:$H$4995,"EM ANDAMENTO")</f>
        <v>0</v>
      </c>
      <c r="E34" s="198">
        <f>SUM(C34:D34)</f>
        <v>1</v>
      </c>
    </row>
    <row r="35" spans="2:11" ht="16.5" customHeight="1" thickBot="1">
      <c r="C35" s="1"/>
      <c r="D35" s="194" t="s">
        <v>6179</v>
      </c>
      <c r="E35" s="195">
        <f>SUM(E32:E34)</f>
        <v>205</v>
      </c>
    </row>
    <row r="36" spans="2:11" ht="16.5" customHeight="1" thickBot="1"/>
    <row r="37" spans="2:11" ht="16.5" customHeight="1" thickBot="1">
      <c r="B37" s="184" t="s">
        <v>7146</v>
      </c>
      <c r="C37" s="199">
        <f>C3</f>
        <v>1160</v>
      </c>
    </row>
    <row r="38" spans="2:11" ht="24.75" customHeight="1" thickBot="1">
      <c r="B38" s="155" t="s">
        <v>7316</v>
      </c>
      <c r="C38" s="156">
        <v>41155</v>
      </c>
      <c r="D38" s="157">
        <v>41159</v>
      </c>
      <c r="E38" s="156">
        <v>41162</v>
      </c>
      <c r="F38" s="157">
        <v>41166</v>
      </c>
      <c r="G38" s="156">
        <v>41169</v>
      </c>
      <c r="H38" s="157">
        <v>41173</v>
      </c>
      <c r="I38" s="156">
        <v>41176</v>
      </c>
      <c r="J38" s="157">
        <v>41180</v>
      </c>
      <c r="K38" s="158" t="s">
        <v>6179</v>
      </c>
    </row>
    <row r="39" spans="2:11" ht="16.5" customHeight="1">
      <c r="B39" s="153" t="s">
        <v>6180</v>
      </c>
      <c r="C39" s="292">
        <v>18</v>
      </c>
      <c r="D39" s="293"/>
      <c r="E39" s="292">
        <v>58</v>
      </c>
      <c r="F39" s="293"/>
      <c r="G39" s="292">
        <v>58</v>
      </c>
      <c r="H39" s="293"/>
      <c r="I39" s="292">
        <v>56</v>
      </c>
      <c r="J39" s="293"/>
      <c r="K39" s="159">
        <f>SUM(C39:J39)</f>
        <v>190</v>
      </c>
    </row>
    <row r="40" spans="2:11" ht="16.5" customHeight="1">
      <c r="B40" s="153" t="s">
        <v>6181</v>
      </c>
      <c r="C40" s="292">
        <f>COUNTIFS(VODANET!$Y$5:$Y$4995,"&gt;="&amp;Mensal!C38,VODANET!$Y$5:$Y$4995,"&lt;="&amp;Mensal!D38)</f>
        <v>14</v>
      </c>
      <c r="D40" s="293"/>
      <c r="E40" s="292">
        <f>COUNTIFS(VODANET!$Y$5:$Y$4995,"&gt;="&amp;Mensal!E38,VODANET!$Y$5:$Y$4995,"&lt;="&amp;Mensal!F38)</f>
        <v>26</v>
      </c>
      <c r="F40" s="293"/>
      <c r="G40" s="292">
        <f>COUNTIFS(VODANET!$Y$5:$Y$4995,"&gt;="&amp;Mensal!G38,VODANET!$Y$5:$Y$4995,"&lt;="&amp;Mensal!H38)</f>
        <v>68</v>
      </c>
      <c r="H40" s="293"/>
      <c r="I40" s="292">
        <f>COUNTIFS(VODANET!$Y$5:$Y$4995,"&gt;="&amp;Mensal!I38,VODANET!$Y$5:$Y$4995,"&lt;="&amp;Mensal!J38)</f>
        <v>33</v>
      </c>
      <c r="J40" s="293"/>
      <c r="K40" s="159">
        <f>SUM(C40:J40)</f>
        <v>141</v>
      </c>
    </row>
    <row r="41" spans="2:11" ht="16.5" customHeight="1" thickBot="1">
      <c r="B41" s="154" t="s">
        <v>7503</v>
      </c>
      <c r="C41" s="290">
        <v>7</v>
      </c>
      <c r="D41" s="291"/>
      <c r="E41" s="290">
        <v>16</v>
      </c>
      <c r="F41" s="291"/>
      <c r="G41" s="290">
        <v>6</v>
      </c>
      <c r="H41" s="291"/>
      <c r="I41" s="290">
        <v>15</v>
      </c>
      <c r="J41" s="291"/>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7</v>
      </c>
      <c r="D45" s="188">
        <f>COUNTIFS(VODANET!$J$5:$J$4995,"VODANET",VODANET!$H$5:$H$4995,"A ACEITAR")</f>
        <v>1</v>
      </c>
      <c r="E45" s="197">
        <f>SUM(C45:D45)</f>
        <v>8</v>
      </c>
      <c r="I45" s="28" t="s">
        <v>6183</v>
      </c>
    </row>
    <row r="46" spans="2:11" ht="16.5" customHeight="1" thickBot="1">
      <c r="B46" s="186" t="s">
        <v>6189</v>
      </c>
      <c r="C46" s="192">
        <f>COUNTIFS(VODANET!$J$5:$J$4995,"LIDER",VODANET!$H$5:$H$4995,"EM ANDAMENTO")</f>
        <v>1</v>
      </c>
      <c r="D46" s="193">
        <f>COUNTIFS(VODANET!$J$5:$J$4995,"VODANET",VODANET!$H$5:$H$4995,"EM ANDAMENTO")</f>
        <v>0</v>
      </c>
      <c r="E46" s="198">
        <f>SUM(C46:D46)</f>
        <v>1</v>
      </c>
    </row>
    <row r="47" spans="2:11" ht="16.5" customHeight="1" thickBot="1">
      <c r="C47" s="1"/>
      <c r="D47" s="194" t="s">
        <v>6179</v>
      </c>
      <c r="E47" s="195">
        <f>SUM(E44:E46)</f>
        <v>150</v>
      </c>
    </row>
    <row r="49" spans="2:13" ht="16.5" customHeight="1" thickBot="1"/>
    <row r="50" spans="2:13" ht="16.5" customHeight="1" thickBot="1">
      <c r="B50" s="184" t="s">
        <v>7146</v>
      </c>
      <c r="C50" s="199">
        <f>C3</f>
        <v>1160</v>
      </c>
    </row>
    <row r="51" spans="2:13" ht="16.5" customHeight="1" thickBot="1">
      <c r="B51" s="155" t="s">
        <v>7317</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92">
        <v>50</v>
      </c>
      <c r="D52" s="293"/>
      <c r="E52" s="292">
        <v>20</v>
      </c>
      <c r="F52" s="293"/>
      <c r="G52" s="292">
        <v>20</v>
      </c>
      <c r="H52" s="293"/>
      <c r="I52" s="292">
        <v>90</v>
      </c>
      <c r="J52" s="293"/>
      <c r="K52" s="292">
        <v>10</v>
      </c>
      <c r="L52" s="293"/>
      <c r="M52" s="159">
        <f>SUM(C52:L52)</f>
        <v>190</v>
      </c>
    </row>
    <row r="53" spans="2:13" ht="16.5" customHeight="1">
      <c r="B53" s="153" t="s">
        <v>6181</v>
      </c>
      <c r="C53" s="292">
        <f>COUNTIFS(VODANET!$Y$5:$Y$4995,"&gt;="&amp;Mensal!C51,VODANET!$Y$5:$Y$4995,"&lt;="&amp;Mensal!D51)</f>
        <v>29</v>
      </c>
      <c r="D53" s="293"/>
      <c r="E53" s="292">
        <f>COUNTIFS(VODANET!$Y$5:$Y$4995,"&gt;="&amp;Mensal!E51,VODANET!$Y$5:$Y$4995,"&lt;="&amp;Mensal!F51)</f>
        <v>12</v>
      </c>
      <c r="F53" s="293"/>
      <c r="G53" s="292">
        <f>COUNTIFS(VODANET!$Y$5:$Y$4995,"&gt;="&amp;Mensal!G51,VODANET!$Y$5:$Y$4995,"&lt;="&amp;Mensal!H51)</f>
        <v>17</v>
      </c>
      <c r="H53" s="293"/>
      <c r="I53" s="292">
        <f>COUNTIFS(VODANET!$Y$5:$Y$4995,"&gt;="&amp;Mensal!I51,VODANET!$Y$5:$Y$4995,"&lt;="&amp;Mensal!J51)</f>
        <v>33</v>
      </c>
      <c r="J53" s="293"/>
      <c r="K53" s="292">
        <f>COUNTIFS(VODANET!$Y$5:$Y$4995,"&gt;="&amp;Mensal!K51,VODANET!$Y$5:$Y$4995,"&lt;="&amp;Mensal!L51)</f>
        <v>22</v>
      </c>
      <c r="L53" s="293"/>
      <c r="M53" s="159">
        <f>SUM(C53:L53)</f>
        <v>113</v>
      </c>
    </row>
    <row r="54" spans="2:13" ht="16.5" customHeight="1" thickBot="1">
      <c r="B54" s="154" t="s">
        <v>7503</v>
      </c>
      <c r="C54" s="290">
        <v>3</v>
      </c>
      <c r="D54" s="291"/>
      <c r="E54" s="290">
        <v>7</v>
      </c>
      <c r="F54" s="291"/>
      <c r="G54" s="290">
        <v>6</v>
      </c>
      <c r="H54" s="291"/>
      <c r="I54" s="290">
        <v>0</v>
      </c>
      <c r="J54" s="291"/>
      <c r="K54" s="290">
        <v>0</v>
      </c>
      <c r="L54" s="291"/>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7</v>
      </c>
      <c r="D58" s="188">
        <f>COUNTIFS(VODANET!$J$5:$J$4995,"VODANET",VODANET!$H$5:$H$4995,"A ACEITAR")</f>
        <v>1</v>
      </c>
      <c r="E58" s="197">
        <f>SUM(C58:D58)</f>
        <v>8</v>
      </c>
      <c r="I58" s="28" t="s">
        <v>6183</v>
      </c>
    </row>
    <row r="59" spans="2:13" ht="16.5" customHeight="1" thickBot="1">
      <c r="B59" s="186" t="s">
        <v>6189</v>
      </c>
      <c r="C59" s="192">
        <f>COUNTIFS(VODANET!$J$5:$J$4995,"LIDER",VODANET!$H$5:$H$4995,"EM ANDAMENTO")</f>
        <v>1</v>
      </c>
      <c r="D59" s="193">
        <f>COUNTIFS(VODANET!$J$5:$J$4995,"VODANET",VODANET!$H$5:$H$4995,"EM ANDAMENTO")</f>
        <v>0</v>
      </c>
      <c r="E59" s="198">
        <f>SUM(C59:D59)</f>
        <v>1</v>
      </c>
    </row>
    <row r="60" spans="2:13" ht="16.5" customHeight="1" thickBot="1">
      <c r="C60" s="1"/>
      <c r="D60" s="194" t="s">
        <v>6179</v>
      </c>
      <c r="E60" s="195">
        <f>SUM(E57:E59)</f>
        <v>122</v>
      </c>
    </row>
    <row r="61" spans="2:13" ht="16.5" customHeight="1" thickBot="1"/>
    <row r="62" spans="2:13" ht="16.5" customHeight="1" thickBot="1">
      <c r="B62" s="184" t="s">
        <v>7146</v>
      </c>
      <c r="C62" s="199">
        <f>C3</f>
        <v>1160</v>
      </c>
    </row>
    <row r="63" spans="2:13" ht="16.5" customHeight="1" thickBot="1">
      <c r="B63" s="155" t="s">
        <v>9749</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92">
        <v>0</v>
      </c>
      <c r="D64" s="293"/>
      <c r="E64" s="292">
        <v>40</v>
      </c>
      <c r="F64" s="293"/>
      <c r="G64" s="292">
        <v>30</v>
      </c>
      <c r="H64" s="293"/>
      <c r="I64" s="292">
        <v>50</v>
      </c>
      <c r="J64" s="293"/>
      <c r="K64" s="292">
        <v>80</v>
      </c>
      <c r="L64" s="293"/>
      <c r="M64" s="159">
        <f>SUM(C64:L64)</f>
        <v>200</v>
      </c>
    </row>
    <row r="65" spans="2:13" ht="16.5" customHeight="1">
      <c r="B65" s="153" t="s">
        <v>6181</v>
      </c>
      <c r="C65" s="292">
        <f>COUNTIFS(VODANET!$Y$5:$Y$4995,"&gt;="&amp;Mensal!C63,VODANET!$Y$5:$Y$4995,"&lt;="&amp;Mensal!D63)</f>
        <v>0</v>
      </c>
      <c r="D65" s="293"/>
      <c r="E65" s="292">
        <f>COUNTIFS(VODANET!$Y$5:$Y$4995,"&gt;="&amp;Mensal!E63,VODANET!$Y$5:$Y$4995,"&lt;="&amp;Mensal!F63)</f>
        <v>33</v>
      </c>
      <c r="F65" s="293"/>
      <c r="G65" s="292">
        <f>COUNTIFS(VODANET!$Y$5:$Y$4995,"&gt;="&amp;Mensal!G63,VODANET!$Y$5:$Y$4995,"&lt;="&amp;Mensal!H63)</f>
        <v>6</v>
      </c>
      <c r="H65" s="293"/>
      <c r="I65" s="292">
        <f>COUNTIFS(VODANET!$Y$5:$Y$4995,"&gt;="&amp;Mensal!I63,VODANET!$Y$5:$Y$4995,"&lt;="&amp;Mensal!J63)</f>
        <v>56</v>
      </c>
      <c r="J65" s="293"/>
      <c r="K65" s="292">
        <f>COUNTIFS(VODANET!$Y$5:$Y$4995,"&gt;="&amp;Mensal!K63,VODANET!$Y$5:$Y$4995,"&lt;="&amp;Mensal!L63)</f>
        <v>43</v>
      </c>
      <c r="L65" s="293"/>
      <c r="M65" s="159">
        <f>SUM(C65:L65)</f>
        <v>138</v>
      </c>
    </row>
    <row r="66" spans="2:13" ht="16.5" customHeight="1" thickBot="1">
      <c r="B66" s="154" t="s">
        <v>7503</v>
      </c>
      <c r="C66" s="290">
        <v>8</v>
      </c>
      <c r="D66" s="291"/>
      <c r="E66" s="290">
        <v>0</v>
      </c>
      <c r="F66" s="291"/>
      <c r="G66" s="290">
        <v>6</v>
      </c>
      <c r="H66" s="291"/>
      <c r="I66" s="290">
        <v>10</v>
      </c>
      <c r="J66" s="291"/>
      <c r="K66" s="290">
        <v>8</v>
      </c>
      <c r="L66" s="291"/>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7</v>
      </c>
      <c r="D70" s="188">
        <f>COUNTIFS(VODANET!$J$5:$J$4995,"VODANET",VODANET!$H$5:$H$4995,"A ACEITAR")</f>
        <v>1</v>
      </c>
      <c r="E70" s="197">
        <f>SUM(C70:D70)</f>
        <v>8</v>
      </c>
      <c r="I70" s="28" t="s">
        <v>6183</v>
      </c>
    </row>
    <row r="71" spans="2:13" ht="16.5" customHeight="1" thickBot="1">
      <c r="B71" s="186" t="s">
        <v>6189</v>
      </c>
      <c r="C71" s="192">
        <f>COUNTIFS(VODANET!$J$5:$J$4995,"LIDER",VODANET!$H$5:$H$4995,"EM ANDAMENTO")</f>
        <v>1</v>
      </c>
      <c r="D71" s="193">
        <f>COUNTIFS(VODANET!$J$5:$J$4995,"VODANET",VODANET!$H$5:$H$4995,"EM ANDAMENTO")</f>
        <v>0</v>
      </c>
      <c r="E71" s="198">
        <f>SUM(C71:D71)</f>
        <v>1</v>
      </c>
    </row>
    <row r="72" spans="2:13" ht="16.5" customHeight="1" thickBot="1">
      <c r="C72" s="1"/>
      <c r="D72" s="194" t="s">
        <v>6179</v>
      </c>
      <c r="E72" s="195">
        <f>SUM(E69:E71)</f>
        <v>147</v>
      </c>
    </row>
    <row r="74" spans="2:13" ht="16.5" customHeight="1" thickBot="1"/>
    <row r="75" spans="2:13" ht="16.5" customHeight="1" thickBot="1">
      <c r="B75" s="184" t="s">
        <v>7146</v>
      </c>
      <c r="C75" s="199">
        <f>C3</f>
        <v>1160</v>
      </c>
    </row>
    <row r="76" spans="2:13" ht="16.5" customHeight="1" thickBot="1">
      <c r="B76" s="155" t="s">
        <v>12841</v>
      </c>
      <c r="C76" s="156">
        <v>41246</v>
      </c>
      <c r="D76" s="157">
        <v>41250</v>
      </c>
      <c r="E76" s="156">
        <v>41253</v>
      </c>
      <c r="F76" s="157">
        <v>41257</v>
      </c>
      <c r="G76" s="156">
        <v>41260</v>
      </c>
      <c r="H76" s="157">
        <v>41264</v>
      </c>
      <c r="I76" s="156">
        <v>41267</v>
      </c>
      <c r="J76" s="157">
        <v>41274</v>
      </c>
      <c r="K76" s="158" t="s">
        <v>6179</v>
      </c>
    </row>
    <row r="77" spans="2:13" ht="16.5" customHeight="1">
      <c r="B77" s="153" t="s">
        <v>6180</v>
      </c>
      <c r="C77" s="292">
        <v>100</v>
      </c>
      <c r="D77" s="293"/>
      <c r="E77" s="292">
        <v>100</v>
      </c>
      <c r="F77" s="293"/>
      <c r="G77" s="292">
        <v>91</v>
      </c>
      <c r="H77" s="293"/>
      <c r="I77" s="292">
        <v>0</v>
      </c>
      <c r="J77" s="293"/>
      <c r="K77" s="159">
        <f>SUM(C77:J77)</f>
        <v>291</v>
      </c>
    </row>
    <row r="78" spans="2:13" ht="16.5" customHeight="1">
      <c r="B78" s="153" t="s">
        <v>6181</v>
      </c>
      <c r="C78" s="292">
        <f>COUNTIFS(VODANET!$Y$5:$Y$4995,"&gt;="&amp;Mensal!C76,VODANET!$Y$5:$Y$4995,"&lt;="&amp;Mensal!D76)</f>
        <v>50</v>
      </c>
      <c r="D78" s="293"/>
      <c r="E78" s="292">
        <f>COUNTIFS(VODANET!$Y$5:$Y$4995,"&gt;="&amp;Mensal!E76,VODANET!$Y$5:$Y$4995,"&lt;="&amp;Mensal!F76)</f>
        <v>80</v>
      </c>
      <c r="F78" s="293"/>
      <c r="G78" s="292">
        <f>COUNTIFS(VODANET!$Y$5:$Y$4995,"&gt;="&amp;Mensal!G76,VODANET!$Y$5:$Y$4995,"&lt;="&amp;Mensal!H76)</f>
        <v>48</v>
      </c>
      <c r="H78" s="293"/>
      <c r="I78" s="292">
        <f>COUNTIFS(VODANET!$Y$5:$Y$4995,"&gt;="&amp;Mensal!I76,VODANET!$Y$5:$Y$4995,"&lt;="&amp;Mensal!J76)</f>
        <v>0</v>
      </c>
      <c r="J78" s="293"/>
      <c r="K78" s="159">
        <f>SUM(C78:J78)</f>
        <v>178</v>
      </c>
    </row>
    <row r="79" spans="2:13" ht="16.5" customHeight="1" thickBot="1">
      <c r="B79" s="154" t="s">
        <v>7503</v>
      </c>
      <c r="C79" s="290">
        <v>10</v>
      </c>
      <c r="D79" s="291"/>
      <c r="E79" s="290">
        <v>6</v>
      </c>
      <c r="F79" s="291"/>
      <c r="G79" s="290">
        <v>7</v>
      </c>
      <c r="H79" s="291"/>
      <c r="I79" s="290">
        <v>0</v>
      </c>
      <c r="J79" s="291"/>
      <c r="K79" s="160"/>
    </row>
    <row r="80" spans="2:13" ht="16.5" customHeight="1" thickBot="1">
      <c r="B80" s="28" t="s">
        <v>6182</v>
      </c>
      <c r="C80" s="28" t="s">
        <v>6182</v>
      </c>
      <c r="E80" s="28" t="s">
        <v>6182</v>
      </c>
      <c r="G80" s="28" t="s">
        <v>6182</v>
      </c>
      <c r="I80" s="28" t="s">
        <v>6182</v>
      </c>
    </row>
    <row r="81" spans="2:9" ht="16.5" customHeight="1" thickBot="1">
      <c r="B81" s="28" t="s">
        <v>6183</v>
      </c>
      <c r="C81" s="187" t="s">
        <v>6184</v>
      </c>
      <c r="D81" s="187" t="s">
        <v>6185</v>
      </c>
      <c r="E81" s="187" t="s">
        <v>12681</v>
      </c>
      <c r="F81" s="187" t="s">
        <v>6186</v>
      </c>
      <c r="I81" s="28" t="s">
        <v>6183</v>
      </c>
    </row>
    <row r="82" spans="2:9" ht="16.5" customHeight="1" thickBot="1">
      <c r="B82" s="186" t="s">
        <v>6187</v>
      </c>
      <c r="C82" s="189">
        <f>COUNTIFS(VODANET!$Y$5:$Y$4995,"&gt;="&amp;C76,VODANET!$Y$5:$Y$4995,"&lt;="&amp;J76,VODANET!$J$5:$J$4995,"LIDER")</f>
        <v>149</v>
      </c>
      <c r="D82" s="190">
        <f>COUNTIFS(VODANET!$Y$5:$Y$4995,"&gt;="&amp;C76,VODANET!$Y$5:$Y$4995,"&lt;="&amp;J76,VODANET!$J$5:$J$4995,"VODANET")</f>
        <v>9</v>
      </c>
      <c r="E82" s="190">
        <f>COUNTIFS(VODANET!$Y$5:$Y$4995,"&gt;="&amp;D76,VODANET!$Y$5:$Y$4995,"&lt;="&amp;J76,VODANET!$J$5:$J$4995,"TORRE")</f>
        <v>20</v>
      </c>
      <c r="F82" s="274">
        <f>SUM(C82:E82)</f>
        <v>178</v>
      </c>
      <c r="I82" s="28" t="s">
        <v>6183</v>
      </c>
    </row>
    <row r="83" spans="2:9" ht="16.5" customHeight="1" thickBot="1">
      <c r="B83" s="186" t="s">
        <v>6188</v>
      </c>
      <c r="C83" s="191">
        <f>COUNTIFS(VODANET!$J$5:$J$4995,"LIDER",VODANET!$H$5:$H$4995,"A ACEITAR")</f>
        <v>7</v>
      </c>
      <c r="D83" s="188">
        <f>COUNTIFS(VODANET!$J$5:$J$4995,"VODANET",VODANET!$H$5:$H$4995,"A ACEITAR")</f>
        <v>1</v>
      </c>
      <c r="E83" s="188">
        <f>COUNTIFS(VODANET!$J$5:$J$4995,"TORRE",VODANET!$H$5:$H$4995,"A ACEITAR")</f>
        <v>2</v>
      </c>
      <c r="F83" s="275">
        <f>SUM(C83:E83)</f>
        <v>10</v>
      </c>
      <c r="I83" s="28" t="s">
        <v>6183</v>
      </c>
    </row>
    <row r="84" spans="2:9" ht="16.5" customHeight="1" thickBot="1">
      <c r="B84" s="186" t="s">
        <v>6189</v>
      </c>
      <c r="C84" s="192">
        <f>COUNTIFS(VODANET!$J$5:$J$4995,"LIDER",VODANET!$H$5:$H$4995,"EM ANDAMENTO")</f>
        <v>1</v>
      </c>
      <c r="D84" s="193">
        <f>COUNTIFS(VODANET!$J$5:$J$4995,"VODANET",VODANET!$H$5:$H$4995,"EM ANDAMENTO")</f>
        <v>0</v>
      </c>
      <c r="E84" s="193">
        <f>COUNTIFS(VODANET!$J$5:$J$4995,"TORRE",VODANET!$H$5:$H$4995,"EM ANDAMENTO")</f>
        <v>0</v>
      </c>
      <c r="F84" s="276">
        <f>SUM(C84:E84)</f>
        <v>1</v>
      </c>
    </row>
    <row r="85" spans="2:9" ht="16.5" customHeight="1" thickBot="1">
      <c r="C85" s="1"/>
      <c r="E85" s="194" t="s">
        <v>6179</v>
      </c>
      <c r="F85" s="195">
        <f>SUM(F82:F84)</f>
        <v>189</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K66:L66"/>
    <mergeCell ref="K64:L64"/>
    <mergeCell ref="C65:D65"/>
    <mergeCell ref="E65:F65"/>
    <mergeCell ref="G65:H65"/>
    <mergeCell ref="I65:J65"/>
    <mergeCell ref="K65:L65"/>
    <mergeCell ref="C41:D41"/>
    <mergeCell ref="E41:F41"/>
    <mergeCell ref="G41:H41"/>
    <mergeCell ref="I41:J41"/>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K52:L52"/>
    <mergeCell ref="K53:L53"/>
    <mergeCell ref="K54:L54"/>
    <mergeCell ref="C52:D52"/>
    <mergeCell ref="E52:F52"/>
    <mergeCell ref="G52:H52"/>
    <mergeCell ref="I52:J52"/>
    <mergeCell ref="C53:D53"/>
    <mergeCell ref="E53:F53"/>
    <mergeCell ref="G53:H53"/>
    <mergeCell ref="I53:J5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7504</v>
      </c>
      <c r="C2" s="180">
        <v>41253</v>
      </c>
      <c r="D2" s="181">
        <v>41257</v>
      </c>
    </row>
    <row r="3" spans="2:7" ht="16.5" customHeight="1" thickBot="1"/>
    <row r="4" spans="2:7" ht="26.25" customHeight="1" thickBot="1">
      <c r="B4" s="178" t="s">
        <v>7489</v>
      </c>
      <c r="C4" s="179" t="s">
        <v>7490</v>
      </c>
      <c r="D4" s="296" t="s">
        <v>7491</v>
      </c>
      <c r="E4" s="297"/>
    </row>
    <row r="5" spans="2:7" ht="16.5" customHeight="1">
      <c r="B5" s="169" t="s">
        <v>7492</v>
      </c>
      <c r="C5" s="170">
        <f>COUNTIF(VODANET!C5:C4995,"&lt;="&amp;D5)</f>
        <v>1530</v>
      </c>
      <c r="D5" s="171">
        <f>C2-3</f>
        <v>41250</v>
      </c>
      <c r="E5" s="172">
        <f>D5-4</f>
        <v>41246</v>
      </c>
    </row>
    <row r="6" spans="2:7" ht="16.5" customHeight="1">
      <c r="B6" s="162" t="s">
        <v>7493</v>
      </c>
      <c r="C6" s="164">
        <f>COUNTIFS(VODANET!C5:C4995,"&gt;="&amp;Semanal!C2,VODANET!C5:C4995,"&lt;="&amp;Semanal!D2)</f>
        <v>113</v>
      </c>
      <c r="D6" s="167">
        <f>C2</f>
        <v>41253</v>
      </c>
      <c r="E6" s="168">
        <f>D2</f>
        <v>41257</v>
      </c>
    </row>
    <row r="7" spans="2:7" ht="16.5" customHeight="1">
      <c r="B7" s="173" t="s">
        <v>7499</v>
      </c>
      <c r="C7" s="174">
        <f>COUNTIF(VODANET!Y5:Y4995,"&lt;="&amp;D5)+Mensal!F3</f>
        <v>1038</v>
      </c>
      <c r="D7" s="175">
        <f>D5</f>
        <v>41250</v>
      </c>
      <c r="E7" s="176">
        <f>D7-4</f>
        <v>41246</v>
      </c>
    </row>
    <row r="8" spans="2:7" ht="16.5" customHeight="1">
      <c r="B8" s="162" t="s">
        <v>7494</v>
      </c>
      <c r="C8" s="165">
        <f>(HLOOKUP(C2,Mensal!C76:J78,3,0))+Mensal!F3</f>
        <v>87</v>
      </c>
      <c r="D8" s="167">
        <f>C2</f>
        <v>41253</v>
      </c>
      <c r="E8" s="168">
        <f>D2</f>
        <v>41257</v>
      </c>
    </row>
    <row r="9" spans="2:7" ht="16.5" customHeight="1">
      <c r="B9" s="173" t="s">
        <v>7495</v>
      </c>
      <c r="C9" s="177">
        <f>Mensal!F3</f>
        <v>7</v>
      </c>
      <c r="D9" s="294" t="s">
        <v>7496</v>
      </c>
      <c r="E9" s="295"/>
      <c r="G9" s="203"/>
    </row>
    <row r="10" spans="2:7" ht="16.5" customHeight="1">
      <c r="B10" s="162" t="s">
        <v>7500</v>
      </c>
      <c r="C10" s="164">
        <f>COUNTIF(VODANET!Y5:Y4995,"&lt;="&amp;Semanal!D5)</f>
        <v>1031</v>
      </c>
      <c r="D10" s="167">
        <f>D5</f>
        <v>41250</v>
      </c>
      <c r="E10" s="168">
        <f>E5</f>
        <v>41246</v>
      </c>
    </row>
    <row r="11" spans="2:7" ht="16.5" customHeight="1">
      <c r="B11" s="173" t="s">
        <v>7497</v>
      </c>
      <c r="C11" s="177">
        <f>COUNTIFS(VODANET!Y5:Y4995,"&gt;="&amp;Semanal!C2,VODANET!Y5:Y4995,"&lt;="&amp;Semanal!D2)</f>
        <v>80</v>
      </c>
      <c r="D11" s="175">
        <f>C2</f>
        <v>41253</v>
      </c>
      <c r="E11" s="176">
        <f>D2</f>
        <v>41257</v>
      </c>
    </row>
    <row r="12" spans="2:7" ht="16.5" customHeight="1">
      <c r="B12" s="162" t="s">
        <v>8410</v>
      </c>
      <c r="C12" s="165">
        <f>COUNTIFS(VODANET!Y5:Y4995,"&gt;="&amp;Semanal!D12,VODANET!Y5:Y4995,"&lt;="&amp;Semanal!E12,VODANET!J5:J4995,"LIDER")</f>
        <v>149</v>
      </c>
      <c r="D12" s="167">
        <v>41244</v>
      </c>
      <c r="E12" s="168">
        <v>41274</v>
      </c>
    </row>
    <row r="13" spans="2:7" ht="16.5" customHeight="1">
      <c r="B13" s="173" t="s">
        <v>7501</v>
      </c>
      <c r="C13" s="174">
        <f>COUNTIFS(VODANET!Y5:Y4995,"&gt;="&amp;Semanal!C2,VODANET!Y5:Y4995,"&lt;="&amp;Semanal!D2,VODANET!J5:J4995,"LIDER")+Mensal!I3</f>
        <v>74</v>
      </c>
      <c r="D13" s="175">
        <f>C2</f>
        <v>41253</v>
      </c>
      <c r="E13" s="176">
        <f>D2</f>
        <v>41257</v>
      </c>
    </row>
    <row r="14" spans="2:7" ht="16.5" customHeight="1">
      <c r="B14" s="162" t="s">
        <v>8411</v>
      </c>
      <c r="C14" s="165">
        <f>COUNTIFS(VODANET!Y5:Y4995,"&gt;="&amp;Semanal!D14,VODANET!Y5:Y4995,"&lt;="&amp;Semanal!E14,VODANET!J5:J4995,"VODANET")+Mensal!K3</f>
        <v>10</v>
      </c>
      <c r="D14" s="167">
        <v>41244</v>
      </c>
      <c r="E14" s="168">
        <v>41274</v>
      </c>
    </row>
    <row r="15" spans="2:7" ht="16.5" customHeight="1">
      <c r="B15" s="173" t="s">
        <v>7498</v>
      </c>
      <c r="C15" s="174">
        <f>COUNTIFS(VODANET!Y5:Y4995,"&gt;="&amp;Semanal!C2,VODANET!Y5:Y4995,"&lt;="&amp;Semanal!D2,VODANET!J5:J4995,"VODANET")+Mensal!K3</f>
        <v>4</v>
      </c>
      <c r="D15" s="175">
        <f>C2</f>
        <v>41253</v>
      </c>
      <c r="E15" s="176">
        <f>D2</f>
        <v>41257</v>
      </c>
    </row>
    <row r="16" spans="2:7" ht="16.5" customHeight="1" thickBot="1">
      <c r="B16" s="163" t="s">
        <v>7502</v>
      </c>
      <c r="C16" s="166">
        <f>HLOOKUP(D16,Mensal!C76:J77,2,0)</f>
        <v>91</v>
      </c>
      <c r="D16" s="182">
        <f>D2+3</f>
        <v>41260</v>
      </c>
      <c r="E16" s="183">
        <f>D16+4</f>
        <v>41264</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1160</v>
      </c>
    </row>
    <row r="4" spans="2:3" s="28" customFormat="1">
      <c r="B4" s="21" t="s">
        <v>2444</v>
      </c>
      <c r="C4" s="9">
        <f>COUNTIF(VODANET!H6:H4998,"A ACEITAR")</f>
        <v>10</v>
      </c>
    </row>
    <row r="5" spans="2:3">
      <c r="B5" s="22" t="s">
        <v>760</v>
      </c>
      <c r="C5" s="23">
        <f>COUNTIF(VODANET!H5:H4998,"PARALISADO")</f>
        <v>33</v>
      </c>
    </row>
    <row r="6" spans="2:3">
      <c r="B6" s="21" t="s">
        <v>748</v>
      </c>
      <c r="C6" s="9">
        <f>COUNTIF(VODANET!H5:H4998,"A AGENDAR")</f>
        <v>231</v>
      </c>
    </row>
    <row r="7" spans="2:3">
      <c r="B7" s="22" t="s">
        <v>486</v>
      </c>
      <c r="C7" s="23">
        <f>COUNTIF(VODANET!H5:H4998,"EM ANDAMENTO")</f>
        <v>1</v>
      </c>
    </row>
    <row r="8" spans="2:3">
      <c r="B8" s="21" t="s">
        <v>678</v>
      </c>
      <c r="C8" s="9">
        <f>COUNTIF(VODANET!H5:H4998,"AGENDADO")</f>
        <v>1</v>
      </c>
    </row>
    <row r="9" spans="2:3" s="28" customFormat="1" ht="15.75" thickBot="1">
      <c r="B9" s="22" t="s">
        <v>5947</v>
      </c>
      <c r="C9" s="23">
        <f>COUNTIF(VODANET!H6:H4998,"CANCELADO")</f>
        <v>22</v>
      </c>
    </row>
    <row r="10" spans="2:3" ht="15.75" thickBot="1">
      <c r="B10" s="24" t="s">
        <v>509</v>
      </c>
      <c r="C10" s="25">
        <f>SUM(C3:C9)</f>
        <v>1458</v>
      </c>
    </row>
    <row r="12" spans="2:3">
      <c r="B12" s="28" t="s">
        <v>8113</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873</v>
      </c>
    </row>
    <row r="30" spans="1:15" s="28" customFormat="1">
      <c r="B30" s="22" t="s">
        <v>737</v>
      </c>
      <c r="C30" s="23">
        <f>COUNTIF(VODANET!J2:J1012,"NELTA")</f>
        <v>6</v>
      </c>
    </row>
    <row r="31" spans="1:15" s="28" customFormat="1" ht="15.75" thickBot="1">
      <c r="B31" s="21" t="s">
        <v>680</v>
      </c>
      <c r="C31" s="9">
        <f>COUNTIF(VODANET!J2:J1013,"VODANET")</f>
        <v>117</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66</v>
      </c>
    </row>
    <row r="55" spans="1:15">
      <c r="B55" s="22" t="s">
        <v>511</v>
      </c>
      <c r="C55" s="23">
        <f>COUNTIF(VODANET!K$5:K990,"SAUDE")</f>
        <v>36</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875</v>
      </c>
    </row>
    <row r="59" spans="1:15" ht="15.75" thickBot="1">
      <c r="B59" s="24" t="s">
        <v>509</v>
      </c>
      <c r="C59" s="25">
        <f>SUM(C54:C58)</f>
        <v>978</v>
      </c>
    </row>
    <row r="78" spans="1:15">
      <c r="A78" s="27"/>
      <c r="B78" s="27"/>
      <c r="C78" s="27"/>
      <c r="D78" s="27"/>
      <c r="E78" s="27"/>
      <c r="F78" s="27"/>
      <c r="G78" s="27"/>
      <c r="H78" s="27"/>
      <c r="I78" s="27"/>
      <c r="J78" s="27"/>
      <c r="K78" s="27"/>
      <c r="L78" s="27"/>
      <c r="M78" s="27"/>
      <c r="N78" s="27"/>
      <c r="O78" s="27"/>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election activeCell="C3" sqref="C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12"/>
  <sheetViews>
    <sheetView zoomScale="90" zoomScaleNormal="90" workbookViewId="0">
      <pane ySplit="1" topLeftCell="A13" activePane="bottomLeft" state="frozen"/>
      <selection pane="bottomLeft" activeCell="A13" sqref="A13"/>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4779</v>
      </c>
      <c r="M1" s="28" t="s">
        <v>162</v>
      </c>
      <c r="N1" s="28" t="s">
        <v>4078</v>
      </c>
      <c r="O1" s="28" t="s">
        <v>672</v>
      </c>
      <c r="P1" s="30" t="s">
        <v>4079</v>
      </c>
      <c r="Q1" s="28" t="s">
        <v>4565</v>
      </c>
      <c r="R1" s="28" t="s">
        <v>10321</v>
      </c>
      <c r="S1" s="28" t="s">
        <v>10322</v>
      </c>
      <c r="T1" s="28" t="s">
        <v>4565</v>
      </c>
      <c r="U1" s="28" t="s">
        <v>10321</v>
      </c>
      <c r="V1" s="28" t="s">
        <v>10322</v>
      </c>
    </row>
    <row r="2" spans="1:25" s="31" customFormat="1" ht="18" customHeight="1">
      <c r="A2" s="28" t="s">
        <v>5367</v>
      </c>
      <c r="B2" s="28" t="s">
        <v>7</v>
      </c>
      <c r="C2" s="3">
        <v>40857</v>
      </c>
      <c r="D2" s="3">
        <v>40918</v>
      </c>
      <c r="E2" s="28" t="s">
        <v>1529</v>
      </c>
      <c r="F2" s="28" t="s">
        <v>1530</v>
      </c>
      <c r="G2" s="28" t="s">
        <v>163</v>
      </c>
      <c r="H2" s="28" t="s">
        <v>412</v>
      </c>
      <c r="I2" s="28">
        <v>40913</v>
      </c>
      <c r="J2" s="3" t="s">
        <v>1531</v>
      </c>
      <c r="K2" s="3" t="s">
        <v>1532</v>
      </c>
      <c r="L2" s="28" t="s">
        <v>4780</v>
      </c>
      <c r="M2" s="28" t="s">
        <v>1533</v>
      </c>
      <c r="N2" s="28" t="s">
        <v>237</v>
      </c>
      <c r="O2" s="28" t="s">
        <v>1534</v>
      </c>
      <c r="P2" s="41">
        <v>40917</v>
      </c>
      <c r="Q2" s="42" t="s">
        <v>499</v>
      </c>
      <c r="R2" s="28" t="s">
        <v>499</v>
      </c>
      <c r="S2" s="28" t="s">
        <v>10323</v>
      </c>
      <c r="T2" s="28" t="s">
        <v>499</v>
      </c>
      <c r="U2" s="28" t="s">
        <v>499</v>
      </c>
      <c r="V2" s="3" t="s">
        <v>10323</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4781</v>
      </c>
      <c r="M3" s="28" t="s">
        <v>1536</v>
      </c>
      <c r="N3" s="28" t="s">
        <v>383</v>
      </c>
      <c r="O3" s="28" t="s">
        <v>1537</v>
      </c>
      <c r="P3" s="41">
        <v>40942</v>
      </c>
      <c r="Q3" s="42" t="s">
        <v>499</v>
      </c>
      <c r="R3" s="28" t="s">
        <v>499</v>
      </c>
      <c r="S3" s="28" t="s">
        <v>10324</v>
      </c>
      <c r="T3" s="28" t="s">
        <v>499</v>
      </c>
      <c r="U3" s="28" t="s">
        <v>499</v>
      </c>
      <c r="V3" s="3" t="s">
        <v>10324</v>
      </c>
      <c r="W3" s="28"/>
      <c r="X3" s="28"/>
      <c r="Y3" s="28"/>
    </row>
    <row r="4" spans="1:25" s="31" customFormat="1" ht="18" customHeight="1">
      <c r="A4" s="28" t="s">
        <v>5873</v>
      </c>
      <c r="B4" s="28" t="s">
        <v>13</v>
      </c>
      <c r="C4" s="3">
        <v>40857</v>
      </c>
      <c r="D4" s="3">
        <v>40968</v>
      </c>
      <c r="E4" s="28" t="s">
        <v>1538</v>
      </c>
      <c r="F4" s="28" t="s">
        <v>1539</v>
      </c>
      <c r="G4" s="28" t="s">
        <v>165</v>
      </c>
      <c r="H4" s="28" t="s">
        <v>414</v>
      </c>
      <c r="I4" s="28">
        <v>40996</v>
      </c>
      <c r="J4" s="3" t="s">
        <v>1540</v>
      </c>
      <c r="K4" s="3" t="s">
        <v>1541</v>
      </c>
      <c r="L4" s="28" t="s">
        <v>4782</v>
      </c>
      <c r="M4" s="42" t="s">
        <v>1055</v>
      </c>
      <c r="N4" s="42" t="s">
        <v>499</v>
      </c>
      <c r="O4" s="42" t="s">
        <v>499</v>
      </c>
      <c r="P4" s="3" t="s">
        <v>499</v>
      </c>
      <c r="Q4" s="42" t="s">
        <v>5874</v>
      </c>
      <c r="R4" s="42" t="s">
        <v>499</v>
      </c>
      <c r="S4" s="42" t="s">
        <v>10325</v>
      </c>
      <c r="T4" s="28" t="s">
        <v>5874</v>
      </c>
      <c r="U4" s="42" t="s">
        <v>499</v>
      </c>
      <c r="V4" s="28" t="s">
        <v>10325</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4783</v>
      </c>
      <c r="M5" s="28" t="s">
        <v>1543</v>
      </c>
      <c r="N5" s="28" t="s">
        <v>384</v>
      </c>
      <c r="O5" s="28" t="s">
        <v>1544</v>
      </c>
      <c r="P5" s="41">
        <v>40935</v>
      </c>
      <c r="Q5" s="42" t="s">
        <v>499</v>
      </c>
      <c r="R5" s="28" t="s">
        <v>499</v>
      </c>
      <c r="S5" s="28" t="s">
        <v>10326</v>
      </c>
      <c r="T5" s="28" t="s">
        <v>499</v>
      </c>
      <c r="U5" s="28" t="s">
        <v>499</v>
      </c>
      <c r="V5" s="3" t="s">
        <v>10326</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4784</v>
      </c>
      <c r="M6" s="28" t="s">
        <v>1546</v>
      </c>
      <c r="N6" s="28" t="s">
        <v>244</v>
      </c>
      <c r="O6" s="28" t="s">
        <v>1547</v>
      </c>
      <c r="P6" s="41">
        <v>40926</v>
      </c>
      <c r="Q6" s="42" t="s">
        <v>499</v>
      </c>
      <c r="R6" s="28" t="s">
        <v>499</v>
      </c>
      <c r="S6" s="28" t="s">
        <v>10327</v>
      </c>
      <c r="T6" s="28" t="s">
        <v>499</v>
      </c>
      <c r="U6" s="28" t="s">
        <v>499</v>
      </c>
      <c r="V6" s="3" t="s">
        <v>10327</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4785</v>
      </c>
      <c r="M7" s="28" t="s">
        <v>1549</v>
      </c>
      <c r="N7" s="28" t="s">
        <v>385</v>
      </c>
      <c r="O7" s="28" t="s">
        <v>1550</v>
      </c>
      <c r="P7" s="41">
        <v>40934</v>
      </c>
      <c r="Q7" s="42" t="s">
        <v>499</v>
      </c>
      <c r="R7" s="28" t="s">
        <v>499</v>
      </c>
      <c r="S7" s="28" t="s">
        <v>10328</v>
      </c>
      <c r="T7" s="28" t="s">
        <v>499</v>
      </c>
      <c r="U7" s="28" t="s">
        <v>499</v>
      </c>
      <c r="V7" s="3" t="s">
        <v>10328</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4786</v>
      </c>
      <c r="M8" s="28" t="s">
        <v>1553</v>
      </c>
      <c r="N8" s="28" t="s">
        <v>386</v>
      </c>
      <c r="O8" s="28" t="s">
        <v>1554</v>
      </c>
      <c r="P8" s="41">
        <v>40926</v>
      </c>
      <c r="Q8" s="42" t="s">
        <v>499</v>
      </c>
      <c r="R8" s="28" t="s">
        <v>499</v>
      </c>
      <c r="S8" s="28" t="s">
        <v>10329</v>
      </c>
      <c r="T8" s="28" t="s">
        <v>499</v>
      </c>
      <c r="U8" s="28" t="s">
        <v>499</v>
      </c>
      <c r="V8" s="3" t="s">
        <v>10329</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4787</v>
      </c>
      <c r="M9" s="28" t="s">
        <v>1556</v>
      </c>
      <c r="N9" s="28" t="s">
        <v>387</v>
      </c>
      <c r="O9" s="28" t="s">
        <v>1557</v>
      </c>
      <c r="P9" s="41">
        <v>40906</v>
      </c>
      <c r="Q9" s="42" t="s">
        <v>499</v>
      </c>
      <c r="R9" s="28" t="s">
        <v>499</v>
      </c>
      <c r="S9" s="28" t="s">
        <v>10330</v>
      </c>
      <c r="T9" s="28" t="s">
        <v>499</v>
      </c>
      <c r="U9" s="28" t="s">
        <v>499</v>
      </c>
      <c r="V9" s="3" t="s">
        <v>10330</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4788</v>
      </c>
      <c r="M10" s="28" t="s">
        <v>1559</v>
      </c>
      <c r="N10" s="28" t="s">
        <v>249</v>
      </c>
      <c r="O10" s="28" t="s">
        <v>1560</v>
      </c>
      <c r="P10" s="41">
        <v>40899</v>
      </c>
      <c r="Q10" s="42" t="s">
        <v>499</v>
      </c>
      <c r="R10" s="28" t="s">
        <v>499</v>
      </c>
      <c r="S10" s="28" t="s">
        <v>10331</v>
      </c>
      <c r="T10" s="28" t="s">
        <v>499</v>
      </c>
      <c r="U10" s="28" t="s">
        <v>499</v>
      </c>
      <c r="V10" s="3" t="s">
        <v>10331</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4789</v>
      </c>
      <c r="M11" s="42" t="s">
        <v>1563</v>
      </c>
      <c r="N11" s="42" t="s">
        <v>499</v>
      </c>
      <c r="O11" s="42" t="s">
        <v>499</v>
      </c>
      <c r="P11" s="42" t="s">
        <v>499</v>
      </c>
      <c r="Q11" s="42" t="s">
        <v>2292</v>
      </c>
      <c r="R11" s="42" t="s">
        <v>499</v>
      </c>
      <c r="S11" s="42" t="s">
        <v>10332</v>
      </c>
      <c r="T11" s="28" t="s">
        <v>2292</v>
      </c>
      <c r="U11" s="42" t="s">
        <v>499</v>
      </c>
      <c r="V11" s="28" t="s">
        <v>10332</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4790</v>
      </c>
      <c r="M12" s="28" t="s">
        <v>1566</v>
      </c>
      <c r="N12" s="28" t="s">
        <v>231</v>
      </c>
      <c r="O12" s="28" t="s">
        <v>1567</v>
      </c>
      <c r="P12" s="3">
        <v>40976</v>
      </c>
      <c r="Q12" s="42" t="s">
        <v>1568</v>
      </c>
      <c r="R12" s="28" t="s">
        <v>499</v>
      </c>
      <c r="S12" s="28" t="s">
        <v>10333</v>
      </c>
      <c r="T12" s="28" t="s">
        <v>1568</v>
      </c>
      <c r="U12" s="28" t="s">
        <v>499</v>
      </c>
      <c r="V12" s="3" t="s">
        <v>10333</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4791</v>
      </c>
      <c r="M13" s="28" t="s">
        <v>1572</v>
      </c>
      <c r="N13" s="28" t="s">
        <v>230</v>
      </c>
      <c r="O13" s="28" t="s">
        <v>1557</v>
      </c>
      <c r="P13" s="41">
        <v>40920</v>
      </c>
      <c r="Q13" s="42" t="s">
        <v>499</v>
      </c>
      <c r="R13" s="28" t="s">
        <v>499</v>
      </c>
      <c r="S13" s="28" t="s">
        <v>10334</v>
      </c>
      <c r="T13" s="28" t="s">
        <v>499</v>
      </c>
      <c r="U13" s="28" t="s">
        <v>499</v>
      </c>
      <c r="V13" s="3" t="s">
        <v>10334</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4792</v>
      </c>
      <c r="M14" s="28" t="s">
        <v>1574</v>
      </c>
      <c r="N14" s="28" t="s">
        <v>388</v>
      </c>
      <c r="O14" s="28" t="s">
        <v>1575</v>
      </c>
      <c r="P14" s="41">
        <v>40932</v>
      </c>
      <c r="Q14" s="42" t="s">
        <v>499</v>
      </c>
      <c r="R14" s="28" t="s">
        <v>499</v>
      </c>
      <c r="S14" s="28" t="s">
        <v>10335</v>
      </c>
      <c r="T14" s="28" t="s">
        <v>499</v>
      </c>
      <c r="U14" s="28" t="s">
        <v>499</v>
      </c>
      <c r="V14" s="3" t="s">
        <v>10335</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4793</v>
      </c>
      <c r="M15" s="28" t="s">
        <v>1577</v>
      </c>
      <c r="N15" s="28" t="s">
        <v>389</v>
      </c>
      <c r="O15" s="28" t="s">
        <v>1578</v>
      </c>
      <c r="P15" s="41">
        <v>40905</v>
      </c>
      <c r="Q15" s="42" t="s">
        <v>499</v>
      </c>
      <c r="R15" s="28" t="s">
        <v>499</v>
      </c>
      <c r="S15" s="28" t="s">
        <v>10336</v>
      </c>
      <c r="T15" s="28" t="s">
        <v>499</v>
      </c>
      <c r="U15" s="28" t="s">
        <v>499</v>
      </c>
      <c r="V15" s="3" t="s">
        <v>10336</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4794</v>
      </c>
      <c r="M16" s="28" t="s">
        <v>1580</v>
      </c>
      <c r="N16" s="28" t="s">
        <v>242</v>
      </c>
      <c r="O16" s="28" t="s">
        <v>687</v>
      </c>
      <c r="P16" s="41">
        <v>40921</v>
      </c>
      <c r="Q16" s="42" t="s">
        <v>499</v>
      </c>
      <c r="R16" s="28" t="s">
        <v>499</v>
      </c>
      <c r="S16" s="28" t="s">
        <v>10337</v>
      </c>
      <c r="T16" s="28" t="s">
        <v>499</v>
      </c>
      <c r="U16" s="28" t="s">
        <v>499</v>
      </c>
      <c r="V16" s="3" t="s">
        <v>10337</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4795</v>
      </c>
      <c r="M17" s="28" t="s">
        <v>1583</v>
      </c>
      <c r="N17" s="28" t="s">
        <v>259</v>
      </c>
      <c r="O17" s="28" t="s">
        <v>1584</v>
      </c>
      <c r="P17" s="41">
        <v>40919</v>
      </c>
      <c r="Q17" s="42" t="s">
        <v>499</v>
      </c>
      <c r="R17" s="28" t="s">
        <v>499</v>
      </c>
      <c r="S17" s="28" t="s">
        <v>10338</v>
      </c>
      <c r="T17" s="28" t="s">
        <v>499</v>
      </c>
      <c r="U17" s="28" t="s">
        <v>499</v>
      </c>
      <c r="V17" s="3" t="s">
        <v>10338</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4796</v>
      </c>
      <c r="M18" s="28" t="s">
        <v>1586</v>
      </c>
      <c r="N18" s="28" t="s">
        <v>234</v>
      </c>
      <c r="O18" s="28" t="s">
        <v>1584</v>
      </c>
      <c r="P18" s="41">
        <v>40926</v>
      </c>
      <c r="Q18" s="42" t="s">
        <v>499</v>
      </c>
      <c r="R18" s="28" t="s">
        <v>499</v>
      </c>
      <c r="S18" s="28" t="s">
        <v>10339</v>
      </c>
      <c r="T18" s="28" t="s">
        <v>499</v>
      </c>
      <c r="U18" s="28" t="s">
        <v>499</v>
      </c>
      <c r="V18" s="3" t="s">
        <v>10339</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4797</v>
      </c>
      <c r="M19" s="28" t="s">
        <v>1588</v>
      </c>
      <c r="N19" s="28" t="s">
        <v>248</v>
      </c>
      <c r="O19" s="28" t="s">
        <v>1547</v>
      </c>
      <c r="P19" s="41">
        <v>40918</v>
      </c>
      <c r="Q19" s="42" t="s">
        <v>499</v>
      </c>
      <c r="R19" s="28" t="s">
        <v>499</v>
      </c>
      <c r="S19" s="28" t="s">
        <v>10340</v>
      </c>
      <c r="T19" s="28" t="s">
        <v>499</v>
      </c>
      <c r="U19" s="28" t="s">
        <v>499</v>
      </c>
      <c r="V19" s="3" t="s">
        <v>10340</v>
      </c>
      <c r="W19" s="28"/>
      <c r="X19" s="28"/>
      <c r="Y19" s="28"/>
    </row>
    <row r="20" spans="1:25" s="31" customFormat="1" ht="18" customHeight="1">
      <c r="A20" s="28">
        <v>663</v>
      </c>
      <c r="B20" s="28" t="s">
        <v>39</v>
      </c>
      <c r="C20" s="3">
        <v>40857</v>
      </c>
      <c r="D20" s="3">
        <v>40918</v>
      </c>
      <c r="E20" s="28" t="s">
        <v>1529</v>
      </c>
      <c r="F20" s="28" t="s">
        <v>1530</v>
      </c>
      <c r="G20" s="28" t="s">
        <v>181</v>
      </c>
      <c r="H20" s="28" t="s">
        <v>5540</v>
      </c>
      <c r="I20" s="28">
        <v>40913</v>
      </c>
      <c r="J20" s="3" t="s">
        <v>1589</v>
      </c>
      <c r="K20" s="3" t="s">
        <v>40</v>
      </c>
      <c r="L20" s="28" t="s">
        <v>4798</v>
      </c>
      <c r="M20" s="28" t="s">
        <v>1590</v>
      </c>
      <c r="N20" s="28" t="s">
        <v>390</v>
      </c>
      <c r="O20" s="28" t="s">
        <v>1591</v>
      </c>
      <c r="P20" s="41">
        <v>40926</v>
      </c>
      <c r="Q20" s="42" t="s">
        <v>499</v>
      </c>
      <c r="R20" s="28" t="s">
        <v>499</v>
      </c>
      <c r="S20" s="28" t="s">
        <v>10341</v>
      </c>
      <c r="T20" s="28" t="s">
        <v>499</v>
      </c>
      <c r="U20" s="28" t="s">
        <v>499</v>
      </c>
      <c r="V20" s="3" t="s">
        <v>10341</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4799</v>
      </c>
      <c r="M21" s="28" t="s">
        <v>1593</v>
      </c>
      <c r="N21" s="28" t="s">
        <v>225</v>
      </c>
      <c r="O21" s="28" t="s">
        <v>1557</v>
      </c>
      <c r="P21" s="41">
        <v>40914</v>
      </c>
      <c r="Q21" s="42" t="s">
        <v>499</v>
      </c>
      <c r="R21" s="28" t="s">
        <v>499</v>
      </c>
      <c r="S21" s="28" t="s">
        <v>10342</v>
      </c>
      <c r="T21" s="28" t="s">
        <v>499</v>
      </c>
      <c r="U21" s="28" t="s">
        <v>499</v>
      </c>
      <c r="V21" s="3" t="s">
        <v>10342</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4800</v>
      </c>
      <c r="M22" s="42" t="s">
        <v>3943</v>
      </c>
      <c r="N22" s="42" t="s">
        <v>4556</v>
      </c>
      <c r="O22" s="42" t="s">
        <v>1554</v>
      </c>
      <c r="P22" s="3">
        <v>41086</v>
      </c>
      <c r="Q22" s="42" t="s">
        <v>677</v>
      </c>
      <c r="R22" s="42" t="s">
        <v>10343</v>
      </c>
      <c r="S22" s="28" t="s">
        <v>10344</v>
      </c>
      <c r="T22" s="28" t="s">
        <v>677</v>
      </c>
      <c r="U22" s="28" t="s">
        <v>10343</v>
      </c>
      <c r="V22" s="28" t="s">
        <v>10344</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4801</v>
      </c>
      <c r="M23" s="28" t="s">
        <v>1597</v>
      </c>
      <c r="N23" s="28" t="s">
        <v>240</v>
      </c>
      <c r="O23" s="28" t="s">
        <v>1591</v>
      </c>
      <c r="P23" s="41">
        <v>40925</v>
      </c>
      <c r="Q23" s="42" t="s">
        <v>499</v>
      </c>
      <c r="R23" s="28" t="s">
        <v>499</v>
      </c>
      <c r="S23" s="28" t="s">
        <v>10345</v>
      </c>
      <c r="T23" s="28" t="s">
        <v>499</v>
      </c>
      <c r="U23" s="28" t="s">
        <v>499</v>
      </c>
      <c r="V23" s="3" t="s">
        <v>10345</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4802</v>
      </c>
      <c r="M24" s="28" t="s">
        <v>1599</v>
      </c>
      <c r="N24" s="28" t="s">
        <v>2428</v>
      </c>
      <c r="O24" s="28" t="s">
        <v>1654</v>
      </c>
      <c r="P24" s="3">
        <v>40991</v>
      </c>
      <c r="Q24" s="42" t="s">
        <v>677</v>
      </c>
      <c r="R24" s="28" t="s">
        <v>499</v>
      </c>
      <c r="S24" s="28" t="s">
        <v>10346</v>
      </c>
      <c r="T24" s="28" t="s">
        <v>677</v>
      </c>
      <c r="U24" s="28" t="s">
        <v>499</v>
      </c>
      <c r="V24" s="28" t="s">
        <v>10346</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4803</v>
      </c>
      <c r="M25" s="28" t="s">
        <v>1601</v>
      </c>
      <c r="N25" s="28" t="s">
        <v>254</v>
      </c>
      <c r="O25" s="28" t="s">
        <v>1602</v>
      </c>
      <c r="P25" s="41">
        <v>40905</v>
      </c>
      <c r="Q25" s="42" t="s">
        <v>499</v>
      </c>
      <c r="R25" s="28" t="s">
        <v>499</v>
      </c>
      <c r="S25" s="28" t="s">
        <v>10347</v>
      </c>
      <c r="T25" s="28" t="s">
        <v>499</v>
      </c>
      <c r="U25" s="28" t="s">
        <v>499</v>
      </c>
      <c r="V25" s="3" t="s">
        <v>10347</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4804</v>
      </c>
      <c r="M26" s="28" t="s">
        <v>1604</v>
      </c>
      <c r="N26" s="28" t="s">
        <v>2453</v>
      </c>
      <c r="O26" s="28" t="s">
        <v>1692</v>
      </c>
      <c r="P26" s="41">
        <v>40998</v>
      </c>
      <c r="Q26" s="42" t="s">
        <v>499</v>
      </c>
      <c r="R26" s="28" t="s">
        <v>499</v>
      </c>
      <c r="S26" s="28" t="s">
        <v>10348</v>
      </c>
      <c r="T26" s="28" t="s">
        <v>499</v>
      </c>
      <c r="U26" s="28" t="s">
        <v>499</v>
      </c>
      <c r="V26" s="28" t="s">
        <v>10348</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4805</v>
      </c>
      <c r="M27" s="28" t="s">
        <v>1606</v>
      </c>
      <c r="N27" s="28" t="s">
        <v>396</v>
      </c>
      <c r="O27" s="28" t="s">
        <v>1560</v>
      </c>
      <c r="P27" s="41">
        <v>40925</v>
      </c>
      <c r="Q27" s="42" t="s">
        <v>499</v>
      </c>
      <c r="R27" s="28" t="s">
        <v>499</v>
      </c>
      <c r="S27" s="28" t="s">
        <v>10349</v>
      </c>
      <c r="T27" s="28" t="s">
        <v>499</v>
      </c>
      <c r="U27" s="28" t="s">
        <v>499</v>
      </c>
      <c r="V27" s="3" t="s">
        <v>10349</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4806</v>
      </c>
      <c r="M28" s="28" t="s">
        <v>1608</v>
      </c>
      <c r="N28" s="28" t="s">
        <v>246</v>
      </c>
      <c r="O28" s="28" t="s">
        <v>1609</v>
      </c>
      <c r="P28" s="41">
        <v>40905</v>
      </c>
      <c r="Q28" s="42" t="s">
        <v>499</v>
      </c>
      <c r="R28" s="28" t="s">
        <v>499</v>
      </c>
      <c r="S28" s="28" t="s">
        <v>10350</v>
      </c>
      <c r="T28" s="28" t="s">
        <v>499</v>
      </c>
      <c r="U28" s="28" t="s">
        <v>499</v>
      </c>
      <c r="V28" s="3" t="s">
        <v>10350</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4807</v>
      </c>
      <c r="M29" s="28" t="s">
        <v>1611</v>
      </c>
      <c r="N29" s="28" t="s">
        <v>397</v>
      </c>
      <c r="O29" s="28" t="s">
        <v>1612</v>
      </c>
      <c r="P29" s="41">
        <v>40924</v>
      </c>
      <c r="Q29" s="42" t="s">
        <v>499</v>
      </c>
      <c r="R29" s="28" t="s">
        <v>499</v>
      </c>
      <c r="S29" s="28" t="s">
        <v>10351</v>
      </c>
      <c r="T29" s="28" t="s">
        <v>499</v>
      </c>
      <c r="U29" s="28" t="s">
        <v>499</v>
      </c>
      <c r="V29" s="3" t="s">
        <v>10351</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4808</v>
      </c>
      <c r="M30" s="28" t="s">
        <v>1615</v>
      </c>
      <c r="N30" s="28" t="s">
        <v>253</v>
      </c>
      <c r="O30" s="28" t="s">
        <v>1616</v>
      </c>
      <c r="P30" s="41">
        <v>40913</v>
      </c>
      <c r="Q30" s="42" t="s">
        <v>499</v>
      </c>
      <c r="R30" s="28" t="s">
        <v>499</v>
      </c>
      <c r="S30" s="28" t="s">
        <v>10352</v>
      </c>
      <c r="T30" s="28" t="s">
        <v>499</v>
      </c>
      <c r="U30" s="28" t="s">
        <v>499</v>
      </c>
      <c r="V30" s="3" t="s">
        <v>10352</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4809</v>
      </c>
      <c r="M31" s="28" t="s">
        <v>1619</v>
      </c>
      <c r="N31" s="28" t="s">
        <v>398</v>
      </c>
      <c r="O31" s="28" t="s">
        <v>1620</v>
      </c>
      <c r="P31" s="41">
        <v>40932</v>
      </c>
      <c r="Q31" s="42" t="s">
        <v>499</v>
      </c>
      <c r="R31" s="28" t="s">
        <v>499</v>
      </c>
      <c r="S31" s="28" t="s">
        <v>10353</v>
      </c>
      <c r="T31" s="28" t="s">
        <v>499</v>
      </c>
      <c r="U31" s="28" t="s">
        <v>499</v>
      </c>
      <c r="V31" s="3" t="s">
        <v>10353</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4810</v>
      </c>
      <c r="M32" s="28" t="s">
        <v>1622</v>
      </c>
      <c r="N32" s="28" t="s">
        <v>2454</v>
      </c>
      <c r="O32" s="28" t="s">
        <v>1550</v>
      </c>
      <c r="P32" s="41">
        <v>40998</v>
      </c>
      <c r="Q32" s="42" t="s">
        <v>499</v>
      </c>
      <c r="R32" s="28" t="s">
        <v>499</v>
      </c>
      <c r="S32" s="28" t="s">
        <v>10354</v>
      </c>
      <c r="T32" s="28" t="s">
        <v>499</v>
      </c>
      <c r="U32" s="28" t="s">
        <v>499</v>
      </c>
      <c r="V32" s="28" t="s">
        <v>10354</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4811</v>
      </c>
      <c r="M33" s="28" t="s">
        <v>1624</v>
      </c>
      <c r="N33" s="28" t="s">
        <v>243</v>
      </c>
      <c r="O33" s="28" t="s">
        <v>1560</v>
      </c>
      <c r="P33" s="41">
        <v>40919</v>
      </c>
      <c r="Q33" s="42" t="s">
        <v>499</v>
      </c>
      <c r="R33" s="28" t="s">
        <v>499</v>
      </c>
      <c r="S33" s="28" t="s">
        <v>10355</v>
      </c>
      <c r="T33" s="28" t="s">
        <v>499</v>
      </c>
      <c r="U33" s="28" t="s">
        <v>499</v>
      </c>
      <c r="V33" s="3" t="s">
        <v>10355</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4812</v>
      </c>
      <c r="M34" s="28" t="s">
        <v>1626</v>
      </c>
      <c r="N34" s="28" t="s">
        <v>238</v>
      </c>
      <c r="O34" s="28" t="s">
        <v>1560</v>
      </c>
      <c r="P34" s="41">
        <v>40918</v>
      </c>
      <c r="Q34" s="42" t="s">
        <v>499</v>
      </c>
      <c r="R34" s="28" t="s">
        <v>499</v>
      </c>
      <c r="S34" s="28" t="s">
        <v>10356</v>
      </c>
      <c r="T34" s="28" t="s">
        <v>499</v>
      </c>
      <c r="U34" s="28" t="s">
        <v>499</v>
      </c>
      <c r="V34" s="3" t="s">
        <v>10356</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4813</v>
      </c>
      <c r="M35" s="28" t="s">
        <v>1629</v>
      </c>
      <c r="N35" s="28" t="s">
        <v>236</v>
      </c>
      <c r="O35" s="28" t="s">
        <v>1609</v>
      </c>
      <c r="P35" s="41">
        <v>40934</v>
      </c>
      <c r="Q35" s="42" t="s">
        <v>499</v>
      </c>
      <c r="R35" s="28" t="s">
        <v>499</v>
      </c>
      <c r="S35" s="28" t="s">
        <v>10357</v>
      </c>
      <c r="T35" s="28" t="s">
        <v>499</v>
      </c>
      <c r="U35" s="28" t="s">
        <v>499</v>
      </c>
      <c r="V35" s="3" t="s">
        <v>10357</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4814</v>
      </c>
      <c r="M36" s="28" t="s">
        <v>1632</v>
      </c>
      <c r="N36" s="28" t="s">
        <v>399</v>
      </c>
      <c r="O36" s="28" t="s">
        <v>1633</v>
      </c>
      <c r="P36" s="41">
        <v>40921</v>
      </c>
      <c r="Q36" s="42" t="s">
        <v>499</v>
      </c>
      <c r="R36" s="28" t="s">
        <v>499</v>
      </c>
      <c r="S36" s="28" t="s">
        <v>10358</v>
      </c>
      <c r="T36" s="28" t="s">
        <v>499</v>
      </c>
      <c r="U36" s="28" t="s">
        <v>499</v>
      </c>
      <c r="V36" s="3" t="s">
        <v>10358</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4815</v>
      </c>
      <c r="M37" s="28" t="s">
        <v>1636</v>
      </c>
      <c r="N37" s="28" t="s">
        <v>400</v>
      </c>
      <c r="O37" s="28" t="s">
        <v>684</v>
      </c>
      <c r="P37" s="41">
        <v>40921</v>
      </c>
      <c r="Q37" s="42" t="s">
        <v>499</v>
      </c>
      <c r="R37" s="28" t="s">
        <v>499</v>
      </c>
      <c r="S37" s="28" t="s">
        <v>10359</v>
      </c>
      <c r="T37" s="28" t="s">
        <v>499</v>
      </c>
      <c r="U37" s="28" t="s">
        <v>499</v>
      </c>
      <c r="V37" s="3" t="s">
        <v>10359</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4816</v>
      </c>
      <c r="M38" s="28" t="s">
        <v>1638</v>
      </c>
      <c r="N38" s="28" t="s">
        <v>1639</v>
      </c>
      <c r="O38" s="28" t="s">
        <v>1537</v>
      </c>
      <c r="P38" s="41">
        <v>40946</v>
      </c>
      <c r="Q38" s="42" t="s">
        <v>499</v>
      </c>
      <c r="R38" s="28" t="s">
        <v>10360</v>
      </c>
      <c r="S38" s="28" t="s">
        <v>10361</v>
      </c>
      <c r="T38" s="28" t="s">
        <v>499</v>
      </c>
      <c r="U38" s="28" t="s">
        <v>10360</v>
      </c>
      <c r="V38" s="3" t="s">
        <v>10361</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4817</v>
      </c>
      <c r="M39" s="28" t="s">
        <v>1643</v>
      </c>
      <c r="N39" s="28" t="s">
        <v>401</v>
      </c>
      <c r="O39" s="28" t="s">
        <v>1550</v>
      </c>
      <c r="P39" s="41">
        <v>40935</v>
      </c>
      <c r="Q39" s="42" t="s">
        <v>499</v>
      </c>
      <c r="R39" s="28" t="s">
        <v>499</v>
      </c>
      <c r="S39" s="28" t="s">
        <v>10362</v>
      </c>
      <c r="T39" s="28" t="s">
        <v>499</v>
      </c>
      <c r="U39" s="28" t="s">
        <v>499</v>
      </c>
      <c r="V39" s="3" t="s">
        <v>10362</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4818</v>
      </c>
      <c r="M40" s="28" t="s">
        <v>1646</v>
      </c>
      <c r="N40" s="28" t="s">
        <v>260</v>
      </c>
      <c r="O40" s="28" t="s">
        <v>1647</v>
      </c>
      <c r="P40" s="41">
        <v>40910</v>
      </c>
      <c r="Q40" s="42" t="s">
        <v>499</v>
      </c>
      <c r="R40" s="28" t="s">
        <v>499</v>
      </c>
      <c r="S40" s="28" t="s">
        <v>10363</v>
      </c>
      <c r="T40" s="28" t="s">
        <v>499</v>
      </c>
      <c r="U40" s="28" t="s">
        <v>499</v>
      </c>
      <c r="V40" s="3" t="s">
        <v>10363</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4819</v>
      </c>
      <c r="M41" s="28" t="s">
        <v>1649</v>
      </c>
      <c r="N41" s="28" t="s">
        <v>227</v>
      </c>
      <c r="O41" s="28" t="s">
        <v>1650</v>
      </c>
      <c r="P41" s="41">
        <v>40905</v>
      </c>
      <c r="Q41" s="42" t="s">
        <v>499</v>
      </c>
      <c r="R41" s="28" t="s">
        <v>499</v>
      </c>
      <c r="S41" s="28" t="s">
        <v>10364</v>
      </c>
      <c r="T41" s="28" t="s">
        <v>499</v>
      </c>
      <c r="U41" s="28" t="s">
        <v>499</v>
      </c>
      <c r="V41" s="3" t="s">
        <v>10364</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4820</v>
      </c>
      <c r="M42" s="28" t="s">
        <v>1652</v>
      </c>
      <c r="N42" s="28" t="s">
        <v>1653</v>
      </c>
      <c r="O42" s="28" t="s">
        <v>1654</v>
      </c>
      <c r="P42" s="3">
        <v>40973</v>
      </c>
      <c r="Q42" s="42" t="s">
        <v>677</v>
      </c>
      <c r="R42" s="28" t="s">
        <v>499</v>
      </c>
      <c r="S42" s="28" t="s">
        <v>10365</v>
      </c>
      <c r="T42" s="28" t="s">
        <v>677</v>
      </c>
      <c r="U42" s="28" t="s">
        <v>499</v>
      </c>
      <c r="V42" s="3" t="s">
        <v>10365</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4821</v>
      </c>
      <c r="M43" s="28" t="s">
        <v>1656</v>
      </c>
      <c r="N43" s="28" t="s">
        <v>267</v>
      </c>
      <c r="O43" s="28" t="s">
        <v>1591</v>
      </c>
      <c r="P43" s="41">
        <v>40905</v>
      </c>
      <c r="Q43" s="42" t="s">
        <v>499</v>
      </c>
      <c r="R43" s="28" t="s">
        <v>499</v>
      </c>
      <c r="S43" s="28" t="s">
        <v>10366</v>
      </c>
      <c r="T43" s="28" t="s">
        <v>499</v>
      </c>
      <c r="U43" s="28" t="s">
        <v>499</v>
      </c>
      <c r="V43" s="3" t="s">
        <v>10366</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4822</v>
      </c>
      <c r="M44" s="28" t="s">
        <v>1658</v>
      </c>
      <c r="N44" s="28" t="s">
        <v>232</v>
      </c>
      <c r="O44" s="28" t="s">
        <v>1659</v>
      </c>
      <c r="P44" s="41">
        <v>40905</v>
      </c>
      <c r="Q44" s="42" t="s">
        <v>499</v>
      </c>
      <c r="R44" s="28" t="s">
        <v>499</v>
      </c>
      <c r="S44" s="28" t="s">
        <v>10367</v>
      </c>
      <c r="T44" s="28" t="s">
        <v>499</v>
      </c>
      <c r="U44" s="28" t="s">
        <v>499</v>
      </c>
      <c r="V44" s="3" t="s">
        <v>10367</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4823</v>
      </c>
      <c r="M45" s="28" t="s">
        <v>4824</v>
      </c>
      <c r="N45" s="28" t="s">
        <v>2416</v>
      </c>
      <c r="O45" s="28" t="s">
        <v>2417</v>
      </c>
      <c r="P45" s="41">
        <v>40989</v>
      </c>
      <c r="Q45" s="42" t="s">
        <v>4825</v>
      </c>
      <c r="R45" s="28" t="s">
        <v>499</v>
      </c>
      <c r="S45" s="28" t="s">
        <v>10368</v>
      </c>
      <c r="T45" s="28" t="s">
        <v>4825</v>
      </c>
      <c r="U45" s="28" t="s">
        <v>499</v>
      </c>
      <c r="V45" s="28" t="s">
        <v>10368</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4826</v>
      </c>
      <c r="M46" s="28" t="s">
        <v>1661</v>
      </c>
      <c r="N46" s="28" t="s">
        <v>391</v>
      </c>
      <c r="O46" s="28" t="s">
        <v>1550</v>
      </c>
      <c r="P46" s="41">
        <v>40938</v>
      </c>
      <c r="Q46" s="42" t="s">
        <v>499</v>
      </c>
      <c r="R46" s="28" t="s">
        <v>499</v>
      </c>
      <c r="S46" s="28" t="s">
        <v>10369</v>
      </c>
      <c r="T46" s="28" t="s">
        <v>499</v>
      </c>
      <c r="U46" s="28" t="s">
        <v>499</v>
      </c>
      <c r="V46" s="3" t="s">
        <v>10369</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4827</v>
      </c>
      <c r="L47" s="28" t="s">
        <v>4828</v>
      </c>
      <c r="M47" s="42" t="s">
        <v>7901</v>
      </c>
      <c r="N47" s="42" t="s">
        <v>499</v>
      </c>
      <c r="O47" s="42" t="s">
        <v>499</v>
      </c>
      <c r="P47" s="41" t="s">
        <v>499</v>
      </c>
      <c r="Q47" s="42" t="s">
        <v>4829</v>
      </c>
      <c r="R47" s="42" t="s">
        <v>499</v>
      </c>
      <c r="S47" s="42" t="s">
        <v>10370</v>
      </c>
      <c r="T47" s="28" t="s">
        <v>4829</v>
      </c>
      <c r="U47" s="42" t="s">
        <v>499</v>
      </c>
      <c r="V47" s="28" t="s">
        <v>10370</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4830</v>
      </c>
      <c r="M48" s="28" t="s">
        <v>1665</v>
      </c>
      <c r="N48" s="28" t="s">
        <v>229</v>
      </c>
      <c r="O48" s="28" t="s">
        <v>1609</v>
      </c>
      <c r="P48" s="41">
        <v>40927</v>
      </c>
      <c r="Q48" s="42" t="s">
        <v>499</v>
      </c>
      <c r="R48" s="28" t="s">
        <v>499</v>
      </c>
      <c r="S48" s="28" t="s">
        <v>10371</v>
      </c>
      <c r="T48" s="28" t="s">
        <v>499</v>
      </c>
      <c r="U48" s="28" t="s">
        <v>499</v>
      </c>
      <c r="V48" s="3" t="s">
        <v>10371</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4831</v>
      </c>
      <c r="M49" s="28" t="s">
        <v>1667</v>
      </c>
      <c r="N49" s="28" t="s">
        <v>228</v>
      </c>
      <c r="O49" s="28" t="s">
        <v>1659</v>
      </c>
      <c r="P49" s="41">
        <v>40932</v>
      </c>
      <c r="Q49" s="42" t="s">
        <v>499</v>
      </c>
      <c r="R49" s="28" t="s">
        <v>499</v>
      </c>
      <c r="S49" s="28" t="s">
        <v>10372</v>
      </c>
      <c r="T49" s="28" t="s">
        <v>499</v>
      </c>
      <c r="U49" s="28" t="s">
        <v>499</v>
      </c>
      <c r="V49" s="3" t="s">
        <v>10372</v>
      </c>
      <c r="W49" s="28"/>
      <c r="X49" s="28"/>
      <c r="Y49" s="28"/>
    </row>
    <row r="50" spans="1:25" s="31" customFormat="1" ht="18" customHeight="1">
      <c r="A50" s="28">
        <v>672</v>
      </c>
      <c r="B50" s="28" t="s">
        <v>56</v>
      </c>
      <c r="C50" s="3">
        <v>40857</v>
      </c>
      <c r="D50" s="3">
        <v>41085</v>
      </c>
      <c r="E50" s="28" t="s">
        <v>1529</v>
      </c>
      <c r="F50" s="28" t="s">
        <v>1530</v>
      </c>
      <c r="G50" s="28" t="s">
        <v>190</v>
      </c>
      <c r="H50" s="42" t="s">
        <v>4380</v>
      </c>
      <c r="I50" s="42">
        <v>41081</v>
      </c>
      <c r="J50" s="3" t="s">
        <v>1668</v>
      </c>
      <c r="K50" s="3" t="s">
        <v>57</v>
      </c>
      <c r="L50" s="28" t="s">
        <v>4832</v>
      </c>
      <c r="M50" s="42" t="s">
        <v>1669</v>
      </c>
      <c r="N50" s="42" t="s">
        <v>4381</v>
      </c>
      <c r="O50" s="42" t="s">
        <v>3231</v>
      </c>
      <c r="P50" s="41">
        <v>41082</v>
      </c>
      <c r="Q50" s="42" t="s">
        <v>682</v>
      </c>
      <c r="R50" s="42" t="s">
        <v>10373</v>
      </c>
      <c r="S50" s="28" t="s">
        <v>10374</v>
      </c>
      <c r="T50" s="28" t="s">
        <v>682</v>
      </c>
      <c r="U50" s="28" t="s">
        <v>10373</v>
      </c>
      <c r="V50" s="28" t="s">
        <v>10374</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4833</v>
      </c>
      <c r="M51" s="28" t="s">
        <v>1671</v>
      </c>
      <c r="N51" s="28" t="s">
        <v>392</v>
      </c>
      <c r="O51" s="28" t="s">
        <v>1591</v>
      </c>
      <c r="P51" s="41">
        <v>40932</v>
      </c>
      <c r="Q51" s="42" t="s">
        <v>499</v>
      </c>
      <c r="R51" s="28" t="s">
        <v>499</v>
      </c>
      <c r="S51" s="28" t="s">
        <v>10375</v>
      </c>
      <c r="T51" s="28" t="s">
        <v>499</v>
      </c>
      <c r="U51" s="28" t="s">
        <v>499</v>
      </c>
      <c r="V51" s="3" t="s">
        <v>10375</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4834</v>
      </c>
      <c r="M52" s="28" t="s">
        <v>1673</v>
      </c>
      <c r="N52" s="28" t="s">
        <v>255</v>
      </c>
      <c r="O52" s="28" t="s">
        <v>1550</v>
      </c>
      <c r="P52" s="41">
        <v>40919</v>
      </c>
      <c r="Q52" s="42" t="s">
        <v>499</v>
      </c>
      <c r="R52" s="28" t="s">
        <v>499</v>
      </c>
      <c r="S52" s="28" t="s">
        <v>10376</v>
      </c>
      <c r="T52" s="28" t="s">
        <v>499</v>
      </c>
      <c r="U52" s="28" t="s">
        <v>499</v>
      </c>
      <c r="V52" s="3" t="s">
        <v>10376</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4835</v>
      </c>
      <c r="M53" s="28" t="s">
        <v>1675</v>
      </c>
      <c r="N53" s="28" t="s">
        <v>393</v>
      </c>
      <c r="O53" s="28" t="s">
        <v>1547</v>
      </c>
      <c r="P53" s="41">
        <v>40934</v>
      </c>
      <c r="Q53" s="42" t="s">
        <v>499</v>
      </c>
      <c r="R53" s="28" t="s">
        <v>499</v>
      </c>
      <c r="S53" s="28" t="s">
        <v>10377</v>
      </c>
      <c r="T53" s="28" t="s">
        <v>499</v>
      </c>
      <c r="U53" s="28" t="s">
        <v>499</v>
      </c>
      <c r="V53" s="3" t="s">
        <v>10377</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4836</v>
      </c>
      <c r="M54" s="28" t="s">
        <v>1677</v>
      </c>
      <c r="N54" s="28" t="s">
        <v>394</v>
      </c>
      <c r="O54" s="28" t="s">
        <v>1678</v>
      </c>
      <c r="P54" s="41">
        <v>40920</v>
      </c>
      <c r="Q54" s="42" t="s">
        <v>499</v>
      </c>
      <c r="R54" s="28" t="s">
        <v>499</v>
      </c>
      <c r="S54" s="28" t="s">
        <v>10378</v>
      </c>
      <c r="T54" s="28" t="s">
        <v>499</v>
      </c>
      <c r="U54" s="28" t="s">
        <v>499</v>
      </c>
      <c r="V54" s="3" t="s">
        <v>10378</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4837</v>
      </c>
      <c r="M55" s="28" t="s">
        <v>1680</v>
      </c>
      <c r="N55" s="28" t="s">
        <v>257</v>
      </c>
      <c r="O55" s="28" t="s">
        <v>1681</v>
      </c>
      <c r="P55" s="41">
        <v>40918</v>
      </c>
      <c r="Q55" s="42" t="s">
        <v>499</v>
      </c>
      <c r="R55" s="28" t="s">
        <v>499</v>
      </c>
      <c r="S55" s="28" t="s">
        <v>10379</v>
      </c>
      <c r="T55" s="28" t="s">
        <v>499</v>
      </c>
      <c r="U55" s="28" t="s">
        <v>499</v>
      </c>
      <c r="V55" s="3" t="s">
        <v>10379</v>
      </c>
      <c r="W55" s="28"/>
      <c r="X55" s="28"/>
      <c r="Y55" s="28"/>
    </row>
    <row r="56" spans="1:25" s="31" customFormat="1" ht="18" customHeight="1">
      <c r="A56" s="28">
        <v>679</v>
      </c>
      <c r="B56" s="28" t="s">
        <v>70</v>
      </c>
      <c r="C56" s="3">
        <v>40857</v>
      </c>
      <c r="D56" s="3">
        <v>41104</v>
      </c>
      <c r="E56" s="28" t="s">
        <v>1529</v>
      </c>
      <c r="F56" s="28" t="s">
        <v>1530</v>
      </c>
      <c r="G56" s="28" t="s">
        <v>197</v>
      </c>
      <c r="H56" s="42" t="s">
        <v>12880</v>
      </c>
      <c r="I56" s="42">
        <v>41247</v>
      </c>
      <c r="J56" s="3" t="s">
        <v>1683</v>
      </c>
      <c r="K56" s="3" t="s">
        <v>71</v>
      </c>
      <c r="L56" s="28" t="s">
        <v>4838</v>
      </c>
      <c r="M56" s="42" t="s">
        <v>4839</v>
      </c>
      <c r="N56" s="42" t="s">
        <v>12881</v>
      </c>
      <c r="O56" s="42" t="s">
        <v>10014</v>
      </c>
      <c r="P56" s="41">
        <v>41254</v>
      </c>
      <c r="Q56" s="42" t="s">
        <v>4307</v>
      </c>
      <c r="R56" s="42" t="s">
        <v>12882</v>
      </c>
      <c r="S56" s="28" t="s">
        <v>10380</v>
      </c>
      <c r="T56" s="28" t="s">
        <v>4307</v>
      </c>
      <c r="U56" s="28" t="s">
        <v>12882</v>
      </c>
      <c r="V56" s="28" t="s">
        <v>10380</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4840</v>
      </c>
      <c r="M57" s="28" t="s">
        <v>1685</v>
      </c>
      <c r="N57" s="28" t="s">
        <v>241</v>
      </c>
      <c r="O57" s="28" t="s">
        <v>1591</v>
      </c>
      <c r="P57" s="41">
        <v>40934</v>
      </c>
      <c r="Q57" s="42" t="s">
        <v>499</v>
      </c>
      <c r="R57" s="28" t="s">
        <v>499</v>
      </c>
      <c r="S57" s="28" t="s">
        <v>10381</v>
      </c>
      <c r="T57" s="28" t="s">
        <v>499</v>
      </c>
      <c r="U57" s="28" t="s">
        <v>499</v>
      </c>
      <c r="V57" s="3" t="s">
        <v>10381</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4841</v>
      </c>
      <c r="M58" s="28" t="s">
        <v>1687</v>
      </c>
      <c r="N58" s="28" t="s">
        <v>224</v>
      </c>
      <c r="O58" s="28" t="s">
        <v>1688</v>
      </c>
      <c r="P58" s="41">
        <v>40921</v>
      </c>
      <c r="Q58" s="42" t="s">
        <v>499</v>
      </c>
      <c r="R58" s="28" t="s">
        <v>499</v>
      </c>
      <c r="S58" s="28" t="s">
        <v>10382</v>
      </c>
      <c r="T58" s="28" t="s">
        <v>499</v>
      </c>
      <c r="U58" s="28" t="s">
        <v>499</v>
      </c>
      <c r="V58" s="3" t="s">
        <v>10382</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4842</v>
      </c>
      <c r="M59" s="28" t="s">
        <v>1690</v>
      </c>
      <c r="N59" s="28" t="s">
        <v>1691</v>
      </c>
      <c r="O59" s="28" t="s">
        <v>1692</v>
      </c>
      <c r="P59" s="41">
        <v>40976</v>
      </c>
      <c r="Q59" s="42" t="s">
        <v>499</v>
      </c>
      <c r="R59" s="28" t="s">
        <v>499</v>
      </c>
      <c r="S59" s="28" t="s">
        <v>10383</v>
      </c>
      <c r="T59" s="28" t="s">
        <v>499</v>
      </c>
      <c r="U59" s="28" t="s">
        <v>499</v>
      </c>
      <c r="V59" s="3" t="s">
        <v>10383</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4843</v>
      </c>
      <c r="M60" s="28" t="s">
        <v>1694</v>
      </c>
      <c r="N60" s="28" t="s">
        <v>250</v>
      </c>
      <c r="O60" s="28" t="s">
        <v>1695</v>
      </c>
      <c r="P60" s="41">
        <v>40919</v>
      </c>
      <c r="Q60" s="42" t="s">
        <v>499</v>
      </c>
      <c r="R60" s="28" t="s">
        <v>499</v>
      </c>
      <c r="S60" s="28" t="s">
        <v>10384</v>
      </c>
      <c r="T60" s="28" t="s">
        <v>499</v>
      </c>
      <c r="U60" s="28" t="s">
        <v>499</v>
      </c>
      <c r="V60" s="3" t="s">
        <v>10384</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4844</v>
      </c>
      <c r="M61" s="28" t="s">
        <v>1697</v>
      </c>
      <c r="N61" s="28" t="s">
        <v>251</v>
      </c>
      <c r="O61" s="28" t="s">
        <v>1591</v>
      </c>
      <c r="P61" s="41">
        <v>40918</v>
      </c>
      <c r="Q61" s="42" t="s">
        <v>499</v>
      </c>
      <c r="R61" s="28" t="s">
        <v>499</v>
      </c>
      <c r="S61" s="28" t="s">
        <v>10385</v>
      </c>
      <c r="T61" s="28" t="s">
        <v>499</v>
      </c>
      <c r="U61" s="28" t="s">
        <v>499</v>
      </c>
      <c r="V61" s="3" t="s">
        <v>10385</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4845</v>
      </c>
      <c r="M62" s="28" t="s">
        <v>1700</v>
      </c>
      <c r="N62" s="28" t="s">
        <v>409</v>
      </c>
      <c r="O62" s="28" t="s">
        <v>1701</v>
      </c>
      <c r="P62" s="41">
        <v>40939</v>
      </c>
      <c r="Q62" s="42" t="s">
        <v>499</v>
      </c>
      <c r="R62" s="28" t="s">
        <v>499</v>
      </c>
      <c r="S62" s="28" t="s">
        <v>10386</v>
      </c>
      <c r="T62" s="28" t="s">
        <v>499</v>
      </c>
      <c r="U62" s="28" t="s">
        <v>499</v>
      </c>
      <c r="V62" s="3" t="s">
        <v>10386</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4846</v>
      </c>
      <c r="M63" s="28" t="s">
        <v>1703</v>
      </c>
      <c r="N63" s="28" t="s">
        <v>408</v>
      </c>
      <c r="O63" s="28" t="s">
        <v>1704</v>
      </c>
      <c r="P63" s="41">
        <v>40920</v>
      </c>
      <c r="Q63" s="42" t="s">
        <v>499</v>
      </c>
      <c r="R63" s="28" t="s">
        <v>499</v>
      </c>
      <c r="S63" s="28" t="s">
        <v>10387</v>
      </c>
      <c r="T63" s="28" t="s">
        <v>499</v>
      </c>
      <c r="U63" s="28" t="s">
        <v>499</v>
      </c>
      <c r="V63" s="3" t="s">
        <v>10387</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4847</v>
      </c>
      <c r="M64" s="28" t="s">
        <v>1706</v>
      </c>
      <c r="N64" s="28" t="s">
        <v>1707</v>
      </c>
      <c r="O64" s="28" t="s">
        <v>1654</v>
      </c>
      <c r="P64" s="41">
        <v>40974</v>
      </c>
      <c r="Q64" s="42" t="s">
        <v>499</v>
      </c>
      <c r="R64" s="28" t="s">
        <v>499</v>
      </c>
      <c r="S64" s="28" t="s">
        <v>10388</v>
      </c>
      <c r="T64" s="28" t="s">
        <v>499</v>
      </c>
      <c r="U64" s="28" t="s">
        <v>499</v>
      </c>
      <c r="V64" s="3" t="s">
        <v>10388</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4848</v>
      </c>
      <c r="M65" s="28" t="s">
        <v>1709</v>
      </c>
      <c r="N65" s="28" t="s">
        <v>407</v>
      </c>
      <c r="O65" s="28" t="s">
        <v>1550</v>
      </c>
      <c r="P65" s="41">
        <v>40932</v>
      </c>
      <c r="Q65" s="42" t="s">
        <v>499</v>
      </c>
      <c r="R65" s="28" t="s">
        <v>499</v>
      </c>
      <c r="S65" s="28" t="s">
        <v>10389</v>
      </c>
      <c r="T65" s="28" t="s">
        <v>499</v>
      </c>
      <c r="U65" s="28" t="s">
        <v>499</v>
      </c>
      <c r="V65" s="3" t="s">
        <v>10389</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4849</v>
      </c>
      <c r="M66" s="28" t="s">
        <v>1710</v>
      </c>
      <c r="N66" s="28" t="s">
        <v>235</v>
      </c>
      <c r="O66" s="28" t="s">
        <v>1633</v>
      </c>
      <c r="P66" s="41">
        <v>40904</v>
      </c>
      <c r="Q66" s="42" t="s">
        <v>499</v>
      </c>
      <c r="R66" s="28" t="s">
        <v>499</v>
      </c>
      <c r="S66" s="28" t="s">
        <v>10390</v>
      </c>
      <c r="T66" s="28" t="s">
        <v>499</v>
      </c>
      <c r="U66" s="28" t="s">
        <v>499</v>
      </c>
      <c r="V66" s="3" t="s">
        <v>10390</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4850</v>
      </c>
      <c r="M67" s="28" t="s">
        <v>1712</v>
      </c>
      <c r="N67" s="28" t="s">
        <v>406</v>
      </c>
      <c r="O67" s="28" t="s">
        <v>1701</v>
      </c>
      <c r="P67" s="41">
        <v>40928</v>
      </c>
      <c r="Q67" s="42" t="s">
        <v>499</v>
      </c>
      <c r="R67" s="28" t="s">
        <v>499</v>
      </c>
      <c r="S67" s="28" t="s">
        <v>10391</v>
      </c>
      <c r="T67" s="28" t="s">
        <v>499</v>
      </c>
      <c r="U67" s="28" t="s">
        <v>499</v>
      </c>
      <c r="V67" s="3" t="s">
        <v>10391</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4851</v>
      </c>
      <c r="M68" s="28" t="s">
        <v>1714</v>
      </c>
      <c r="N68" s="28" t="s">
        <v>233</v>
      </c>
      <c r="O68" s="28" t="s">
        <v>1609</v>
      </c>
      <c r="P68" s="41">
        <v>40925</v>
      </c>
      <c r="Q68" s="42" t="s">
        <v>499</v>
      </c>
      <c r="R68" s="28" t="s">
        <v>499</v>
      </c>
      <c r="S68" s="28" t="s">
        <v>10392</v>
      </c>
      <c r="T68" s="28" t="s">
        <v>499</v>
      </c>
      <c r="U68" s="28" t="s">
        <v>499</v>
      </c>
      <c r="V68" s="3" t="s">
        <v>10392</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4852</v>
      </c>
      <c r="M69" s="28" t="s">
        <v>1717</v>
      </c>
      <c r="N69" s="28" t="s">
        <v>247</v>
      </c>
      <c r="O69" s="28" t="s">
        <v>1718</v>
      </c>
      <c r="P69" s="41">
        <v>40913</v>
      </c>
      <c r="Q69" s="42" t="s">
        <v>499</v>
      </c>
      <c r="R69" s="28" t="s">
        <v>499</v>
      </c>
      <c r="S69" s="28" t="s">
        <v>10393</v>
      </c>
      <c r="T69" s="28" t="s">
        <v>499</v>
      </c>
      <c r="U69" s="28" t="s">
        <v>499</v>
      </c>
      <c r="V69" s="3" t="s">
        <v>10393</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4853</v>
      </c>
      <c r="M70" s="28" t="s">
        <v>1721</v>
      </c>
      <c r="N70" s="28" t="s">
        <v>405</v>
      </c>
      <c r="O70" s="28" t="s">
        <v>1722</v>
      </c>
      <c r="P70" s="41">
        <v>40921</v>
      </c>
      <c r="Q70" s="42" t="s">
        <v>499</v>
      </c>
      <c r="R70" s="28" t="s">
        <v>499</v>
      </c>
      <c r="S70" s="28" t="s">
        <v>10394</v>
      </c>
      <c r="T70" s="28" t="s">
        <v>499</v>
      </c>
      <c r="U70" s="28" t="s">
        <v>499</v>
      </c>
      <c r="V70" s="3" t="s">
        <v>10394</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4854</v>
      </c>
      <c r="M71" s="28" t="s">
        <v>1724</v>
      </c>
      <c r="N71" s="28" t="s">
        <v>404</v>
      </c>
      <c r="O71" s="28" t="s">
        <v>1701</v>
      </c>
      <c r="P71" s="41">
        <v>40942</v>
      </c>
      <c r="Q71" s="42" t="s">
        <v>499</v>
      </c>
      <c r="R71" s="28" t="s">
        <v>499</v>
      </c>
      <c r="S71" s="28" t="s">
        <v>10395</v>
      </c>
      <c r="T71" s="28" t="s">
        <v>499</v>
      </c>
      <c r="U71" s="28" t="s">
        <v>499</v>
      </c>
      <c r="V71" s="3" t="s">
        <v>10395</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4855</v>
      </c>
      <c r="M72" s="28" t="s">
        <v>1726</v>
      </c>
      <c r="N72" s="28" t="s">
        <v>403</v>
      </c>
      <c r="O72" s="28" t="s">
        <v>1659</v>
      </c>
      <c r="P72" s="41">
        <v>40934</v>
      </c>
      <c r="Q72" s="42" t="s">
        <v>499</v>
      </c>
      <c r="R72" s="28" t="s">
        <v>499</v>
      </c>
      <c r="S72" s="28" t="s">
        <v>10396</v>
      </c>
      <c r="T72" s="28" t="s">
        <v>499</v>
      </c>
      <c r="U72" s="28" t="s">
        <v>499</v>
      </c>
      <c r="V72" s="3" t="s">
        <v>10396</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4856</v>
      </c>
      <c r="M73" s="28" t="s">
        <v>1728</v>
      </c>
      <c r="N73" s="28" t="s">
        <v>402</v>
      </c>
      <c r="O73" s="28" t="s">
        <v>1729</v>
      </c>
      <c r="P73" s="41">
        <v>40924</v>
      </c>
      <c r="Q73" s="42" t="s">
        <v>499</v>
      </c>
      <c r="R73" s="28" t="s">
        <v>499</v>
      </c>
      <c r="S73" s="28" t="s">
        <v>10397</v>
      </c>
      <c r="T73" s="28" t="s">
        <v>499</v>
      </c>
      <c r="U73" s="28" t="s">
        <v>499</v>
      </c>
      <c r="V73" s="3" t="s">
        <v>10397</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4857</v>
      </c>
      <c r="M74" s="28" t="s">
        <v>1731</v>
      </c>
      <c r="N74" s="28" t="s">
        <v>256</v>
      </c>
      <c r="O74" s="28" t="s">
        <v>1732</v>
      </c>
      <c r="P74" s="41">
        <v>40917</v>
      </c>
      <c r="Q74" s="42" t="s">
        <v>499</v>
      </c>
      <c r="R74" s="28" t="s">
        <v>499</v>
      </c>
      <c r="S74" s="28" t="s">
        <v>10398</v>
      </c>
      <c r="T74" s="28" t="s">
        <v>499</v>
      </c>
      <c r="U74" s="28" t="s">
        <v>499</v>
      </c>
      <c r="V74" s="3" t="s">
        <v>10398</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4858</v>
      </c>
      <c r="M75" s="28" t="s">
        <v>1734</v>
      </c>
      <c r="N75" s="42" t="s">
        <v>245</v>
      </c>
      <c r="O75" s="28" t="s">
        <v>499</v>
      </c>
      <c r="P75" s="41">
        <v>40913</v>
      </c>
      <c r="Q75" s="42" t="s">
        <v>499</v>
      </c>
      <c r="R75" s="28" t="s">
        <v>499</v>
      </c>
      <c r="S75" s="28" t="s">
        <v>10399</v>
      </c>
      <c r="T75" s="28" t="s">
        <v>499</v>
      </c>
      <c r="U75" s="28" t="s">
        <v>499</v>
      </c>
      <c r="V75" s="3" t="s">
        <v>10399</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4859</v>
      </c>
      <c r="M76" s="28">
        <v>3136496866</v>
      </c>
      <c r="N76" s="28" t="s">
        <v>239</v>
      </c>
      <c r="O76" s="28" t="s">
        <v>1736</v>
      </c>
      <c r="P76" s="41">
        <v>40905</v>
      </c>
      <c r="Q76" s="42" t="s">
        <v>499</v>
      </c>
      <c r="R76" s="28" t="s">
        <v>499</v>
      </c>
      <c r="S76" s="28" t="s">
        <v>10400</v>
      </c>
      <c r="T76" s="28" t="s">
        <v>499</v>
      </c>
      <c r="U76" s="28" t="s">
        <v>499</v>
      </c>
      <c r="V76" s="3" t="s">
        <v>10400</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4860</v>
      </c>
      <c r="M77" s="28" t="s">
        <v>1738</v>
      </c>
      <c r="N77" s="28" t="s">
        <v>252</v>
      </c>
      <c r="O77" s="28" t="s">
        <v>1591</v>
      </c>
      <c r="P77" s="41">
        <v>40903</v>
      </c>
      <c r="Q77" s="42" t="s">
        <v>499</v>
      </c>
      <c r="R77" s="28" t="s">
        <v>499</v>
      </c>
      <c r="S77" s="28" t="s">
        <v>10401</v>
      </c>
      <c r="T77" s="28" t="s">
        <v>499</v>
      </c>
      <c r="U77" s="28" t="s">
        <v>499</v>
      </c>
      <c r="V77" s="3" t="s">
        <v>10401</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4861</v>
      </c>
      <c r="M78" s="28" t="s">
        <v>1741</v>
      </c>
      <c r="N78" s="28" t="s">
        <v>1742</v>
      </c>
      <c r="O78" s="28" t="s">
        <v>1609</v>
      </c>
      <c r="P78" s="41">
        <v>40911</v>
      </c>
      <c r="Q78" s="42" t="s">
        <v>499</v>
      </c>
      <c r="R78" s="28" t="s">
        <v>499</v>
      </c>
      <c r="S78" s="28" t="s">
        <v>10402</v>
      </c>
      <c r="T78" s="28" t="s">
        <v>499</v>
      </c>
      <c r="U78" s="28" t="s">
        <v>499</v>
      </c>
      <c r="V78" s="3" t="s">
        <v>10402</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4862</v>
      </c>
      <c r="M79" s="28" t="s">
        <v>1743</v>
      </c>
      <c r="N79" s="28" t="s">
        <v>262</v>
      </c>
      <c r="O79" s="28" t="s">
        <v>1633</v>
      </c>
      <c r="P79" s="41">
        <v>40914</v>
      </c>
      <c r="Q79" s="42" t="s">
        <v>499</v>
      </c>
      <c r="R79" s="28" t="s">
        <v>499</v>
      </c>
      <c r="S79" s="28" t="s">
        <v>10403</v>
      </c>
      <c r="T79" s="28" t="s">
        <v>499</v>
      </c>
      <c r="U79" s="28" t="s">
        <v>499</v>
      </c>
      <c r="V79" s="3" t="s">
        <v>10403</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4863</v>
      </c>
      <c r="M80" s="28" t="s">
        <v>1745</v>
      </c>
      <c r="N80" s="28" t="s">
        <v>258</v>
      </c>
      <c r="O80" s="28" t="s">
        <v>1746</v>
      </c>
      <c r="P80" s="41">
        <v>40925</v>
      </c>
      <c r="Q80" s="42" t="s">
        <v>499</v>
      </c>
      <c r="R80" s="28" t="s">
        <v>499</v>
      </c>
      <c r="S80" s="28" t="s">
        <v>10404</v>
      </c>
      <c r="T80" s="28" t="s">
        <v>499</v>
      </c>
      <c r="U80" s="28" t="s">
        <v>499</v>
      </c>
      <c r="V80" s="3" t="s">
        <v>10404</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4859</v>
      </c>
      <c r="M81" s="28" t="s">
        <v>1748</v>
      </c>
      <c r="N81" s="28" t="s">
        <v>226</v>
      </c>
      <c r="O81" s="28" t="s">
        <v>1688</v>
      </c>
      <c r="P81" s="41">
        <v>40910</v>
      </c>
      <c r="Q81" s="42" t="s">
        <v>499</v>
      </c>
      <c r="R81" s="28" t="s">
        <v>499</v>
      </c>
      <c r="S81" s="28" t="s">
        <v>10405</v>
      </c>
      <c r="T81" s="28" t="s">
        <v>499</v>
      </c>
      <c r="U81" s="28" t="s">
        <v>499</v>
      </c>
      <c r="V81" s="3" t="s">
        <v>10405</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4859</v>
      </c>
      <c r="M82" s="28" t="s">
        <v>1748</v>
      </c>
      <c r="N82" s="42" t="s">
        <v>263</v>
      </c>
      <c r="O82" s="28" t="s">
        <v>499</v>
      </c>
      <c r="P82" s="41">
        <v>40898</v>
      </c>
      <c r="Q82" s="42" t="s">
        <v>499</v>
      </c>
      <c r="R82" s="28" t="s">
        <v>10406</v>
      </c>
      <c r="S82" s="28" t="s">
        <v>10407</v>
      </c>
      <c r="T82" s="28" t="s">
        <v>499</v>
      </c>
      <c r="U82" s="28" t="s">
        <v>10406</v>
      </c>
      <c r="V82" s="3" t="s">
        <v>10407</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4859</v>
      </c>
      <c r="M83" s="28" t="s">
        <v>1751</v>
      </c>
      <c r="N83" s="28" t="s">
        <v>261</v>
      </c>
      <c r="O83" s="28" t="s">
        <v>1752</v>
      </c>
      <c r="P83" s="41">
        <v>40918</v>
      </c>
      <c r="Q83" s="42" t="s">
        <v>499</v>
      </c>
      <c r="R83" s="28" t="s">
        <v>499</v>
      </c>
      <c r="S83" s="28" t="s">
        <v>10408</v>
      </c>
      <c r="T83" s="28" t="s">
        <v>499</v>
      </c>
      <c r="U83" s="28" t="s">
        <v>499</v>
      </c>
      <c r="V83" s="3" t="s">
        <v>10408</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4864</v>
      </c>
      <c r="M84" s="28" t="s">
        <v>1754</v>
      </c>
      <c r="N84" s="28" t="s">
        <v>266</v>
      </c>
      <c r="O84" s="28" t="s">
        <v>1560</v>
      </c>
      <c r="P84" s="41">
        <v>40917</v>
      </c>
      <c r="Q84" s="42" t="s">
        <v>499</v>
      </c>
      <c r="R84" s="28" t="s">
        <v>499</v>
      </c>
      <c r="S84" s="28" t="s">
        <v>10409</v>
      </c>
      <c r="T84" s="28" t="s">
        <v>499</v>
      </c>
      <c r="U84" s="28" t="s">
        <v>499</v>
      </c>
      <c r="V84" s="3" t="s">
        <v>10409</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4865</v>
      </c>
      <c r="M85" s="28" t="s">
        <v>1756</v>
      </c>
      <c r="N85" s="28" t="s">
        <v>264</v>
      </c>
      <c r="O85" s="28" t="s">
        <v>1620</v>
      </c>
      <c r="P85" s="41">
        <v>40899</v>
      </c>
      <c r="Q85" s="42" t="s">
        <v>499</v>
      </c>
      <c r="R85" s="28" t="s">
        <v>499</v>
      </c>
      <c r="S85" s="28" t="s">
        <v>10410</v>
      </c>
      <c r="T85" s="28" t="s">
        <v>499</v>
      </c>
      <c r="U85" s="28" t="s">
        <v>499</v>
      </c>
      <c r="V85" s="3" t="s">
        <v>10410</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4866</v>
      </c>
      <c r="M86" s="28" t="s">
        <v>1757</v>
      </c>
      <c r="N86" s="28" t="s">
        <v>265</v>
      </c>
      <c r="O86" s="28" t="s">
        <v>1722</v>
      </c>
      <c r="P86" s="41">
        <v>40899</v>
      </c>
      <c r="Q86" s="42" t="s">
        <v>499</v>
      </c>
      <c r="R86" s="28" t="s">
        <v>499</v>
      </c>
      <c r="S86" s="28" t="s">
        <v>10411</v>
      </c>
      <c r="T86" s="28" t="s">
        <v>499</v>
      </c>
      <c r="U86" s="28" t="s">
        <v>499</v>
      </c>
      <c r="V86" s="3" t="s">
        <v>10411</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4867</v>
      </c>
      <c r="M87" s="28" t="s">
        <v>1759</v>
      </c>
      <c r="N87" s="28" t="s">
        <v>1760</v>
      </c>
      <c r="O87" s="28" t="s">
        <v>1560</v>
      </c>
      <c r="P87" s="41">
        <v>40918</v>
      </c>
      <c r="Q87" s="42" t="s">
        <v>499</v>
      </c>
      <c r="R87" s="28" t="s">
        <v>499</v>
      </c>
      <c r="S87" s="28" t="s">
        <v>10412</v>
      </c>
      <c r="T87" s="28" t="s">
        <v>499</v>
      </c>
      <c r="U87" s="28" t="s">
        <v>499</v>
      </c>
      <c r="V87" s="3" t="s">
        <v>10412</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10413</v>
      </c>
      <c r="T88" s="35" t="s">
        <v>499</v>
      </c>
      <c r="U88" s="28" t="s">
        <v>499</v>
      </c>
      <c r="V88" s="3" t="s">
        <v>10413</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4868</v>
      </c>
      <c r="M89" s="28">
        <v>32845241</v>
      </c>
      <c r="N89" s="42" t="s">
        <v>1768</v>
      </c>
      <c r="O89" s="28" t="s">
        <v>499</v>
      </c>
      <c r="P89" s="41">
        <v>41252</v>
      </c>
      <c r="Q89" s="42" t="s">
        <v>499</v>
      </c>
      <c r="R89" s="28" t="s">
        <v>499</v>
      </c>
      <c r="S89" s="28" t="s">
        <v>10414</v>
      </c>
      <c r="T89" s="35" t="s">
        <v>499</v>
      </c>
      <c r="U89" s="28" t="s">
        <v>499</v>
      </c>
      <c r="V89" s="3" t="s">
        <v>10414</v>
      </c>
      <c r="W89" s="28"/>
      <c r="X89" s="28"/>
      <c r="Y89" s="28"/>
    </row>
    <row r="90" spans="1:25" ht="18" customHeight="1">
      <c r="A90" s="28" t="s">
        <v>1769</v>
      </c>
      <c r="B90" s="28" t="s">
        <v>2820</v>
      </c>
      <c r="C90" s="3">
        <v>40912</v>
      </c>
      <c r="D90" s="3">
        <v>40957</v>
      </c>
      <c r="E90" s="28" t="s">
        <v>1529</v>
      </c>
      <c r="F90" s="28" t="s">
        <v>1530</v>
      </c>
      <c r="G90" s="28" t="s">
        <v>1761</v>
      </c>
      <c r="H90" s="28" t="s">
        <v>10415</v>
      </c>
      <c r="I90" s="28">
        <v>40912</v>
      </c>
      <c r="J90" s="3" t="s">
        <v>1770</v>
      </c>
      <c r="K90" s="3" t="s">
        <v>1771</v>
      </c>
      <c r="L90" s="28">
        <v>0</v>
      </c>
      <c r="M90" s="28">
        <v>0</v>
      </c>
      <c r="N90" s="42" t="s">
        <v>1772</v>
      </c>
      <c r="O90" s="28" t="s">
        <v>499</v>
      </c>
      <c r="P90" s="41">
        <v>40912</v>
      </c>
      <c r="Q90" s="42" t="s">
        <v>499</v>
      </c>
      <c r="R90" s="28" t="s">
        <v>499</v>
      </c>
      <c r="S90" s="28" t="s">
        <v>10416</v>
      </c>
      <c r="T90" s="28" t="s">
        <v>499</v>
      </c>
      <c r="U90" s="28" t="s">
        <v>499</v>
      </c>
      <c r="V90" s="3" t="s">
        <v>10416</v>
      </c>
      <c r="W90" s="28"/>
      <c r="X90" s="28"/>
      <c r="Y90" s="28"/>
    </row>
    <row r="91" spans="1:25" ht="18" customHeight="1">
      <c r="A91" s="28" t="s">
        <v>6460</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10417</v>
      </c>
      <c r="T91" s="28" t="s">
        <v>1778</v>
      </c>
      <c r="U91" s="42" t="s">
        <v>499</v>
      </c>
      <c r="V91" s="28" t="s">
        <v>10417</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4869</v>
      </c>
      <c r="M92" s="28" t="s">
        <v>1783</v>
      </c>
      <c r="N92" s="28" t="s">
        <v>1784</v>
      </c>
      <c r="O92" s="28" t="s">
        <v>1785</v>
      </c>
      <c r="P92" s="41">
        <v>40952</v>
      </c>
      <c r="Q92" s="42" t="s">
        <v>499</v>
      </c>
      <c r="R92" s="28" t="s">
        <v>499</v>
      </c>
      <c r="S92" s="28" t="s">
        <v>10418</v>
      </c>
      <c r="T92" s="28" t="s">
        <v>499</v>
      </c>
      <c r="U92" s="28" t="s">
        <v>499</v>
      </c>
      <c r="V92" s="3" t="s">
        <v>10418</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4870</v>
      </c>
      <c r="M93" s="28" t="s">
        <v>1789</v>
      </c>
      <c r="N93" s="28" t="s">
        <v>2418</v>
      </c>
      <c r="O93" s="28" t="s">
        <v>1620</v>
      </c>
      <c r="P93" s="41">
        <v>40991</v>
      </c>
      <c r="Q93" s="42" t="s">
        <v>499</v>
      </c>
      <c r="R93" s="28" t="s">
        <v>499</v>
      </c>
      <c r="S93" s="28" t="s">
        <v>10419</v>
      </c>
      <c r="T93" s="28" t="s">
        <v>499</v>
      </c>
      <c r="U93" s="28" t="s">
        <v>499</v>
      </c>
      <c r="V93" s="28" t="s">
        <v>10419</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4871</v>
      </c>
      <c r="M94" s="28" t="s">
        <v>753</v>
      </c>
      <c r="N94" s="28" t="s">
        <v>1790</v>
      </c>
      <c r="O94" s="28" t="s">
        <v>1791</v>
      </c>
      <c r="P94" s="41">
        <v>40946</v>
      </c>
      <c r="Q94" s="42" t="s">
        <v>499</v>
      </c>
      <c r="R94" s="28" t="s">
        <v>499</v>
      </c>
      <c r="S94" s="28" t="s">
        <v>10420</v>
      </c>
      <c r="T94" s="28" t="s">
        <v>499</v>
      </c>
      <c r="U94" s="28" t="s">
        <v>499</v>
      </c>
      <c r="V94" s="3" t="s">
        <v>10420</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4872</v>
      </c>
      <c r="M95" s="28" t="s">
        <v>1794</v>
      </c>
      <c r="N95" s="28" t="s">
        <v>1795</v>
      </c>
      <c r="O95" s="28" t="s">
        <v>1537</v>
      </c>
      <c r="P95" s="41">
        <v>40954</v>
      </c>
      <c r="Q95" s="42" t="s">
        <v>499</v>
      </c>
      <c r="R95" s="28" t="s">
        <v>499</v>
      </c>
      <c r="S95" s="28" t="s">
        <v>10421</v>
      </c>
      <c r="T95" s="28" t="s">
        <v>499</v>
      </c>
      <c r="U95" s="28" t="s">
        <v>499</v>
      </c>
      <c r="V95" s="3" t="s">
        <v>10421</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4873</v>
      </c>
      <c r="M96" s="28" t="s">
        <v>1528</v>
      </c>
      <c r="N96" s="28" t="s">
        <v>1799</v>
      </c>
      <c r="O96" s="28" t="s">
        <v>1800</v>
      </c>
      <c r="P96" s="41">
        <v>40980</v>
      </c>
      <c r="Q96" s="42" t="s">
        <v>499</v>
      </c>
      <c r="R96" s="28" t="s">
        <v>499</v>
      </c>
      <c r="S96" s="28" t="s">
        <v>10422</v>
      </c>
      <c r="T96" s="28" t="s">
        <v>499</v>
      </c>
      <c r="U96" s="28" t="s">
        <v>499</v>
      </c>
      <c r="V96" s="3" t="s">
        <v>10422</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4874</v>
      </c>
      <c r="M97" s="28" t="s">
        <v>1802</v>
      </c>
      <c r="N97" s="28" t="s">
        <v>1803</v>
      </c>
      <c r="O97" s="28" t="s">
        <v>1537</v>
      </c>
      <c r="P97" s="41">
        <v>40947</v>
      </c>
      <c r="Q97" s="42" t="s">
        <v>499</v>
      </c>
      <c r="R97" s="28" t="s">
        <v>499</v>
      </c>
      <c r="S97" s="28" t="s">
        <v>10423</v>
      </c>
      <c r="T97" s="28" t="s">
        <v>499</v>
      </c>
      <c r="U97" s="28" t="s">
        <v>499</v>
      </c>
      <c r="V97" s="3" t="s">
        <v>10423</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4875</v>
      </c>
      <c r="M98" s="28" t="s">
        <v>756</v>
      </c>
      <c r="N98" s="28" t="s">
        <v>1805</v>
      </c>
      <c r="O98" s="28" t="s">
        <v>1806</v>
      </c>
      <c r="P98" s="41">
        <v>40947</v>
      </c>
      <c r="Q98" s="42" t="s">
        <v>499</v>
      </c>
      <c r="R98" s="28" t="s">
        <v>499</v>
      </c>
      <c r="S98" s="28" t="s">
        <v>10424</v>
      </c>
      <c r="T98" s="28" t="s">
        <v>499</v>
      </c>
      <c r="U98" s="28" t="s">
        <v>499</v>
      </c>
      <c r="V98" s="3" t="s">
        <v>10424</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4876</v>
      </c>
      <c r="M99" s="28" t="s">
        <v>1810</v>
      </c>
      <c r="N99" s="28" t="s">
        <v>1811</v>
      </c>
      <c r="O99" s="28" t="s">
        <v>1812</v>
      </c>
      <c r="P99" s="41">
        <v>40948</v>
      </c>
      <c r="Q99" s="42" t="s">
        <v>499</v>
      </c>
      <c r="R99" s="28" t="s">
        <v>499</v>
      </c>
      <c r="S99" s="28" t="s">
        <v>10425</v>
      </c>
      <c r="T99" s="28" t="s">
        <v>499</v>
      </c>
      <c r="U99" s="28" t="s">
        <v>499</v>
      </c>
      <c r="V99" s="3" t="s">
        <v>10425</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4877</v>
      </c>
      <c r="M100" s="28" t="s">
        <v>1817</v>
      </c>
      <c r="N100" s="28" t="s">
        <v>2642</v>
      </c>
      <c r="O100" s="28" t="s">
        <v>1692</v>
      </c>
      <c r="P100" s="41">
        <v>41010</v>
      </c>
      <c r="Q100" s="42" t="s">
        <v>499</v>
      </c>
      <c r="R100" s="28" t="s">
        <v>10426</v>
      </c>
      <c r="S100" s="28" t="s">
        <v>10427</v>
      </c>
      <c r="T100" s="28" t="s">
        <v>499</v>
      </c>
      <c r="U100" s="28" t="s">
        <v>10426</v>
      </c>
      <c r="V100" s="28" t="s">
        <v>10427</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4878</v>
      </c>
      <c r="M101" s="28" t="s">
        <v>1821</v>
      </c>
      <c r="N101" s="28" t="s">
        <v>2419</v>
      </c>
      <c r="O101" s="28" t="s">
        <v>1659</v>
      </c>
      <c r="P101" s="41">
        <v>40989</v>
      </c>
      <c r="Q101" s="42" t="s">
        <v>499</v>
      </c>
      <c r="R101" s="28" t="s">
        <v>499</v>
      </c>
      <c r="S101" s="28" t="s">
        <v>10428</v>
      </c>
      <c r="T101" s="28" t="s">
        <v>499</v>
      </c>
      <c r="U101" s="28" t="s">
        <v>499</v>
      </c>
      <c r="V101" s="28" t="s">
        <v>10428</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4879</v>
      </c>
      <c r="M102" s="28" t="s">
        <v>759</v>
      </c>
      <c r="N102" s="28" t="s">
        <v>1823</v>
      </c>
      <c r="O102" s="28" t="s">
        <v>1560</v>
      </c>
      <c r="P102" s="41">
        <v>40946</v>
      </c>
      <c r="Q102" s="42" t="s">
        <v>499</v>
      </c>
      <c r="R102" s="28" t="s">
        <v>499</v>
      </c>
      <c r="S102" s="28" t="s">
        <v>10429</v>
      </c>
      <c r="T102" s="28" t="s">
        <v>499</v>
      </c>
      <c r="U102" s="28" t="s">
        <v>499</v>
      </c>
      <c r="V102" s="3" t="s">
        <v>10429</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4880</v>
      </c>
      <c r="M103" s="28" t="s">
        <v>1828</v>
      </c>
      <c r="N103" s="28" t="s">
        <v>2317</v>
      </c>
      <c r="O103" s="28" t="s">
        <v>1547</v>
      </c>
      <c r="P103" s="41">
        <v>40988</v>
      </c>
      <c r="Q103" s="42" t="s">
        <v>499</v>
      </c>
      <c r="R103" s="28" t="s">
        <v>499</v>
      </c>
      <c r="S103" s="28" t="s">
        <v>10430</v>
      </c>
      <c r="T103" s="28" t="s">
        <v>499</v>
      </c>
      <c r="U103" s="28" t="s">
        <v>499</v>
      </c>
      <c r="V103" s="28" t="s">
        <v>10430</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4881</v>
      </c>
      <c r="M104" s="28" t="s">
        <v>1512</v>
      </c>
      <c r="N104" s="28" t="s">
        <v>1831</v>
      </c>
      <c r="O104" s="28" t="s">
        <v>1832</v>
      </c>
      <c r="P104" s="41">
        <v>40963</v>
      </c>
      <c r="Q104" s="42" t="s">
        <v>499</v>
      </c>
      <c r="R104" s="28" t="s">
        <v>499</v>
      </c>
      <c r="S104" s="28" t="s">
        <v>10431</v>
      </c>
      <c r="T104" s="28" t="s">
        <v>499</v>
      </c>
      <c r="U104" s="28" t="s">
        <v>499</v>
      </c>
      <c r="V104" s="3" t="s">
        <v>10431</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4882</v>
      </c>
      <c r="M105" s="28" t="s">
        <v>1835</v>
      </c>
      <c r="N105" s="28" t="s">
        <v>1496</v>
      </c>
      <c r="O105" s="28" t="s">
        <v>1547</v>
      </c>
      <c r="P105" s="41">
        <v>40975</v>
      </c>
      <c r="Q105" s="42" t="s">
        <v>499</v>
      </c>
      <c r="R105" s="28" t="s">
        <v>499</v>
      </c>
      <c r="S105" s="28" t="s">
        <v>10432</v>
      </c>
      <c r="T105" s="28" t="s">
        <v>499</v>
      </c>
      <c r="U105" s="28" t="s">
        <v>499</v>
      </c>
      <c r="V105" s="3" t="s">
        <v>10432</v>
      </c>
      <c r="W105" s="28"/>
      <c r="X105" s="28"/>
      <c r="Y105" s="28"/>
    </row>
    <row r="106" spans="1:25" ht="18" customHeight="1">
      <c r="A106" s="28">
        <v>790</v>
      </c>
      <c r="B106" s="28" t="s">
        <v>813</v>
      </c>
      <c r="C106" s="3">
        <v>40948</v>
      </c>
      <c r="D106" s="3">
        <v>41104</v>
      </c>
      <c r="E106" s="28" t="s">
        <v>1529</v>
      </c>
      <c r="F106" s="28" t="s">
        <v>1530</v>
      </c>
      <c r="G106" s="28" t="s">
        <v>1836</v>
      </c>
      <c r="H106" s="42" t="s">
        <v>6935</v>
      </c>
      <c r="I106" s="42">
        <v>41137</v>
      </c>
      <c r="J106" s="3" t="s">
        <v>1837</v>
      </c>
      <c r="K106" s="3" t="s">
        <v>1463</v>
      </c>
      <c r="L106" s="28" t="s">
        <v>4883</v>
      </c>
      <c r="M106" s="42" t="s">
        <v>1838</v>
      </c>
      <c r="N106" s="42" t="s">
        <v>6936</v>
      </c>
      <c r="O106" s="42" t="s">
        <v>6921</v>
      </c>
      <c r="P106" s="3">
        <v>41137</v>
      </c>
      <c r="Q106" s="42" t="s">
        <v>499</v>
      </c>
      <c r="R106" s="42" t="s">
        <v>10433</v>
      </c>
      <c r="S106" s="28" t="s">
        <v>10434</v>
      </c>
      <c r="T106" s="42" t="s">
        <v>499</v>
      </c>
      <c r="U106" s="28" t="s">
        <v>10433</v>
      </c>
      <c r="V106" s="28" t="s">
        <v>10434</v>
      </c>
      <c r="W106" s="28"/>
      <c r="X106" s="28"/>
      <c r="Y106" s="28"/>
    </row>
    <row r="107" spans="1:25" ht="18" customHeight="1">
      <c r="A107" s="28">
        <v>786</v>
      </c>
      <c r="B107" s="28" t="s">
        <v>779</v>
      </c>
      <c r="C107" s="3">
        <v>40948</v>
      </c>
      <c r="D107" s="3">
        <v>41160</v>
      </c>
      <c r="E107" s="28" t="s">
        <v>1594</v>
      </c>
      <c r="F107" s="28" t="s">
        <v>1530</v>
      </c>
      <c r="G107" s="28" t="s">
        <v>1839</v>
      </c>
      <c r="H107" s="42" t="s">
        <v>12751</v>
      </c>
      <c r="I107" s="42">
        <v>41156</v>
      </c>
      <c r="J107" s="3" t="s">
        <v>1840</v>
      </c>
      <c r="K107" s="3" t="s">
        <v>7185</v>
      </c>
      <c r="L107" s="28" t="s">
        <v>4884</v>
      </c>
      <c r="M107" s="42" t="s">
        <v>1841</v>
      </c>
      <c r="N107" s="42" t="s">
        <v>12883</v>
      </c>
      <c r="O107" s="42" t="s">
        <v>10110</v>
      </c>
      <c r="P107" s="3" t="s">
        <v>499</v>
      </c>
      <c r="Q107" s="42" t="s">
        <v>7186</v>
      </c>
      <c r="R107" s="42" t="s">
        <v>12752</v>
      </c>
      <c r="S107" s="42" t="s">
        <v>10435</v>
      </c>
      <c r="T107" s="28" t="s">
        <v>7186</v>
      </c>
      <c r="U107" s="28" t="s">
        <v>12752</v>
      </c>
      <c r="V107" s="28" t="s">
        <v>10435</v>
      </c>
      <c r="W107" s="28"/>
      <c r="X107" s="28"/>
      <c r="Y107" s="28"/>
    </row>
    <row r="108" spans="1:25" ht="18" customHeight="1">
      <c r="A108" s="28">
        <v>792</v>
      </c>
      <c r="B108" s="28" t="s">
        <v>817</v>
      </c>
      <c r="C108" s="3">
        <v>40948</v>
      </c>
      <c r="D108" s="3">
        <v>41098</v>
      </c>
      <c r="E108" s="28" t="s">
        <v>1529</v>
      </c>
      <c r="F108" s="28" t="s">
        <v>1530</v>
      </c>
      <c r="G108" s="28" t="s">
        <v>1842</v>
      </c>
      <c r="H108" s="42" t="s">
        <v>4658</v>
      </c>
      <c r="I108" s="42">
        <v>41163</v>
      </c>
      <c r="J108" s="3" t="s">
        <v>1843</v>
      </c>
      <c r="K108" s="3" t="s">
        <v>1436</v>
      </c>
      <c r="L108" s="28" t="s">
        <v>4885</v>
      </c>
      <c r="M108" s="42" t="s">
        <v>1844</v>
      </c>
      <c r="N108" s="42" t="s">
        <v>7902</v>
      </c>
      <c r="O108" s="42" t="s">
        <v>2294</v>
      </c>
      <c r="P108" s="3">
        <v>41163</v>
      </c>
      <c r="Q108" s="42" t="s">
        <v>3508</v>
      </c>
      <c r="R108" s="42" t="s">
        <v>10436</v>
      </c>
      <c r="S108" s="28" t="s">
        <v>10437</v>
      </c>
      <c r="T108" s="28" t="s">
        <v>3508</v>
      </c>
      <c r="U108" s="28" t="s">
        <v>10436</v>
      </c>
      <c r="V108" s="28" t="s">
        <v>10437</v>
      </c>
      <c r="W108" s="28"/>
      <c r="X108" s="28"/>
      <c r="Y108" s="28"/>
    </row>
    <row r="109" spans="1:25" ht="18" customHeight="1">
      <c r="A109" s="28">
        <v>794</v>
      </c>
      <c r="B109" s="28" t="s">
        <v>821</v>
      </c>
      <c r="C109" s="3">
        <v>40948</v>
      </c>
      <c r="D109" s="3">
        <v>41104</v>
      </c>
      <c r="E109" s="28" t="s">
        <v>1529</v>
      </c>
      <c r="F109" s="28" t="s">
        <v>1530</v>
      </c>
      <c r="G109" s="28" t="s">
        <v>1845</v>
      </c>
      <c r="H109" s="42" t="s">
        <v>5604</v>
      </c>
      <c r="I109" s="42">
        <v>41109</v>
      </c>
      <c r="J109" s="3" t="s">
        <v>1846</v>
      </c>
      <c r="K109" s="3" t="s">
        <v>5315</v>
      </c>
      <c r="L109" s="28" t="s">
        <v>4886</v>
      </c>
      <c r="M109" s="42" t="s">
        <v>4382</v>
      </c>
      <c r="N109" s="42" t="s">
        <v>5775</v>
      </c>
      <c r="O109" s="42" t="s">
        <v>5776</v>
      </c>
      <c r="P109" s="3">
        <v>41109</v>
      </c>
      <c r="Q109" s="42" t="s">
        <v>499</v>
      </c>
      <c r="R109" s="42" t="s">
        <v>10438</v>
      </c>
      <c r="S109" s="28" t="s">
        <v>10439</v>
      </c>
      <c r="T109" s="42" t="s">
        <v>499</v>
      </c>
      <c r="U109" s="28" t="s">
        <v>10438</v>
      </c>
      <c r="V109" s="28" t="s">
        <v>10439</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4887</v>
      </c>
      <c r="M110" s="42" t="s">
        <v>1849</v>
      </c>
      <c r="N110" s="42" t="s">
        <v>1850</v>
      </c>
      <c r="O110" s="42" t="s">
        <v>1851</v>
      </c>
      <c r="P110" s="41">
        <v>40963</v>
      </c>
      <c r="Q110" s="42" t="s">
        <v>499</v>
      </c>
      <c r="R110" s="42" t="s">
        <v>499</v>
      </c>
      <c r="S110" s="28" t="s">
        <v>10440</v>
      </c>
      <c r="T110" s="42" t="s">
        <v>499</v>
      </c>
      <c r="U110" s="42" t="s">
        <v>499</v>
      </c>
      <c r="V110" s="3" t="s">
        <v>10440</v>
      </c>
      <c r="W110" s="28"/>
      <c r="X110" s="28"/>
      <c r="Y110" s="28"/>
    </row>
    <row r="111" spans="1:25" ht="18" customHeight="1">
      <c r="A111" s="28">
        <v>787</v>
      </c>
      <c r="B111" s="28" t="s">
        <v>807</v>
      </c>
      <c r="C111" s="3">
        <v>40948</v>
      </c>
      <c r="D111" s="3">
        <v>41104</v>
      </c>
      <c r="E111" s="28" t="s">
        <v>1529</v>
      </c>
      <c r="F111" s="28" t="s">
        <v>1530</v>
      </c>
      <c r="G111" s="28" t="s">
        <v>1852</v>
      </c>
      <c r="H111" s="42" t="s">
        <v>5708</v>
      </c>
      <c r="I111" s="42">
        <v>41110</v>
      </c>
      <c r="J111" s="3" t="s">
        <v>1853</v>
      </c>
      <c r="K111" s="3" t="s">
        <v>1854</v>
      </c>
      <c r="L111" s="28" t="s">
        <v>4888</v>
      </c>
      <c r="M111" s="42" t="s">
        <v>1855</v>
      </c>
      <c r="N111" s="42" t="s">
        <v>5777</v>
      </c>
      <c r="O111" s="42" t="s">
        <v>5778</v>
      </c>
      <c r="P111" s="3">
        <v>41110</v>
      </c>
      <c r="Q111" s="42" t="s">
        <v>4383</v>
      </c>
      <c r="R111" s="42" t="s">
        <v>10441</v>
      </c>
      <c r="S111" s="28" t="s">
        <v>10442</v>
      </c>
      <c r="T111" s="28" t="s">
        <v>4383</v>
      </c>
      <c r="U111" s="28" t="s">
        <v>10441</v>
      </c>
      <c r="V111" s="28" t="s">
        <v>10442</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4889</v>
      </c>
      <c r="M112" s="28" t="s">
        <v>1858</v>
      </c>
      <c r="N112" s="28" t="s">
        <v>1383</v>
      </c>
      <c r="O112" s="28" t="s">
        <v>1537</v>
      </c>
      <c r="P112" s="41">
        <v>40966</v>
      </c>
      <c r="Q112" s="42" t="s">
        <v>499</v>
      </c>
      <c r="R112" s="42" t="s">
        <v>499</v>
      </c>
      <c r="S112" s="28" t="s">
        <v>10443</v>
      </c>
      <c r="T112" s="28" t="s">
        <v>499</v>
      </c>
      <c r="U112" s="28" t="s">
        <v>499</v>
      </c>
      <c r="V112" s="3" t="s">
        <v>10443</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4890</v>
      </c>
      <c r="M113" s="28" t="s">
        <v>1862</v>
      </c>
      <c r="N113" s="28" t="s">
        <v>1863</v>
      </c>
      <c r="O113" s="28" t="s">
        <v>1547</v>
      </c>
      <c r="P113" s="41">
        <v>40963</v>
      </c>
      <c r="Q113" s="42" t="s">
        <v>499</v>
      </c>
      <c r="R113" s="42" t="s">
        <v>499</v>
      </c>
      <c r="S113" s="28" t="s">
        <v>10444</v>
      </c>
      <c r="T113" s="28" t="s">
        <v>499</v>
      </c>
      <c r="U113" s="28" t="s">
        <v>499</v>
      </c>
      <c r="V113" s="3" t="s">
        <v>10444</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4891</v>
      </c>
      <c r="M114" s="28" t="s">
        <v>1867</v>
      </c>
      <c r="N114" s="28" t="s">
        <v>2318</v>
      </c>
      <c r="O114" s="28" t="s">
        <v>1659</v>
      </c>
      <c r="P114" s="41">
        <v>40988</v>
      </c>
      <c r="Q114" s="42" t="s">
        <v>499</v>
      </c>
      <c r="R114" s="42" t="s">
        <v>499</v>
      </c>
      <c r="S114" s="28" t="s">
        <v>10445</v>
      </c>
      <c r="T114" s="28" t="s">
        <v>499</v>
      </c>
      <c r="U114" s="28" t="s">
        <v>499</v>
      </c>
      <c r="V114" s="28" t="s">
        <v>10445</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4892</v>
      </c>
      <c r="M115" s="28" t="s">
        <v>1870</v>
      </c>
      <c r="N115" s="28" t="s">
        <v>1402</v>
      </c>
      <c r="O115" s="28" t="s">
        <v>1560</v>
      </c>
      <c r="P115" s="41">
        <v>40968</v>
      </c>
      <c r="Q115" s="42" t="s">
        <v>499</v>
      </c>
      <c r="R115" s="42" t="s">
        <v>499</v>
      </c>
      <c r="S115" s="28" t="s">
        <v>10446</v>
      </c>
      <c r="T115" s="28" t="s">
        <v>499</v>
      </c>
      <c r="U115" s="28" t="s">
        <v>499</v>
      </c>
      <c r="V115" s="3" t="s">
        <v>10446</v>
      </c>
      <c r="W115" s="28"/>
      <c r="X115" s="28"/>
      <c r="Y115" s="28"/>
    </row>
    <row r="116" spans="1:25" ht="18" customHeight="1">
      <c r="A116" s="28">
        <v>830</v>
      </c>
      <c r="B116" s="28" t="s">
        <v>805</v>
      </c>
      <c r="C116" s="3">
        <v>40948</v>
      </c>
      <c r="D116" s="3">
        <v>41117</v>
      </c>
      <c r="E116" s="28" t="s">
        <v>1529</v>
      </c>
      <c r="F116" s="28" t="s">
        <v>1530</v>
      </c>
      <c r="G116" s="28" t="s">
        <v>1871</v>
      </c>
      <c r="H116" s="42" t="s">
        <v>6626</v>
      </c>
      <c r="I116" s="42">
        <v>41131</v>
      </c>
      <c r="J116" s="3" t="s">
        <v>1872</v>
      </c>
      <c r="K116" s="3" t="s">
        <v>4893</v>
      </c>
      <c r="L116" s="28" t="s">
        <v>4894</v>
      </c>
      <c r="M116" s="42" t="s">
        <v>1873</v>
      </c>
      <c r="N116" s="42" t="s">
        <v>6627</v>
      </c>
      <c r="O116" s="42" t="s">
        <v>6628</v>
      </c>
      <c r="P116" s="3">
        <v>41131</v>
      </c>
      <c r="Q116" s="42" t="s">
        <v>4895</v>
      </c>
      <c r="R116" s="42" t="s">
        <v>10447</v>
      </c>
      <c r="S116" s="28" t="s">
        <v>10448</v>
      </c>
      <c r="T116" s="28" t="s">
        <v>4895</v>
      </c>
      <c r="U116" s="28" t="s">
        <v>10447</v>
      </c>
      <c r="V116" s="28" t="s">
        <v>10448</v>
      </c>
      <c r="W116" s="28"/>
      <c r="X116" s="28"/>
      <c r="Y116" s="28"/>
    </row>
    <row r="117" spans="1:25" ht="18" customHeight="1">
      <c r="A117" s="28">
        <v>797</v>
      </c>
      <c r="B117" s="28" t="s">
        <v>781</v>
      </c>
      <c r="C117" s="3">
        <v>40948</v>
      </c>
      <c r="D117" s="3">
        <v>41104</v>
      </c>
      <c r="E117" s="28" t="s">
        <v>1529</v>
      </c>
      <c r="F117" s="28" t="s">
        <v>1530</v>
      </c>
      <c r="G117" s="28" t="s">
        <v>1874</v>
      </c>
      <c r="H117" s="42" t="s">
        <v>5709</v>
      </c>
      <c r="I117" s="42">
        <v>41108</v>
      </c>
      <c r="J117" s="3" t="s">
        <v>1875</v>
      </c>
      <c r="K117" s="3" t="s">
        <v>1458</v>
      </c>
      <c r="L117" s="28" t="s">
        <v>4896</v>
      </c>
      <c r="M117" s="42" t="s">
        <v>1876</v>
      </c>
      <c r="N117" s="42" t="s">
        <v>5710</v>
      </c>
      <c r="O117" s="42" t="s">
        <v>1560</v>
      </c>
      <c r="P117" s="3">
        <v>41108</v>
      </c>
      <c r="Q117" s="42" t="s">
        <v>499</v>
      </c>
      <c r="R117" s="42" t="s">
        <v>10449</v>
      </c>
      <c r="S117" s="28" t="s">
        <v>10450</v>
      </c>
      <c r="T117" s="42" t="s">
        <v>499</v>
      </c>
      <c r="U117" s="28" t="s">
        <v>10449</v>
      </c>
      <c r="V117" s="28" t="s">
        <v>10450</v>
      </c>
      <c r="W117" s="28"/>
      <c r="X117" s="28"/>
      <c r="Y117" s="28"/>
    </row>
    <row r="118" spans="1:25" ht="18" customHeight="1">
      <c r="A118" s="28">
        <v>798</v>
      </c>
      <c r="B118" s="28" t="s">
        <v>783</v>
      </c>
      <c r="C118" s="3">
        <v>40948</v>
      </c>
      <c r="D118" s="3">
        <v>41117</v>
      </c>
      <c r="E118" s="28" t="s">
        <v>1529</v>
      </c>
      <c r="F118" s="28" t="s">
        <v>1530</v>
      </c>
      <c r="G118" s="28" t="s">
        <v>1877</v>
      </c>
      <c r="H118" s="42" t="s">
        <v>6193</v>
      </c>
      <c r="I118" s="42">
        <v>41123</v>
      </c>
      <c r="J118" s="3" t="s">
        <v>1878</v>
      </c>
      <c r="K118" s="3" t="s">
        <v>5316</v>
      </c>
      <c r="L118" s="28" t="s">
        <v>4897</v>
      </c>
      <c r="M118" s="42" t="s">
        <v>4384</v>
      </c>
      <c r="N118" s="42" t="s">
        <v>6312</v>
      </c>
      <c r="O118" s="42" t="s">
        <v>2719</v>
      </c>
      <c r="P118" s="3">
        <v>41124</v>
      </c>
      <c r="Q118" s="42" t="s">
        <v>4898</v>
      </c>
      <c r="R118" s="42" t="s">
        <v>10451</v>
      </c>
      <c r="S118" s="28" t="s">
        <v>10452</v>
      </c>
      <c r="T118" s="28" t="s">
        <v>4898</v>
      </c>
      <c r="U118" s="28" t="s">
        <v>10451</v>
      </c>
      <c r="V118" s="28" t="s">
        <v>10452</v>
      </c>
      <c r="W118" s="28"/>
      <c r="X118" s="28"/>
      <c r="Y118" s="28"/>
    </row>
    <row r="119" spans="1:25" ht="18" customHeight="1">
      <c r="A119" s="28">
        <v>805</v>
      </c>
      <c r="B119" s="28" t="s">
        <v>787</v>
      </c>
      <c r="C119" s="3">
        <v>40948</v>
      </c>
      <c r="D119" s="3">
        <v>41104</v>
      </c>
      <c r="E119" s="28" t="s">
        <v>1529</v>
      </c>
      <c r="F119" s="28" t="s">
        <v>1530</v>
      </c>
      <c r="G119" s="28" t="s">
        <v>1879</v>
      </c>
      <c r="H119" s="42" t="s">
        <v>6937</v>
      </c>
      <c r="I119" s="42">
        <v>41137</v>
      </c>
      <c r="J119" s="3" t="s">
        <v>1880</v>
      </c>
      <c r="K119" s="3" t="s">
        <v>4385</v>
      </c>
      <c r="L119" s="28" t="s">
        <v>4899</v>
      </c>
      <c r="M119" s="42" t="s">
        <v>4386</v>
      </c>
      <c r="N119" s="42" t="s">
        <v>6938</v>
      </c>
      <c r="O119" s="42" t="s">
        <v>5532</v>
      </c>
      <c r="P119" s="3">
        <v>41137</v>
      </c>
      <c r="Q119" s="42" t="s">
        <v>3509</v>
      </c>
      <c r="R119" s="42" t="s">
        <v>10453</v>
      </c>
      <c r="S119" s="28" t="s">
        <v>10454</v>
      </c>
      <c r="T119" s="28" t="s">
        <v>3509</v>
      </c>
      <c r="U119" s="28" t="s">
        <v>10453</v>
      </c>
      <c r="V119" s="28" t="s">
        <v>10454</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4900</v>
      </c>
      <c r="M120" s="42" t="s">
        <v>1884</v>
      </c>
      <c r="N120" s="42" t="s">
        <v>2445</v>
      </c>
      <c r="O120" s="42" t="s">
        <v>1960</v>
      </c>
      <c r="P120" s="41">
        <v>40998</v>
      </c>
      <c r="Q120" s="42" t="s">
        <v>499</v>
      </c>
      <c r="R120" s="42" t="s">
        <v>499</v>
      </c>
      <c r="S120" s="28" t="s">
        <v>10455</v>
      </c>
      <c r="T120" s="42" t="s">
        <v>499</v>
      </c>
      <c r="U120" s="42" t="s">
        <v>499</v>
      </c>
      <c r="V120" s="28" t="s">
        <v>10455</v>
      </c>
      <c r="W120" s="28"/>
      <c r="X120" s="28"/>
      <c r="Y120" s="28"/>
    </row>
    <row r="121" spans="1:25" ht="18" customHeight="1">
      <c r="A121" s="28">
        <v>807</v>
      </c>
      <c r="B121" s="28" t="s">
        <v>791</v>
      </c>
      <c r="C121" s="3">
        <v>40948</v>
      </c>
      <c r="D121" s="3">
        <v>41117</v>
      </c>
      <c r="E121" s="28" t="s">
        <v>1529</v>
      </c>
      <c r="F121" s="28" t="s">
        <v>1530</v>
      </c>
      <c r="G121" s="28" t="s">
        <v>1885</v>
      </c>
      <c r="H121" s="42" t="s">
        <v>6629</v>
      </c>
      <c r="I121" s="42">
        <v>41135</v>
      </c>
      <c r="J121" s="3" t="s">
        <v>1886</v>
      </c>
      <c r="K121" s="3" t="s">
        <v>972</v>
      </c>
      <c r="L121" s="28" t="s">
        <v>4901</v>
      </c>
      <c r="M121" s="42" t="s">
        <v>1887</v>
      </c>
      <c r="N121" s="42" t="s">
        <v>6630</v>
      </c>
      <c r="O121" s="42" t="s">
        <v>6843</v>
      </c>
      <c r="P121" s="3">
        <v>41135</v>
      </c>
      <c r="Q121" s="42" t="s">
        <v>4383</v>
      </c>
      <c r="R121" s="42" t="s">
        <v>10456</v>
      </c>
      <c r="S121" s="28" t="s">
        <v>10457</v>
      </c>
      <c r="T121" s="28" t="s">
        <v>4383</v>
      </c>
      <c r="U121" s="28" t="s">
        <v>10456</v>
      </c>
      <c r="V121" s="28" t="s">
        <v>10457</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4902</v>
      </c>
      <c r="M122" s="28" t="s">
        <v>1890</v>
      </c>
      <c r="N122" s="28" t="s">
        <v>1389</v>
      </c>
      <c r="O122" s="28" t="s">
        <v>1560</v>
      </c>
      <c r="P122" s="41">
        <v>40967</v>
      </c>
      <c r="Q122" s="42" t="s">
        <v>499</v>
      </c>
      <c r="R122" s="42" t="s">
        <v>499</v>
      </c>
      <c r="S122" s="28" t="s">
        <v>10458</v>
      </c>
      <c r="T122" s="28" t="s">
        <v>499</v>
      </c>
      <c r="U122" s="28" t="s">
        <v>499</v>
      </c>
      <c r="V122" s="3" t="s">
        <v>10458</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4903</v>
      </c>
      <c r="M123" s="28" t="s">
        <v>1893</v>
      </c>
      <c r="N123" s="28" t="s">
        <v>1405</v>
      </c>
      <c r="O123" s="28" t="s">
        <v>1550</v>
      </c>
      <c r="P123" s="41">
        <v>40968</v>
      </c>
      <c r="Q123" s="42" t="s">
        <v>499</v>
      </c>
      <c r="R123" s="42" t="s">
        <v>499</v>
      </c>
      <c r="S123" s="28" t="s">
        <v>10459</v>
      </c>
      <c r="T123" s="28" t="s">
        <v>499</v>
      </c>
      <c r="U123" s="28" t="s">
        <v>499</v>
      </c>
      <c r="V123" s="3" t="s">
        <v>10459</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4904</v>
      </c>
      <c r="M124" s="28" t="s">
        <v>1897</v>
      </c>
      <c r="N124" s="28" t="s">
        <v>1898</v>
      </c>
      <c r="O124" s="28" t="s">
        <v>1560</v>
      </c>
      <c r="P124" s="41">
        <v>40954</v>
      </c>
      <c r="Q124" s="42" t="s">
        <v>499</v>
      </c>
      <c r="R124" s="42" t="s">
        <v>499</v>
      </c>
      <c r="S124" s="28" t="s">
        <v>10460</v>
      </c>
      <c r="T124" s="28" t="s">
        <v>499</v>
      </c>
      <c r="U124" s="28" t="s">
        <v>499</v>
      </c>
      <c r="V124" s="3" t="s">
        <v>10460</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4905</v>
      </c>
      <c r="M125" s="28" t="s">
        <v>1901</v>
      </c>
      <c r="N125" s="28" t="s">
        <v>1384</v>
      </c>
      <c r="O125" s="28" t="s">
        <v>1550</v>
      </c>
      <c r="P125" s="41">
        <v>40966</v>
      </c>
      <c r="Q125" s="42" t="s">
        <v>499</v>
      </c>
      <c r="R125" s="42" t="s">
        <v>499</v>
      </c>
      <c r="S125" s="28" t="s">
        <v>10461</v>
      </c>
      <c r="T125" s="28" t="s">
        <v>499</v>
      </c>
      <c r="U125" s="28" t="s">
        <v>499</v>
      </c>
      <c r="V125" s="3" t="s">
        <v>10461</v>
      </c>
      <c r="W125" s="28"/>
      <c r="X125" s="28"/>
      <c r="Y125" s="28"/>
    </row>
    <row r="126" spans="1:25" ht="18" customHeight="1">
      <c r="A126" s="28">
        <v>828</v>
      </c>
      <c r="B126" s="28" t="s">
        <v>803</v>
      </c>
      <c r="C126" s="3">
        <v>40948</v>
      </c>
      <c r="D126" s="3">
        <v>41117</v>
      </c>
      <c r="E126" s="28" t="s">
        <v>1529</v>
      </c>
      <c r="F126" s="28" t="s">
        <v>1770</v>
      </c>
      <c r="G126" s="28" t="s">
        <v>1902</v>
      </c>
      <c r="H126" s="42" t="s">
        <v>7903</v>
      </c>
      <c r="I126" s="42">
        <v>41164</v>
      </c>
      <c r="J126" s="3" t="s">
        <v>1903</v>
      </c>
      <c r="K126" s="3" t="s">
        <v>973</v>
      </c>
      <c r="L126" s="28" t="s">
        <v>4906</v>
      </c>
      <c r="M126" s="42" t="s">
        <v>1904</v>
      </c>
      <c r="N126" s="42" t="s">
        <v>7904</v>
      </c>
      <c r="O126" s="42" t="s">
        <v>4252</v>
      </c>
      <c r="P126" s="3">
        <v>41165</v>
      </c>
      <c r="Q126" s="42" t="s">
        <v>499</v>
      </c>
      <c r="R126" s="42" t="s">
        <v>10462</v>
      </c>
      <c r="S126" s="28" t="s">
        <v>10463</v>
      </c>
      <c r="T126" s="42" t="s">
        <v>499</v>
      </c>
      <c r="U126" s="28" t="s">
        <v>10462</v>
      </c>
      <c r="V126" s="28" t="s">
        <v>10463</v>
      </c>
      <c r="W126" s="28"/>
      <c r="X126" s="28"/>
      <c r="Y126" s="28"/>
    </row>
    <row r="127" spans="1:25" ht="18" customHeight="1">
      <c r="A127" s="28">
        <v>817</v>
      </c>
      <c r="B127" s="28" t="s">
        <v>801</v>
      </c>
      <c r="C127" s="3">
        <v>40948</v>
      </c>
      <c r="D127" s="3">
        <v>41100</v>
      </c>
      <c r="E127" s="28" t="s">
        <v>1529</v>
      </c>
      <c r="F127" s="28" t="s">
        <v>1530</v>
      </c>
      <c r="G127" s="28" t="s">
        <v>1905</v>
      </c>
      <c r="H127" s="42" t="s">
        <v>5949</v>
      </c>
      <c r="I127" s="42">
        <v>41124</v>
      </c>
      <c r="J127" s="3" t="s">
        <v>4387</v>
      </c>
      <c r="K127" s="3" t="s">
        <v>1462</v>
      </c>
      <c r="L127" s="28" t="s">
        <v>4907</v>
      </c>
      <c r="M127" s="42" t="s">
        <v>1906</v>
      </c>
      <c r="N127" s="42" t="s">
        <v>6313</v>
      </c>
      <c r="O127" s="42" t="s">
        <v>6314</v>
      </c>
      <c r="P127" s="3">
        <v>41127</v>
      </c>
      <c r="Q127" s="42" t="s">
        <v>4383</v>
      </c>
      <c r="R127" s="42" t="s">
        <v>10464</v>
      </c>
      <c r="S127" s="28" t="s">
        <v>10465</v>
      </c>
      <c r="T127" s="28" t="s">
        <v>4383</v>
      </c>
      <c r="U127" s="28" t="s">
        <v>10464</v>
      </c>
      <c r="V127" s="28" t="s">
        <v>10465</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4908</v>
      </c>
      <c r="M128" s="28" t="s">
        <v>1909</v>
      </c>
      <c r="N128" s="28" t="s">
        <v>1403</v>
      </c>
      <c r="O128" s="28" t="s">
        <v>1910</v>
      </c>
      <c r="P128" s="41">
        <v>40968</v>
      </c>
      <c r="Q128" s="42" t="s">
        <v>499</v>
      </c>
      <c r="R128" s="42" t="s">
        <v>499</v>
      </c>
      <c r="S128" s="28" t="s">
        <v>10466</v>
      </c>
      <c r="T128" s="28" t="s">
        <v>499</v>
      </c>
      <c r="U128" s="28" t="s">
        <v>499</v>
      </c>
      <c r="V128" s="3" t="s">
        <v>10466</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4909</v>
      </c>
      <c r="M129" s="28" t="s">
        <v>1914</v>
      </c>
      <c r="N129" s="28" t="s">
        <v>1915</v>
      </c>
      <c r="O129" s="28" t="s">
        <v>1806</v>
      </c>
      <c r="P129" s="41">
        <v>40969</v>
      </c>
      <c r="Q129" s="42" t="s">
        <v>499</v>
      </c>
      <c r="R129" s="42" t="s">
        <v>499</v>
      </c>
      <c r="S129" s="28" t="s">
        <v>10467</v>
      </c>
      <c r="T129" s="28" t="s">
        <v>499</v>
      </c>
      <c r="U129" s="28" t="s">
        <v>499</v>
      </c>
      <c r="V129" s="3" t="s">
        <v>10467</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4910</v>
      </c>
      <c r="M130" s="28" t="s">
        <v>1918</v>
      </c>
      <c r="N130" s="28" t="s">
        <v>4630</v>
      </c>
      <c r="O130" s="28" t="s">
        <v>1659</v>
      </c>
      <c r="P130" s="41">
        <v>40970</v>
      </c>
      <c r="Q130" s="42" t="s">
        <v>499</v>
      </c>
      <c r="R130" s="42" t="s">
        <v>499</v>
      </c>
      <c r="S130" s="28" t="s">
        <v>10468</v>
      </c>
      <c r="T130" s="28" t="s">
        <v>499</v>
      </c>
      <c r="U130" s="28" t="s">
        <v>499</v>
      </c>
      <c r="V130" s="3" t="s">
        <v>10468</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4911</v>
      </c>
      <c r="M131" s="28" t="s">
        <v>1509</v>
      </c>
      <c r="N131" s="28" t="s">
        <v>2215</v>
      </c>
      <c r="O131" s="28" t="s">
        <v>1537</v>
      </c>
      <c r="P131" s="41">
        <v>40982</v>
      </c>
      <c r="Q131" s="42" t="s">
        <v>499</v>
      </c>
      <c r="R131" s="42" t="s">
        <v>499</v>
      </c>
      <c r="S131" s="28" t="s">
        <v>10469</v>
      </c>
      <c r="T131" s="28" t="s">
        <v>499</v>
      </c>
      <c r="U131" s="28" t="s">
        <v>499</v>
      </c>
      <c r="V131" s="3" t="s">
        <v>10469</v>
      </c>
      <c r="W131" s="28"/>
      <c r="X131" s="28"/>
      <c r="Y131" s="28"/>
    </row>
    <row r="132" spans="1:25" ht="18" customHeight="1">
      <c r="A132" s="28">
        <v>801</v>
      </c>
      <c r="B132" s="28" t="s">
        <v>883</v>
      </c>
      <c r="C132" s="3">
        <v>40949</v>
      </c>
      <c r="D132" s="3">
        <v>41105</v>
      </c>
      <c r="E132" s="28" t="s">
        <v>1529</v>
      </c>
      <c r="F132" s="28" t="s">
        <v>1530</v>
      </c>
      <c r="G132" s="28" t="s">
        <v>1922</v>
      </c>
      <c r="H132" s="42" t="s">
        <v>6315</v>
      </c>
      <c r="I132" s="42">
        <v>41122</v>
      </c>
      <c r="J132" s="3" t="s">
        <v>1923</v>
      </c>
      <c r="K132" s="3" t="s">
        <v>4388</v>
      </c>
      <c r="L132" s="28" t="s">
        <v>4912</v>
      </c>
      <c r="M132" s="42" t="s">
        <v>4389</v>
      </c>
      <c r="N132" s="42" t="s">
        <v>6316</v>
      </c>
      <c r="O132" s="42" t="s">
        <v>5884</v>
      </c>
      <c r="P132" s="3">
        <v>41122</v>
      </c>
      <c r="Q132" s="42" t="s">
        <v>499</v>
      </c>
      <c r="R132" s="42" t="s">
        <v>10470</v>
      </c>
      <c r="S132" s="28" t="s">
        <v>10471</v>
      </c>
      <c r="T132" s="42" t="s">
        <v>499</v>
      </c>
      <c r="U132" s="28" t="s">
        <v>10470</v>
      </c>
      <c r="V132" s="28" t="s">
        <v>10471</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4913</v>
      </c>
      <c r="M133" s="28" t="s">
        <v>1926</v>
      </c>
      <c r="N133" s="28" t="s">
        <v>1927</v>
      </c>
      <c r="O133" s="28" t="s">
        <v>1620</v>
      </c>
      <c r="P133" s="3">
        <v>40956</v>
      </c>
      <c r="Q133" s="42" t="s">
        <v>1928</v>
      </c>
      <c r="R133" s="42" t="s">
        <v>499</v>
      </c>
      <c r="S133" s="28" t="s">
        <v>10472</v>
      </c>
      <c r="T133" s="28" t="s">
        <v>1928</v>
      </c>
      <c r="U133" s="28" t="s">
        <v>499</v>
      </c>
      <c r="V133" s="3" t="s">
        <v>10472</v>
      </c>
      <c r="W133" s="28"/>
      <c r="X133" s="28"/>
      <c r="Y133" s="28"/>
    </row>
    <row r="134" spans="1:25" ht="18" customHeight="1">
      <c r="A134" s="28">
        <v>804</v>
      </c>
      <c r="B134" s="28" t="s">
        <v>887</v>
      </c>
      <c r="C134" s="3">
        <v>40949</v>
      </c>
      <c r="D134" s="3">
        <v>41105</v>
      </c>
      <c r="E134" s="28" t="s">
        <v>1529</v>
      </c>
      <c r="F134" s="28" t="s">
        <v>1530</v>
      </c>
      <c r="G134" s="28" t="s">
        <v>1929</v>
      </c>
      <c r="H134" s="42" t="s">
        <v>5779</v>
      </c>
      <c r="I134" s="42">
        <v>41109</v>
      </c>
      <c r="J134" s="3" t="s">
        <v>1930</v>
      </c>
      <c r="K134" s="3" t="s">
        <v>5317</v>
      </c>
      <c r="L134" s="28" t="s">
        <v>4914</v>
      </c>
      <c r="M134" s="42" t="s">
        <v>4390</v>
      </c>
      <c r="N134" s="42" t="s">
        <v>5780</v>
      </c>
      <c r="O134" s="42" t="s">
        <v>5778</v>
      </c>
      <c r="P134" s="3">
        <v>41114</v>
      </c>
      <c r="Q134" s="42" t="s">
        <v>499</v>
      </c>
      <c r="R134" s="42" t="s">
        <v>10473</v>
      </c>
      <c r="S134" s="28" t="s">
        <v>10474</v>
      </c>
      <c r="T134" s="42" t="s">
        <v>499</v>
      </c>
      <c r="U134" s="28" t="s">
        <v>10473</v>
      </c>
      <c r="V134" s="28" t="s">
        <v>10474</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4915</v>
      </c>
      <c r="M135" s="28" t="s">
        <v>1933</v>
      </c>
      <c r="N135" s="28" t="s">
        <v>5541</v>
      </c>
      <c r="O135" s="28" t="s">
        <v>1960</v>
      </c>
      <c r="P135" s="41">
        <v>40988</v>
      </c>
      <c r="Q135" s="42" t="s">
        <v>499</v>
      </c>
      <c r="R135" s="42" t="s">
        <v>499</v>
      </c>
      <c r="S135" s="28" t="s">
        <v>10475</v>
      </c>
      <c r="T135" s="28" t="s">
        <v>499</v>
      </c>
      <c r="U135" s="28" t="s">
        <v>499</v>
      </c>
      <c r="V135" s="28" t="s">
        <v>10475</v>
      </c>
      <c r="W135" s="28"/>
      <c r="X135" s="28"/>
      <c r="Y135" s="28"/>
    </row>
    <row r="136" spans="1:25" ht="18" customHeight="1">
      <c r="A136" s="28">
        <v>810</v>
      </c>
      <c r="B136" s="28" t="s">
        <v>891</v>
      </c>
      <c r="C136" s="3">
        <v>40949</v>
      </c>
      <c r="D136" s="3">
        <v>41105</v>
      </c>
      <c r="E136" s="28" t="s">
        <v>1529</v>
      </c>
      <c r="F136" s="28" t="s">
        <v>1530</v>
      </c>
      <c r="G136" s="28" t="s">
        <v>1934</v>
      </c>
      <c r="H136" s="42" t="s">
        <v>5781</v>
      </c>
      <c r="I136" s="42">
        <v>41148</v>
      </c>
      <c r="J136" s="3" t="s">
        <v>1935</v>
      </c>
      <c r="K136" s="3" t="s">
        <v>1451</v>
      </c>
      <c r="L136" s="28" t="s">
        <v>4916</v>
      </c>
      <c r="M136" s="42" t="s">
        <v>1936</v>
      </c>
      <c r="N136" s="42" t="s">
        <v>9760</v>
      </c>
      <c r="O136" s="42" t="s">
        <v>5510</v>
      </c>
      <c r="P136" s="3">
        <v>41220</v>
      </c>
      <c r="Q136" s="42" t="s">
        <v>4383</v>
      </c>
      <c r="R136" s="42" t="s">
        <v>10476</v>
      </c>
      <c r="S136" s="28" t="s">
        <v>10477</v>
      </c>
      <c r="T136" s="28" t="s">
        <v>4383</v>
      </c>
      <c r="U136" s="28" t="s">
        <v>10476</v>
      </c>
      <c r="V136" s="28" t="s">
        <v>10477</v>
      </c>
      <c r="W136" s="28"/>
      <c r="X136" s="28"/>
      <c r="Y136" s="28"/>
    </row>
    <row r="137" spans="1:25" ht="18" customHeight="1">
      <c r="A137" s="28">
        <v>812</v>
      </c>
      <c r="B137" s="28" t="s">
        <v>893</v>
      </c>
      <c r="C137" s="3">
        <v>40949</v>
      </c>
      <c r="D137" s="3">
        <v>41162</v>
      </c>
      <c r="E137" s="28" t="s">
        <v>1529</v>
      </c>
      <c r="F137" s="28" t="s">
        <v>1530</v>
      </c>
      <c r="G137" s="28" t="s">
        <v>1937</v>
      </c>
      <c r="H137" s="42" t="s">
        <v>9761</v>
      </c>
      <c r="I137" s="42">
        <v>41169</v>
      </c>
      <c r="J137" s="3" t="s">
        <v>1938</v>
      </c>
      <c r="K137" s="3" t="s">
        <v>1461</v>
      </c>
      <c r="L137" s="28" t="s">
        <v>4917</v>
      </c>
      <c r="M137" s="42" t="s">
        <v>1939</v>
      </c>
      <c r="N137" s="42" t="s">
        <v>10015</v>
      </c>
      <c r="O137" s="42" t="s">
        <v>10011</v>
      </c>
      <c r="P137" s="3">
        <v>41225</v>
      </c>
      <c r="Q137" s="42" t="s">
        <v>7321</v>
      </c>
      <c r="R137" s="42" t="s">
        <v>10478</v>
      </c>
      <c r="S137" s="28" t="s">
        <v>10479</v>
      </c>
      <c r="T137" s="28" t="s">
        <v>7321</v>
      </c>
      <c r="U137" s="28" t="s">
        <v>10478</v>
      </c>
      <c r="V137" s="28" t="s">
        <v>10479</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4918</v>
      </c>
      <c r="M138" s="28" t="s">
        <v>1942</v>
      </c>
      <c r="N138" s="28" t="s">
        <v>1943</v>
      </c>
      <c r="O138" s="28" t="s">
        <v>1944</v>
      </c>
      <c r="P138" s="41">
        <v>40974</v>
      </c>
      <c r="Q138" s="42" t="s">
        <v>499</v>
      </c>
      <c r="R138" s="42" t="s">
        <v>499</v>
      </c>
      <c r="S138" s="28" t="s">
        <v>10480</v>
      </c>
      <c r="T138" s="28" t="s">
        <v>499</v>
      </c>
      <c r="U138" s="28" t="s">
        <v>499</v>
      </c>
      <c r="V138" s="3" t="s">
        <v>10480</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4919</v>
      </c>
      <c r="M139" s="42" t="s">
        <v>1948</v>
      </c>
      <c r="N139" s="42" t="s">
        <v>1949</v>
      </c>
      <c r="O139" s="28" t="s">
        <v>1950</v>
      </c>
      <c r="P139" s="3">
        <v>40969</v>
      </c>
      <c r="Q139" s="42" t="s">
        <v>1951</v>
      </c>
      <c r="R139" s="42" t="s">
        <v>499</v>
      </c>
      <c r="S139" s="28" t="s">
        <v>10481</v>
      </c>
      <c r="T139" s="28" t="s">
        <v>1951</v>
      </c>
      <c r="U139" s="28" t="s">
        <v>499</v>
      </c>
      <c r="V139" s="3" t="s">
        <v>10481</v>
      </c>
      <c r="W139" s="28"/>
      <c r="X139" s="28"/>
      <c r="Y139" s="28"/>
    </row>
    <row r="140" spans="1:25" ht="18" customHeight="1">
      <c r="A140" s="28">
        <v>821</v>
      </c>
      <c r="B140" s="28" t="s">
        <v>901</v>
      </c>
      <c r="C140" s="3">
        <v>40949</v>
      </c>
      <c r="D140" s="3">
        <v>41121</v>
      </c>
      <c r="E140" s="28" t="s">
        <v>1529</v>
      </c>
      <c r="F140" s="28" t="s">
        <v>1530</v>
      </c>
      <c r="G140" s="28" t="s">
        <v>1952</v>
      </c>
      <c r="H140" s="42" t="s">
        <v>6847</v>
      </c>
      <c r="I140" s="42">
        <v>41136</v>
      </c>
      <c r="J140" s="3" t="s">
        <v>1953</v>
      </c>
      <c r="K140" s="3" t="s">
        <v>1456</v>
      </c>
      <c r="L140" s="28" t="s">
        <v>4920</v>
      </c>
      <c r="M140" s="42" t="s">
        <v>5512</v>
      </c>
      <c r="N140" s="42" t="s">
        <v>6848</v>
      </c>
      <c r="O140" s="42" t="s">
        <v>6846</v>
      </c>
      <c r="P140" s="42">
        <v>41137</v>
      </c>
      <c r="Q140" s="42" t="s">
        <v>3512</v>
      </c>
      <c r="R140" s="42" t="s">
        <v>10482</v>
      </c>
      <c r="S140" s="28" t="s">
        <v>10483</v>
      </c>
      <c r="T140" s="28" t="s">
        <v>3512</v>
      </c>
      <c r="U140" s="28" t="s">
        <v>10482</v>
      </c>
      <c r="V140" s="28" t="s">
        <v>10483</v>
      </c>
      <c r="W140" s="28"/>
      <c r="X140" s="28"/>
      <c r="Y140" s="28"/>
    </row>
    <row r="141" spans="1:25" ht="18" customHeight="1">
      <c r="A141" s="28">
        <v>822</v>
      </c>
      <c r="B141" s="28" t="s">
        <v>903</v>
      </c>
      <c r="C141" s="3">
        <v>40949</v>
      </c>
      <c r="D141" s="3">
        <v>41158</v>
      </c>
      <c r="E141" s="28" t="s">
        <v>1529</v>
      </c>
      <c r="F141" s="28" t="s">
        <v>1530</v>
      </c>
      <c r="G141" s="28" t="s">
        <v>1954</v>
      </c>
      <c r="H141" s="42" t="s">
        <v>8256</v>
      </c>
      <c r="I141" s="42">
        <v>41164</v>
      </c>
      <c r="J141" s="3" t="s">
        <v>1955</v>
      </c>
      <c r="K141" s="3" t="s">
        <v>1452</v>
      </c>
      <c r="L141" s="28" t="s">
        <v>4921</v>
      </c>
      <c r="M141" s="42" t="s">
        <v>1956</v>
      </c>
      <c r="N141" s="42" t="s">
        <v>8257</v>
      </c>
      <c r="O141" s="42" t="s">
        <v>5510</v>
      </c>
      <c r="P141" s="3">
        <v>41171</v>
      </c>
      <c r="Q141" s="42" t="s">
        <v>3513</v>
      </c>
      <c r="R141" s="42" t="s">
        <v>10484</v>
      </c>
      <c r="S141" s="28" t="s">
        <v>10485</v>
      </c>
      <c r="T141" s="28" t="s">
        <v>3513</v>
      </c>
      <c r="U141" s="28" t="s">
        <v>10484</v>
      </c>
      <c r="V141" s="28" t="s">
        <v>10485</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4922</v>
      </c>
      <c r="M142" s="42" t="s">
        <v>1959</v>
      </c>
      <c r="N142" s="42" t="s">
        <v>1480</v>
      </c>
      <c r="O142" s="28" t="s">
        <v>1960</v>
      </c>
      <c r="P142" s="41">
        <v>40970</v>
      </c>
      <c r="Q142" s="42" t="s">
        <v>499</v>
      </c>
      <c r="R142" s="42" t="s">
        <v>499</v>
      </c>
      <c r="S142" s="28" t="s">
        <v>10486</v>
      </c>
      <c r="T142" s="28" t="s">
        <v>499</v>
      </c>
      <c r="U142" s="28" t="s">
        <v>499</v>
      </c>
      <c r="V142" s="3" t="s">
        <v>10486</v>
      </c>
      <c r="W142" s="28"/>
      <c r="X142" s="28"/>
      <c r="Y142" s="28"/>
    </row>
    <row r="143" spans="1:25" ht="18" customHeight="1">
      <c r="A143" s="28">
        <v>824</v>
      </c>
      <c r="B143" s="28" t="s">
        <v>907</v>
      </c>
      <c r="C143" s="3">
        <v>40949</v>
      </c>
      <c r="D143" s="3">
        <v>41105</v>
      </c>
      <c r="E143" s="28" t="s">
        <v>1529</v>
      </c>
      <c r="F143" s="28" t="s">
        <v>1530</v>
      </c>
      <c r="G143" s="28" t="s">
        <v>1961</v>
      </c>
      <c r="H143" s="42" t="s">
        <v>5605</v>
      </c>
      <c r="I143" s="42">
        <v>41109</v>
      </c>
      <c r="J143" s="3" t="s">
        <v>1962</v>
      </c>
      <c r="K143" s="3" t="s">
        <v>1439</v>
      </c>
      <c r="L143" s="28" t="s">
        <v>4923</v>
      </c>
      <c r="M143" s="42" t="s">
        <v>4391</v>
      </c>
      <c r="N143" s="42" t="s">
        <v>5782</v>
      </c>
      <c r="O143" s="42" t="s">
        <v>5539</v>
      </c>
      <c r="P143" s="3">
        <v>41110</v>
      </c>
      <c r="Q143" s="42" t="s">
        <v>4383</v>
      </c>
      <c r="R143" s="42" t="s">
        <v>10487</v>
      </c>
      <c r="S143" s="28" t="s">
        <v>10488</v>
      </c>
      <c r="T143" s="28" t="s">
        <v>4383</v>
      </c>
      <c r="U143" s="28" t="s">
        <v>10487</v>
      </c>
      <c r="V143" s="28" t="s">
        <v>10488</v>
      </c>
      <c r="W143" s="28"/>
      <c r="X143" s="28"/>
      <c r="Y143" s="28"/>
    </row>
    <row r="144" spans="1:25" ht="18" customHeight="1">
      <c r="A144" s="28">
        <v>825</v>
      </c>
      <c r="B144" s="28" t="s">
        <v>909</v>
      </c>
      <c r="C144" s="3">
        <v>40949</v>
      </c>
      <c r="D144" s="3">
        <v>41105</v>
      </c>
      <c r="E144" s="28" t="s">
        <v>1529</v>
      </c>
      <c r="F144" s="28" t="s">
        <v>1530</v>
      </c>
      <c r="G144" s="28" t="s">
        <v>1963</v>
      </c>
      <c r="H144" s="42" t="s">
        <v>8576</v>
      </c>
      <c r="I144" s="42">
        <v>41169</v>
      </c>
      <c r="J144" s="3" t="s">
        <v>1964</v>
      </c>
      <c r="K144" s="3" t="s">
        <v>5318</v>
      </c>
      <c r="L144" s="28" t="s">
        <v>4924</v>
      </c>
      <c r="M144" s="42" t="s">
        <v>4392</v>
      </c>
      <c r="N144" s="42" t="s">
        <v>8751</v>
      </c>
      <c r="O144" s="42" t="s">
        <v>2294</v>
      </c>
      <c r="P144" s="3">
        <v>41180</v>
      </c>
      <c r="Q144" s="42" t="s">
        <v>499</v>
      </c>
      <c r="R144" s="42" t="s">
        <v>10489</v>
      </c>
      <c r="S144" s="28" t="s">
        <v>10490</v>
      </c>
      <c r="T144" s="42" t="s">
        <v>499</v>
      </c>
      <c r="U144" s="28" t="s">
        <v>10489</v>
      </c>
      <c r="V144" s="28" t="s">
        <v>10490</v>
      </c>
      <c r="W144" s="28"/>
      <c r="X144" s="28"/>
      <c r="Y144" s="28"/>
    </row>
    <row r="145" spans="1:25" ht="18" customHeight="1">
      <c r="A145" s="28">
        <v>826</v>
      </c>
      <c r="B145" s="28" t="s">
        <v>911</v>
      </c>
      <c r="C145" s="3">
        <v>40949</v>
      </c>
      <c r="D145" s="3">
        <v>41105</v>
      </c>
      <c r="E145" s="28" t="s">
        <v>1529</v>
      </c>
      <c r="F145" s="28" t="s">
        <v>1530</v>
      </c>
      <c r="G145" s="28" t="s">
        <v>1965</v>
      </c>
      <c r="H145" s="42" t="s">
        <v>5606</v>
      </c>
      <c r="I145" s="42">
        <v>41107</v>
      </c>
      <c r="J145" s="3" t="s">
        <v>1966</v>
      </c>
      <c r="K145" s="3" t="s">
        <v>1441</v>
      </c>
      <c r="L145" s="28" t="s">
        <v>4925</v>
      </c>
      <c r="M145" s="42" t="s">
        <v>1967</v>
      </c>
      <c r="N145" s="42" t="s">
        <v>5711</v>
      </c>
      <c r="O145" s="42" t="s">
        <v>1620</v>
      </c>
      <c r="P145" s="3">
        <v>41107</v>
      </c>
      <c r="Q145" s="42" t="s">
        <v>4383</v>
      </c>
      <c r="R145" s="42" t="s">
        <v>10491</v>
      </c>
      <c r="S145" s="28" t="s">
        <v>10492</v>
      </c>
      <c r="T145" s="28" t="s">
        <v>4383</v>
      </c>
      <c r="U145" s="28" t="s">
        <v>10491</v>
      </c>
      <c r="V145" s="28" t="s">
        <v>10492</v>
      </c>
      <c r="W145" s="28"/>
      <c r="X145" s="28"/>
      <c r="Y145" s="28"/>
    </row>
    <row r="146" spans="1:25" ht="18" customHeight="1">
      <c r="A146" s="28">
        <v>827</v>
      </c>
      <c r="B146" s="28" t="s">
        <v>913</v>
      </c>
      <c r="C146" s="3">
        <v>40949</v>
      </c>
      <c r="D146" s="3">
        <v>41086</v>
      </c>
      <c r="E146" s="28" t="s">
        <v>1529</v>
      </c>
      <c r="F146" s="28" t="s">
        <v>1530</v>
      </c>
      <c r="G146" s="28" t="s">
        <v>1968</v>
      </c>
      <c r="H146" s="42" t="s">
        <v>4926</v>
      </c>
      <c r="I146" s="42">
        <v>41094</v>
      </c>
      <c r="J146" s="3" t="s">
        <v>1969</v>
      </c>
      <c r="K146" s="3" t="s">
        <v>1442</v>
      </c>
      <c r="L146" s="28" t="s">
        <v>4927</v>
      </c>
      <c r="M146" s="42" t="s">
        <v>1970</v>
      </c>
      <c r="N146" s="42" t="s">
        <v>4928</v>
      </c>
      <c r="O146" s="42" t="s">
        <v>1950</v>
      </c>
      <c r="P146" s="3">
        <v>41094</v>
      </c>
      <c r="Q146" s="42" t="s">
        <v>3878</v>
      </c>
      <c r="R146" s="42" t="s">
        <v>10493</v>
      </c>
      <c r="S146" s="28" t="s">
        <v>10494</v>
      </c>
      <c r="T146" s="28" t="s">
        <v>3878</v>
      </c>
      <c r="U146" s="28" t="s">
        <v>10493</v>
      </c>
      <c r="V146" s="28" t="s">
        <v>10494</v>
      </c>
      <c r="W146" s="28"/>
      <c r="X146" s="28"/>
      <c r="Y146" s="28"/>
    </row>
    <row r="147" spans="1:25" ht="18" customHeight="1">
      <c r="A147" s="28">
        <v>829</v>
      </c>
      <c r="B147" s="28" t="s">
        <v>915</v>
      </c>
      <c r="C147" s="3">
        <v>40949</v>
      </c>
      <c r="D147" s="3">
        <v>41105</v>
      </c>
      <c r="E147" s="28" t="s">
        <v>1529</v>
      </c>
      <c r="F147" s="28" t="s">
        <v>1530</v>
      </c>
      <c r="G147" s="28" t="s">
        <v>1971</v>
      </c>
      <c r="H147" s="42" t="s">
        <v>5783</v>
      </c>
      <c r="I147" s="42">
        <v>41152</v>
      </c>
      <c r="J147" s="3" t="s">
        <v>1972</v>
      </c>
      <c r="K147" s="3" t="s">
        <v>5319</v>
      </c>
      <c r="L147" s="28" t="s">
        <v>4929</v>
      </c>
      <c r="M147" s="42" t="s">
        <v>1973</v>
      </c>
      <c r="N147" s="42" t="s">
        <v>9037</v>
      </c>
      <c r="O147" s="42" t="s">
        <v>5525</v>
      </c>
      <c r="P147" s="3">
        <v>41190</v>
      </c>
      <c r="Q147" s="42" t="s">
        <v>499</v>
      </c>
      <c r="R147" s="42" t="s">
        <v>10495</v>
      </c>
      <c r="S147" s="28" t="s">
        <v>10496</v>
      </c>
      <c r="T147" s="42" t="s">
        <v>499</v>
      </c>
      <c r="U147" s="28" t="s">
        <v>10495</v>
      </c>
      <c r="V147" s="28" t="s">
        <v>10496</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4930</v>
      </c>
      <c r="M148" s="28" t="s">
        <v>1976</v>
      </c>
      <c r="N148" s="28" t="s">
        <v>1382</v>
      </c>
      <c r="O148" s="28" t="s">
        <v>1591</v>
      </c>
      <c r="P148" s="41">
        <v>40966</v>
      </c>
      <c r="Q148" s="42" t="s">
        <v>499</v>
      </c>
      <c r="R148" s="42" t="s">
        <v>499</v>
      </c>
      <c r="S148" s="28" t="s">
        <v>10497</v>
      </c>
      <c r="T148" s="28" t="s">
        <v>499</v>
      </c>
      <c r="U148" s="28" t="s">
        <v>499</v>
      </c>
      <c r="V148" s="3" t="s">
        <v>10497</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4931</v>
      </c>
      <c r="M149" s="42" t="s">
        <v>1978</v>
      </c>
      <c r="N149" s="42" t="s">
        <v>2455</v>
      </c>
      <c r="O149" s="42" t="s">
        <v>2456</v>
      </c>
      <c r="P149" s="41">
        <v>41002</v>
      </c>
      <c r="Q149" s="42" t="s">
        <v>499</v>
      </c>
      <c r="R149" s="42" t="s">
        <v>499</v>
      </c>
      <c r="S149" s="28" t="s">
        <v>10498</v>
      </c>
      <c r="T149" s="42" t="s">
        <v>499</v>
      </c>
      <c r="U149" s="42" t="s">
        <v>499</v>
      </c>
      <c r="V149" s="28" t="s">
        <v>10498</v>
      </c>
      <c r="W149" s="28"/>
      <c r="X149" s="28"/>
      <c r="Y149" s="28"/>
    </row>
    <row r="150" spans="1:25" ht="18" customHeight="1">
      <c r="A150" s="28">
        <v>832</v>
      </c>
      <c r="B150" s="28" t="s">
        <v>1000</v>
      </c>
      <c r="C150" s="3">
        <v>40952</v>
      </c>
      <c r="D150" s="3">
        <v>41108</v>
      </c>
      <c r="E150" s="28" t="s">
        <v>1529</v>
      </c>
      <c r="F150" s="28" t="s">
        <v>1530</v>
      </c>
      <c r="G150" s="28" t="s">
        <v>1017</v>
      </c>
      <c r="H150" s="42" t="s">
        <v>5875</v>
      </c>
      <c r="I150" s="42">
        <v>41130</v>
      </c>
      <c r="J150" s="3" t="s">
        <v>1979</v>
      </c>
      <c r="K150" s="3" t="s">
        <v>1457</v>
      </c>
      <c r="L150" s="28" t="s">
        <v>4932</v>
      </c>
      <c r="M150" s="42" t="s">
        <v>1980</v>
      </c>
      <c r="N150" s="42" t="s">
        <v>6631</v>
      </c>
      <c r="O150" s="42" t="s">
        <v>6463</v>
      </c>
      <c r="P150" s="3">
        <v>41131</v>
      </c>
      <c r="Q150" s="42" t="s">
        <v>4383</v>
      </c>
      <c r="R150" s="42" t="s">
        <v>10499</v>
      </c>
      <c r="S150" s="28" t="s">
        <v>10500</v>
      </c>
      <c r="T150" s="28" t="s">
        <v>4383</v>
      </c>
      <c r="U150" s="28" t="s">
        <v>10499</v>
      </c>
      <c r="V150" s="28" t="s">
        <v>10500</v>
      </c>
      <c r="W150" s="28"/>
      <c r="X150" s="28"/>
      <c r="Y150" s="28"/>
    </row>
    <row r="151" spans="1:25" ht="18" customHeight="1">
      <c r="A151" s="28">
        <v>834</v>
      </c>
      <c r="B151" s="28" t="s">
        <v>986</v>
      </c>
      <c r="C151" s="3">
        <v>40952</v>
      </c>
      <c r="D151" s="3">
        <v>41108</v>
      </c>
      <c r="E151" s="28" t="s">
        <v>1529</v>
      </c>
      <c r="F151" s="28" t="s">
        <v>1530</v>
      </c>
      <c r="G151" s="28" t="s">
        <v>1005</v>
      </c>
      <c r="H151" s="42" t="s">
        <v>6461</v>
      </c>
      <c r="I151" s="42">
        <v>41152</v>
      </c>
      <c r="J151" s="3" t="s">
        <v>1981</v>
      </c>
      <c r="K151" s="3" t="s">
        <v>1454</v>
      </c>
      <c r="L151" s="28" t="s">
        <v>4933</v>
      </c>
      <c r="M151" s="42" t="s">
        <v>1982</v>
      </c>
      <c r="N151" s="42" t="s">
        <v>6462</v>
      </c>
      <c r="O151" s="42" t="s">
        <v>6463</v>
      </c>
      <c r="P151" s="3">
        <v>41134</v>
      </c>
      <c r="Q151" s="42" t="s">
        <v>4383</v>
      </c>
      <c r="R151" s="42" t="s">
        <v>10501</v>
      </c>
      <c r="S151" s="28" t="s">
        <v>10502</v>
      </c>
      <c r="T151" s="28" t="s">
        <v>4383</v>
      </c>
      <c r="U151" s="28" t="s">
        <v>10501</v>
      </c>
      <c r="V151" s="28" t="s">
        <v>10502</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4934</v>
      </c>
      <c r="M152" s="42" t="s">
        <v>1984</v>
      </c>
      <c r="N152" s="42" t="s">
        <v>1985</v>
      </c>
      <c r="O152" s="28" t="s">
        <v>1986</v>
      </c>
      <c r="P152" s="41">
        <v>40974</v>
      </c>
      <c r="Q152" s="42" t="s">
        <v>499</v>
      </c>
      <c r="R152" s="42" t="s">
        <v>499</v>
      </c>
      <c r="S152" s="28" t="s">
        <v>10503</v>
      </c>
      <c r="T152" s="28" t="s">
        <v>499</v>
      </c>
      <c r="U152" s="28" t="s">
        <v>499</v>
      </c>
      <c r="V152" s="3" t="s">
        <v>10503</v>
      </c>
      <c r="W152" s="28"/>
      <c r="X152" s="28"/>
      <c r="Y152" s="28"/>
    </row>
    <row r="153" spans="1:25" ht="18" customHeight="1">
      <c r="A153" s="28">
        <v>839</v>
      </c>
      <c r="B153" s="28" t="s">
        <v>997</v>
      </c>
      <c r="C153" s="3">
        <v>40952</v>
      </c>
      <c r="D153" s="3">
        <v>41108</v>
      </c>
      <c r="E153" s="28" t="s">
        <v>1529</v>
      </c>
      <c r="F153" s="28" t="s">
        <v>1530</v>
      </c>
      <c r="G153" s="28" t="s">
        <v>1014</v>
      </c>
      <c r="H153" s="42" t="s">
        <v>5784</v>
      </c>
      <c r="I153" s="42">
        <v>41115</v>
      </c>
      <c r="J153" s="3" t="s">
        <v>1987</v>
      </c>
      <c r="K153" s="3" t="s">
        <v>4393</v>
      </c>
      <c r="L153" s="28" t="s">
        <v>4935</v>
      </c>
      <c r="M153" s="42" t="s">
        <v>4394</v>
      </c>
      <c r="N153" s="42" t="s">
        <v>5876</v>
      </c>
      <c r="O153" s="42" t="s">
        <v>5539</v>
      </c>
      <c r="P153" s="3">
        <v>41114</v>
      </c>
      <c r="Q153" s="42" t="s">
        <v>499</v>
      </c>
      <c r="R153" s="42" t="s">
        <v>10504</v>
      </c>
      <c r="S153" s="28" t="s">
        <v>10505</v>
      </c>
      <c r="T153" s="42" t="s">
        <v>499</v>
      </c>
      <c r="U153" s="28" t="s">
        <v>10504</v>
      </c>
      <c r="V153" s="28" t="s">
        <v>10505</v>
      </c>
      <c r="W153" s="28"/>
      <c r="X153" s="28"/>
      <c r="Y153" s="28"/>
    </row>
    <row r="154" spans="1:25" ht="18" customHeight="1">
      <c r="A154" s="28">
        <v>842</v>
      </c>
      <c r="B154" s="28" t="s">
        <v>982</v>
      </c>
      <c r="C154" s="3">
        <v>40952</v>
      </c>
      <c r="D154" s="3">
        <v>41108</v>
      </c>
      <c r="E154" s="28" t="s">
        <v>1529</v>
      </c>
      <c r="F154" s="28" t="s">
        <v>1530</v>
      </c>
      <c r="G154" s="28" t="s">
        <v>1001</v>
      </c>
      <c r="H154" s="42" t="s">
        <v>6011</v>
      </c>
      <c r="I154" s="42">
        <v>41117</v>
      </c>
      <c r="J154" s="3" t="s">
        <v>1988</v>
      </c>
      <c r="K154" s="3" t="s">
        <v>4395</v>
      </c>
      <c r="L154" s="28" t="s">
        <v>4936</v>
      </c>
      <c r="M154" s="42" t="s">
        <v>4396</v>
      </c>
      <c r="N154" s="42" t="s">
        <v>6012</v>
      </c>
      <c r="O154" s="42" t="s">
        <v>5884</v>
      </c>
      <c r="P154" s="41">
        <v>41117</v>
      </c>
      <c r="Q154" s="42" t="s">
        <v>499</v>
      </c>
      <c r="R154" s="42" t="s">
        <v>10506</v>
      </c>
      <c r="S154" s="28" t="s">
        <v>10507</v>
      </c>
      <c r="T154" s="42" t="s">
        <v>499</v>
      </c>
      <c r="U154" s="28" t="s">
        <v>10506</v>
      </c>
      <c r="V154" s="28" t="s">
        <v>10507</v>
      </c>
      <c r="W154" s="28"/>
      <c r="X154" s="28"/>
      <c r="Y154" s="28"/>
    </row>
    <row r="155" spans="1:25" ht="18" customHeight="1">
      <c r="A155" s="28" t="s">
        <v>5368</v>
      </c>
      <c r="B155" s="28" t="s">
        <v>987</v>
      </c>
      <c r="C155" s="3">
        <v>40952</v>
      </c>
      <c r="D155" s="3">
        <v>40997</v>
      </c>
      <c r="E155" s="28" t="s">
        <v>1538</v>
      </c>
      <c r="F155" s="28" t="s">
        <v>1530</v>
      </c>
      <c r="G155" s="28" t="s">
        <v>169</v>
      </c>
      <c r="H155" s="42" t="s">
        <v>1989</v>
      </c>
      <c r="I155" s="42">
        <v>40995</v>
      </c>
      <c r="J155" s="3" t="s">
        <v>1990</v>
      </c>
      <c r="K155" s="3" t="s">
        <v>1991</v>
      </c>
      <c r="L155" s="28" t="s">
        <v>4937</v>
      </c>
      <c r="M155" s="42" t="s">
        <v>1992</v>
      </c>
      <c r="N155" s="42" t="s">
        <v>499</v>
      </c>
      <c r="O155" s="42" t="s">
        <v>499</v>
      </c>
      <c r="P155" s="3" t="s">
        <v>499</v>
      </c>
      <c r="Q155" s="42" t="s">
        <v>5369</v>
      </c>
      <c r="R155" s="42" t="s">
        <v>499</v>
      </c>
      <c r="S155" s="42" t="s">
        <v>10508</v>
      </c>
      <c r="T155" s="28" t="s">
        <v>5369</v>
      </c>
      <c r="U155" s="42" t="s">
        <v>499</v>
      </c>
      <c r="V155" s="28" t="s">
        <v>10508</v>
      </c>
      <c r="W155" s="28"/>
      <c r="X155" s="28"/>
      <c r="Y155" s="28"/>
    </row>
    <row r="156" spans="1:25" ht="18" customHeight="1">
      <c r="A156" s="28">
        <v>845</v>
      </c>
      <c r="B156" s="28" t="s">
        <v>992</v>
      </c>
      <c r="C156" s="3">
        <v>40952</v>
      </c>
      <c r="D156" s="3">
        <v>41108</v>
      </c>
      <c r="E156" s="28" t="s">
        <v>1529</v>
      </c>
      <c r="F156" s="28" t="s">
        <v>1530</v>
      </c>
      <c r="G156" s="28" t="s">
        <v>1010</v>
      </c>
      <c r="H156" s="42" t="s">
        <v>5950</v>
      </c>
      <c r="I156" s="42">
        <v>41116</v>
      </c>
      <c r="J156" s="3" t="s">
        <v>1993</v>
      </c>
      <c r="K156" s="3" t="s">
        <v>5320</v>
      </c>
      <c r="L156" s="28" t="s">
        <v>4938</v>
      </c>
      <c r="M156" s="42" t="s">
        <v>1994</v>
      </c>
      <c r="N156" s="42" t="s">
        <v>6939</v>
      </c>
      <c r="O156" s="42" t="s">
        <v>5920</v>
      </c>
      <c r="P156" s="3">
        <v>41172</v>
      </c>
      <c r="Q156" s="42" t="s">
        <v>499</v>
      </c>
      <c r="R156" s="42" t="s">
        <v>10509</v>
      </c>
      <c r="S156" s="28" t="s">
        <v>10510</v>
      </c>
      <c r="T156" s="42" t="s">
        <v>499</v>
      </c>
      <c r="U156" s="28" t="s">
        <v>10509</v>
      </c>
      <c r="V156" s="28" t="s">
        <v>10510</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4939</v>
      </c>
      <c r="M157" s="28" t="s">
        <v>1996</v>
      </c>
      <c r="N157" s="28" t="s">
        <v>1491</v>
      </c>
      <c r="O157" s="28" t="s">
        <v>1560</v>
      </c>
      <c r="P157" s="3">
        <v>40974</v>
      </c>
      <c r="Q157" s="42" t="s">
        <v>1997</v>
      </c>
      <c r="R157" s="42" t="s">
        <v>499</v>
      </c>
      <c r="S157" s="28" t="s">
        <v>10511</v>
      </c>
      <c r="T157" s="28" t="s">
        <v>1997</v>
      </c>
      <c r="U157" s="28" t="s">
        <v>499</v>
      </c>
      <c r="V157" s="3" t="s">
        <v>10511</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4940</v>
      </c>
      <c r="M158" s="28" t="s">
        <v>1999</v>
      </c>
      <c r="N158" s="28" t="s">
        <v>1478</v>
      </c>
      <c r="O158" s="28" t="s">
        <v>1547</v>
      </c>
      <c r="P158" s="41">
        <v>40970</v>
      </c>
      <c r="Q158" s="42" t="s">
        <v>499</v>
      </c>
      <c r="R158" s="42" t="s">
        <v>499</v>
      </c>
      <c r="S158" s="28" t="s">
        <v>10512</v>
      </c>
      <c r="T158" s="42" t="s">
        <v>499</v>
      </c>
      <c r="U158" s="42" t="s">
        <v>499</v>
      </c>
      <c r="V158" s="3" t="s">
        <v>10512</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4941</v>
      </c>
      <c r="M159" s="28" t="s">
        <v>2002</v>
      </c>
      <c r="N159" s="28" t="s">
        <v>2003</v>
      </c>
      <c r="O159" s="28" t="s">
        <v>1591</v>
      </c>
      <c r="P159" s="41">
        <v>40956</v>
      </c>
      <c r="Q159" s="42" t="s">
        <v>499</v>
      </c>
      <c r="R159" s="42" t="s">
        <v>499</v>
      </c>
      <c r="S159" s="28" t="s">
        <v>10513</v>
      </c>
      <c r="T159" s="28" t="s">
        <v>499</v>
      </c>
      <c r="U159" s="28" t="s">
        <v>499</v>
      </c>
      <c r="V159" s="3" t="s">
        <v>10513</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4782</v>
      </c>
      <c r="M160" s="28" t="s">
        <v>1055</v>
      </c>
      <c r="N160" s="28" t="s">
        <v>1380</v>
      </c>
      <c r="O160" s="28" t="s">
        <v>1560</v>
      </c>
      <c r="P160" s="41">
        <v>40970</v>
      </c>
      <c r="Q160" s="42" t="s">
        <v>499</v>
      </c>
      <c r="R160" s="42" t="s">
        <v>499</v>
      </c>
      <c r="S160" s="28" t="s">
        <v>10514</v>
      </c>
      <c r="T160" s="42" t="s">
        <v>499</v>
      </c>
      <c r="U160" s="42" t="s">
        <v>499</v>
      </c>
      <c r="V160" s="3" t="s">
        <v>10514</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4942</v>
      </c>
      <c r="M161" s="42" t="s">
        <v>2006</v>
      </c>
      <c r="N161" s="42" t="s">
        <v>499</v>
      </c>
      <c r="O161" s="42" t="s">
        <v>499</v>
      </c>
      <c r="P161" s="41" t="s">
        <v>499</v>
      </c>
      <c r="Q161" s="42" t="s">
        <v>499</v>
      </c>
      <c r="R161" s="42" t="s">
        <v>499</v>
      </c>
      <c r="S161" s="42" t="s">
        <v>10515</v>
      </c>
      <c r="T161" s="42" t="s">
        <v>499</v>
      </c>
      <c r="U161" s="42" t="s">
        <v>499</v>
      </c>
      <c r="V161" s="28" t="s">
        <v>10515</v>
      </c>
      <c r="W161" s="28"/>
      <c r="X161" s="28"/>
      <c r="Y161" s="28"/>
    </row>
    <row r="162" spans="1:25" ht="18" customHeight="1">
      <c r="A162" s="28">
        <v>857</v>
      </c>
      <c r="B162" s="28" t="s">
        <v>989</v>
      </c>
      <c r="C162" s="3">
        <v>40952</v>
      </c>
      <c r="D162" s="3">
        <v>41108</v>
      </c>
      <c r="E162" s="28" t="s">
        <v>1529</v>
      </c>
      <c r="F162" s="28" t="s">
        <v>1530</v>
      </c>
      <c r="G162" s="28" t="s">
        <v>1007</v>
      </c>
      <c r="H162" s="42" t="s">
        <v>5911</v>
      </c>
      <c r="I162" s="42">
        <v>41116</v>
      </c>
      <c r="J162" s="3" t="s">
        <v>2007</v>
      </c>
      <c r="K162" s="3" t="s">
        <v>1445</v>
      </c>
      <c r="L162" s="28" t="s">
        <v>4943</v>
      </c>
      <c r="M162" s="42" t="s">
        <v>4397</v>
      </c>
      <c r="N162" s="42" t="s">
        <v>5951</v>
      </c>
      <c r="O162" s="42" t="s">
        <v>5884</v>
      </c>
      <c r="P162" s="3">
        <v>41116</v>
      </c>
      <c r="Q162" s="42" t="s">
        <v>499</v>
      </c>
      <c r="R162" s="42" t="s">
        <v>10516</v>
      </c>
      <c r="S162" s="28" t="s">
        <v>10517</v>
      </c>
      <c r="T162" s="42" t="s">
        <v>499</v>
      </c>
      <c r="U162" s="28" t="s">
        <v>10516</v>
      </c>
      <c r="V162" s="28" t="s">
        <v>10517</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4944</v>
      </c>
      <c r="M163" s="28" t="s">
        <v>2009</v>
      </c>
      <c r="N163" s="28" t="s">
        <v>1379</v>
      </c>
      <c r="O163" s="28" t="s">
        <v>1560</v>
      </c>
      <c r="P163" s="41">
        <v>40970</v>
      </c>
      <c r="Q163" s="42" t="s">
        <v>499</v>
      </c>
      <c r="R163" s="42" t="s">
        <v>499</v>
      </c>
      <c r="S163" s="28" t="s">
        <v>10518</v>
      </c>
      <c r="T163" s="42" t="s">
        <v>499</v>
      </c>
      <c r="U163" s="42" t="s">
        <v>499</v>
      </c>
      <c r="V163" s="3" t="s">
        <v>10518</v>
      </c>
      <c r="W163" s="28"/>
      <c r="X163" s="28"/>
      <c r="Y163" s="28"/>
    </row>
    <row r="164" spans="1:25" ht="18" customHeight="1">
      <c r="A164" s="28">
        <v>861</v>
      </c>
      <c r="B164" s="28" t="s">
        <v>999</v>
      </c>
      <c r="C164" s="3">
        <v>40952</v>
      </c>
      <c r="D164" s="3">
        <v>41089</v>
      </c>
      <c r="E164" s="28" t="s">
        <v>1529</v>
      </c>
      <c r="F164" s="28" t="s">
        <v>1530</v>
      </c>
      <c r="G164" s="28" t="s">
        <v>1016</v>
      </c>
      <c r="H164" s="42" t="s">
        <v>4080</v>
      </c>
      <c r="I164" s="42">
        <v>41079</v>
      </c>
      <c r="J164" s="3" t="s">
        <v>2010</v>
      </c>
      <c r="K164" s="3" t="s">
        <v>1449</v>
      </c>
      <c r="L164" s="28" t="s">
        <v>4945</v>
      </c>
      <c r="M164" s="42" t="s">
        <v>2011</v>
      </c>
      <c r="N164" s="42" t="s">
        <v>4269</v>
      </c>
      <c r="O164" s="42" t="s">
        <v>2698</v>
      </c>
      <c r="P164" s="3">
        <v>41079</v>
      </c>
      <c r="Q164" s="42" t="s">
        <v>3879</v>
      </c>
      <c r="R164" s="42" t="s">
        <v>10519</v>
      </c>
      <c r="S164" s="28" t="s">
        <v>10520</v>
      </c>
      <c r="T164" s="28" t="s">
        <v>3879</v>
      </c>
      <c r="U164" s="28" t="s">
        <v>10519</v>
      </c>
      <c r="V164" s="28" t="s">
        <v>10520</v>
      </c>
      <c r="W164" s="28"/>
      <c r="X164" s="28"/>
      <c r="Y164" s="28"/>
    </row>
    <row r="165" spans="1:25" ht="18" customHeight="1">
      <c r="A165" s="28">
        <v>863</v>
      </c>
      <c r="B165" s="28" t="s">
        <v>985</v>
      </c>
      <c r="C165" s="3">
        <v>40952</v>
      </c>
      <c r="D165" s="3">
        <v>41096</v>
      </c>
      <c r="E165" s="28" t="s">
        <v>1529</v>
      </c>
      <c r="F165" s="28" t="s">
        <v>1530</v>
      </c>
      <c r="G165" s="28" t="s">
        <v>1004</v>
      </c>
      <c r="H165" s="42" t="s">
        <v>5877</v>
      </c>
      <c r="I165" s="42">
        <v>41116</v>
      </c>
      <c r="J165" s="3" t="s">
        <v>2012</v>
      </c>
      <c r="K165" s="3" t="s">
        <v>1444</v>
      </c>
      <c r="L165" s="28" t="s">
        <v>4946</v>
      </c>
      <c r="M165" s="42" t="s">
        <v>2013</v>
      </c>
      <c r="N165" s="42" t="s">
        <v>5912</v>
      </c>
      <c r="O165" s="42" t="s">
        <v>5191</v>
      </c>
      <c r="P165" s="3">
        <v>41116</v>
      </c>
      <c r="Q165" s="42" t="s">
        <v>3957</v>
      </c>
      <c r="R165" s="42" t="s">
        <v>10521</v>
      </c>
      <c r="S165" s="28" t="s">
        <v>10522</v>
      </c>
      <c r="T165" s="28" t="s">
        <v>3957</v>
      </c>
      <c r="U165" s="28" t="s">
        <v>10521</v>
      </c>
      <c r="V165" s="28" t="s">
        <v>10522</v>
      </c>
      <c r="W165" s="28"/>
      <c r="X165" s="28"/>
      <c r="Y165" s="28"/>
    </row>
    <row r="166" spans="1:25" ht="18" customHeight="1">
      <c r="A166" s="28">
        <v>865</v>
      </c>
      <c r="B166" s="28" t="s">
        <v>990</v>
      </c>
      <c r="C166" s="3">
        <v>40952</v>
      </c>
      <c r="D166" s="3">
        <v>41108</v>
      </c>
      <c r="E166" s="28" t="s">
        <v>1529</v>
      </c>
      <c r="F166" s="28" t="s">
        <v>1530</v>
      </c>
      <c r="G166" s="28" t="s">
        <v>1008</v>
      </c>
      <c r="H166" s="42" t="s">
        <v>5712</v>
      </c>
      <c r="I166" s="42">
        <v>41108</v>
      </c>
      <c r="J166" s="3" t="s">
        <v>2014</v>
      </c>
      <c r="K166" s="3" t="s">
        <v>4398</v>
      </c>
      <c r="L166" s="28" t="s">
        <v>4947</v>
      </c>
      <c r="M166" s="42" t="s">
        <v>4399</v>
      </c>
      <c r="N166" s="42" t="s">
        <v>5713</v>
      </c>
      <c r="O166" s="42" t="s">
        <v>1960</v>
      </c>
      <c r="P166" s="3">
        <v>41108</v>
      </c>
      <c r="Q166" s="42" t="s">
        <v>4383</v>
      </c>
      <c r="R166" s="42" t="s">
        <v>10523</v>
      </c>
      <c r="S166" s="28" t="s">
        <v>10524</v>
      </c>
      <c r="T166" s="28" t="s">
        <v>4383</v>
      </c>
      <c r="U166" s="28" t="s">
        <v>10523</v>
      </c>
      <c r="V166" s="28" t="s">
        <v>10524</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4948</v>
      </c>
      <c r="M167" s="28" t="s">
        <v>2016</v>
      </c>
      <c r="N167" s="28" t="s">
        <v>1391</v>
      </c>
      <c r="O167" s="28" t="s">
        <v>2017</v>
      </c>
      <c r="P167" s="41">
        <v>40968</v>
      </c>
      <c r="Q167" s="42" t="s">
        <v>499</v>
      </c>
      <c r="R167" s="42" t="s">
        <v>499</v>
      </c>
      <c r="S167" s="28" t="s">
        <v>10525</v>
      </c>
      <c r="T167" s="28" t="s">
        <v>499</v>
      </c>
      <c r="U167" s="28" t="s">
        <v>499</v>
      </c>
      <c r="V167" s="3" t="s">
        <v>10525</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4949</v>
      </c>
      <c r="M168" s="42" t="s">
        <v>2022</v>
      </c>
      <c r="N168" s="42" t="s">
        <v>2348</v>
      </c>
      <c r="O168" s="42" t="s">
        <v>1800</v>
      </c>
      <c r="P168" s="41">
        <v>40989</v>
      </c>
      <c r="Q168" s="42" t="s">
        <v>499</v>
      </c>
      <c r="R168" s="42" t="s">
        <v>499</v>
      </c>
      <c r="S168" s="28" t="s">
        <v>10526</v>
      </c>
      <c r="T168" s="42" t="s">
        <v>499</v>
      </c>
      <c r="U168" s="42" t="s">
        <v>499</v>
      </c>
      <c r="V168" s="28" t="s">
        <v>10526</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4950</v>
      </c>
      <c r="M169" s="42" t="s">
        <v>1507</v>
      </c>
      <c r="N169" s="42" t="s">
        <v>499</v>
      </c>
      <c r="O169" s="42" t="s">
        <v>499</v>
      </c>
      <c r="P169" s="3" t="s">
        <v>499</v>
      </c>
      <c r="Q169" s="42" t="s">
        <v>2027</v>
      </c>
      <c r="R169" s="42" t="s">
        <v>499</v>
      </c>
      <c r="S169" s="42" t="s">
        <v>10527</v>
      </c>
      <c r="T169" s="28" t="s">
        <v>2027</v>
      </c>
      <c r="U169" s="42" t="s">
        <v>499</v>
      </c>
      <c r="V169" s="28" t="s">
        <v>10527</v>
      </c>
      <c r="W169" s="28"/>
      <c r="X169" s="28"/>
      <c r="Y169" s="28"/>
    </row>
    <row r="170" spans="1:25" ht="18" customHeight="1">
      <c r="A170" s="28">
        <v>837</v>
      </c>
      <c r="B170" s="28" t="s">
        <v>1470</v>
      </c>
      <c r="C170" s="3">
        <v>40954</v>
      </c>
      <c r="D170" s="3">
        <v>41077</v>
      </c>
      <c r="E170" s="28" t="s">
        <v>1529</v>
      </c>
      <c r="F170" s="28" t="s">
        <v>1530</v>
      </c>
      <c r="G170" s="28" t="s">
        <v>2028</v>
      </c>
      <c r="H170" s="42" t="s">
        <v>7187</v>
      </c>
      <c r="I170" s="42">
        <v>41142</v>
      </c>
      <c r="J170" s="3" t="s">
        <v>2029</v>
      </c>
      <c r="K170" s="3" t="s">
        <v>1467</v>
      </c>
      <c r="L170" s="28" t="s">
        <v>4951</v>
      </c>
      <c r="M170" s="42" t="s">
        <v>2030</v>
      </c>
      <c r="N170" s="42" t="s">
        <v>8309</v>
      </c>
      <c r="O170" s="42" t="s">
        <v>5948</v>
      </c>
      <c r="P170" s="3">
        <v>41172</v>
      </c>
      <c r="Q170" s="42" t="s">
        <v>3514</v>
      </c>
      <c r="R170" s="42" t="s">
        <v>10528</v>
      </c>
      <c r="S170" s="28" t="s">
        <v>10529</v>
      </c>
      <c r="T170" s="28" t="s">
        <v>3514</v>
      </c>
      <c r="U170" s="28" t="s">
        <v>10528</v>
      </c>
      <c r="V170" s="28" t="s">
        <v>10529</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4952</v>
      </c>
      <c r="M171" s="28" t="s">
        <v>2032</v>
      </c>
      <c r="N171" s="28" t="s">
        <v>2778</v>
      </c>
      <c r="O171" s="28" t="s">
        <v>2701</v>
      </c>
      <c r="P171" s="41">
        <v>41012</v>
      </c>
      <c r="Q171" s="42" t="s">
        <v>499</v>
      </c>
      <c r="R171" s="42" t="s">
        <v>10530</v>
      </c>
      <c r="S171" s="28" t="s">
        <v>10531</v>
      </c>
      <c r="T171" s="28" t="s">
        <v>499</v>
      </c>
      <c r="U171" s="28" t="s">
        <v>10530</v>
      </c>
      <c r="V171" s="28" t="s">
        <v>10531</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4953</v>
      </c>
      <c r="M172" s="28" t="s">
        <v>2036</v>
      </c>
      <c r="N172" s="28" t="s">
        <v>2037</v>
      </c>
      <c r="O172" s="28" t="s">
        <v>1800</v>
      </c>
      <c r="P172" s="41">
        <v>40973</v>
      </c>
      <c r="Q172" s="42" t="s">
        <v>499</v>
      </c>
      <c r="R172" s="42" t="s">
        <v>499</v>
      </c>
      <c r="S172" s="28" t="s">
        <v>10532</v>
      </c>
      <c r="T172" s="28" t="s">
        <v>499</v>
      </c>
      <c r="U172" s="28" t="s">
        <v>499</v>
      </c>
      <c r="V172" s="3" t="s">
        <v>10532</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4954</v>
      </c>
      <c r="M173" s="42" t="s">
        <v>2040</v>
      </c>
      <c r="N173" s="42" t="s">
        <v>1398</v>
      </c>
      <c r="O173" s="28" t="s">
        <v>1554</v>
      </c>
      <c r="P173" s="41">
        <v>40967</v>
      </c>
      <c r="Q173" s="42" t="s">
        <v>499</v>
      </c>
      <c r="R173" s="42" t="s">
        <v>499</v>
      </c>
      <c r="S173" s="28" t="s">
        <v>10533</v>
      </c>
      <c r="T173" s="28" t="s">
        <v>499</v>
      </c>
      <c r="U173" s="28" t="s">
        <v>499</v>
      </c>
      <c r="V173" s="3" t="s">
        <v>10533</v>
      </c>
      <c r="W173" s="28"/>
      <c r="X173" s="28"/>
      <c r="Y173" s="28"/>
    </row>
    <row r="174" spans="1:25" ht="18" customHeight="1">
      <c r="A174" s="28">
        <v>868</v>
      </c>
      <c r="B174" s="28" t="s">
        <v>1469</v>
      </c>
      <c r="C174" s="3">
        <v>40954</v>
      </c>
      <c r="D174" s="3">
        <v>41269</v>
      </c>
      <c r="E174" s="28" t="s">
        <v>1529</v>
      </c>
      <c r="F174" s="28" t="s">
        <v>1530</v>
      </c>
      <c r="G174" s="28" t="s">
        <v>2041</v>
      </c>
      <c r="H174" s="42" t="s">
        <v>10278</v>
      </c>
      <c r="I174" s="42">
        <v>41239</v>
      </c>
      <c r="J174" s="3" t="s">
        <v>2042</v>
      </c>
      <c r="K174" s="3" t="s">
        <v>1466</v>
      </c>
      <c r="L174" s="28" t="s">
        <v>4955</v>
      </c>
      <c r="M174" s="42" t="s">
        <v>9985</v>
      </c>
      <c r="N174" s="42" t="s">
        <v>10534</v>
      </c>
      <c r="O174" s="42" t="s">
        <v>4379</v>
      </c>
      <c r="P174" s="3">
        <v>41241</v>
      </c>
      <c r="Q174" s="42" t="s">
        <v>9986</v>
      </c>
      <c r="R174" s="42" t="s">
        <v>10535</v>
      </c>
      <c r="S174" s="28" t="s">
        <v>10535</v>
      </c>
      <c r="T174" s="28" t="s">
        <v>9986</v>
      </c>
      <c r="U174" s="28" t="s">
        <v>10535</v>
      </c>
      <c r="V174" s="28" t="s">
        <v>10535</v>
      </c>
      <c r="W174" s="28"/>
      <c r="X174" s="28"/>
      <c r="Y174" s="28"/>
    </row>
    <row r="175" spans="1:25" ht="18" customHeight="1">
      <c r="A175" s="28">
        <v>864</v>
      </c>
      <c r="B175" s="28" t="s">
        <v>1138</v>
      </c>
      <c r="C175" s="3">
        <v>40953</v>
      </c>
      <c r="D175" s="3">
        <v>41090</v>
      </c>
      <c r="E175" s="28" t="s">
        <v>1529</v>
      </c>
      <c r="F175" s="28" t="s">
        <v>1530</v>
      </c>
      <c r="G175" s="28" t="s">
        <v>2043</v>
      </c>
      <c r="H175" s="42" t="s">
        <v>4744</v>
      </c>
      <c r="I175" s="42">
        <v>41094</v>
      </c>
      <c r="J175" s="3" t="s">
        <v>1140</v>
      </c>
      <c r="K175" s="3" t="s">
        <v>1141</v>
      </c>
      <c r="L175" s="28" t="s">
        <v>4956</v>
      </c>
      <c r="M175" s="42" t="s">
        <v>1142</v>
      </c>
      <c r="N175" s="42" t="s">
        <v>4957</v>
      </c>
      <c r="O175" s="42" t="s">
        <v>2085</v>
      </c>
      <c r="P175" s="3">
        <v>41094</v>
      </c>
      <c r="Q175" s="42" t="s">
        <v>3880</v>
      </c>
      <c r="R175" s="42" t="s">
        <v>10536</v>
      </c>
      <c r="S175" s="28" t="s">
        <v>10537</v>
      </c>
      <c r="T175" s="28" t="s">
        <v>3880</v>
      </c>
      <c r="U175" s="28" t="s">
        <v>10536</v>
      </c>
      <c r="V175" s="28" t="s">
        <v>10537</v>
      </c>
      <c r="W175" s="28"/>
      <c r="X175" s="28"/>
      <c r="Y175" s="28"/>
    </row>
    <row r="176" spans="1:25" ht="18" customHeight="1">
      <c r="A176" s="28">
        <v>833</v>
      </c>
      <c r="B176" s="28" t="s">
        <v>1077</v>
      </c>
      <c r="C176" s="3">
        <v>40953</v>
      </c>
      <c r="D176" s="3">
        <v>41090</v>
      </c>
      <c r="E176" s="28" t="s">
        <v>1529</v>
      </c>
      <c r="F176" s="28" t="s">
        <v>1530</v>
      </c>
      <c r="G176" s="28" t="s">
        <v>2044</v>
      </c>
      <c r="H176" s="42" t="s">
        <v>5785</v>
      </c>
      <c r="I176" s="42">
        <v>41114</v>
      </c>
      <c r="J176" s="3" t="s">
        <v>1078</v>
      </c>
      <c r="K176" s="3" t="s">
        <v>4958</v>
      </c>
      <c r="L176" s="28" t="s">
        <v>4959</v>
      </c>
      <c r="M176" s="42" t="s">
        <v>1079</v>
      </c>
      <c r="N176" s="42" t="s">
        <v>5878</v>
      </c>
      <c r="O176" s="42" t="s">
        <v>2252</v>
      </c>
      <c r="P176" s="3">
        <v>41114</v>
      </c>
      <c r="Q176" s="42" t="s">
        <v>4960</v>
      </c>
      <c r="R176" s="42" t="s">
        <v>10538</v>
      </c>
      <c r="S176" s="28" t="s">
        <v>10539</v>
      </c>
      <c r="T176" s="28" t="s">
        <v>4960</v>
      </c>
      <c r="U176" s="28" t="s">
        <v>10538</v>
      </c>
      <c r="V176" s="28" t="s">
        <v>10539</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4961</v>
      </c>
      <c r="M177" s="42" t="s">
        <v>1084</v>
      </c>
      <c r="N177" s="42" t="s">
        <v>499</v>
      </c>
      <c r="O177" s="42" t="s">
        <v>499</v>
      </c>
      <c r="P177" s="3" t="s">
        <v>499</v>
      </c>
      <c r="Q177" s="42" t="s">
        <v>3516</v>
      </c>
      <c r="R177" s="42" t="s">
        <v>499</v>
      </c>
      <c r="S177" s="42" t="s">
        <v>10540</v>
      </c>
      <c r="T177" s="28" t="s">
        <v>3516</v>
      </c>
      <c r="U177" s="42" t="s">
        <v>499</v>
      </c>
      <c r="V177" s="28" t="s">
        <v>10540</v>
      </c>
      <c r="W177" s="28"/>
      <c r="X177" s="28"/>
      <c r="Y177" s="28"/>
    </row>
    <row r="178" spans="1:25" ht="18" customHeight="1">
      <c r="A178" s="28">
        <v>838</v>
      </c>
      <c r="B178" s="28" t="s">
        <v>1085</v>
      </c>
      <c r="C178" s="3">
        <v>40953</v>
      </c>
      <c r="D178" s="3">
        <v>41109</v>
      </c>
      <c r="E178" s="28" t="s">
        <v>1529</v>
      </c>
      <c r="F178" s="28" t="s">
        <v>1530</v>
      </c>
      <c r="G178" s="28" t="s">
        <v>2047</v>
      </c>
      <c r="H178" s="42" t="s">
        <v>10068</v>
      </c>
      <c r="I178" s="42">
        <v>41166</v>
      </c>
      <c r="J178" s="3" t="s">
        <v>1087</v>
      </c>
      <c r="K178" s="3" t="s">
        <v>10016</v>
      </c>
      <c r="L178" s="28" t="s">
        <v>4962</v>
      </c>
      <c r="M178" s="42" t="s">
        <v>1088</v>
      </c>
      <c r="N178" s="42" t="s">
        <v>10069</v>
      </c>
      <c r="O178" s="42" t="s">
        <v>10060</v>
      </c>
      <c r="P178" s="3">
        <v>41233</v>
      </c>
      <c r="Q178" s="42" t="s">
        <v>499</v>
      </c>
      <c r="R178" s="42" t="s">
        <v>10541</v>
      </c>
      <c r="S178" s="28" t="s">
        <v>10542</v>
      </c>
      <c r="T178" s="42" t="s">
        <v>499</v>
      </c>
      <c r="U178" s="28" t="s">
        <v>10541</v>
      </c>
      <c r="V178" s="28" t="s">
        <v>10542</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4963</v>
      </c>
      <c r="M179" s="42" t="s">
        <v>1093</v>
      </c>
      <c r="N179" s="42" t="s">
        <v>2694</v>
      </c>
      <c r="O179" s="42" t="s">
        <v>1620</v>
      </c>
      <c r="P179" s="41">
        <v>41010</v>
      </c>
      <c r="Q179" s="42" t="s">
        <v>499</v>
      </c>
      <c r="R179" s="42" t="s">
        <v>499</v>
      </c>
      <c r="S179" s="28" t="s">
        <v>10543</v>
      </c>
      <c r="T179" s="42" t="s">
        <v>499</v>
      </c>
      <c r="U179" s="42" t="s">
        <v>499</v>
      </c>
      <c r="V179" s="28" t="s">
        <v>10543</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4964</v>
      </c>
      <c r="M180" s="42" t="s">
        <v>1098</v>
      </c>
      <c r="N180" s="42" t="s">
        <v>5786</v>
      </c>
      <c r="O180" s="42" t="s">
        <v>5510</v>
      </c>
      <c r="P180" s="3">
        <v>41110</v>
      </c>
      <c r="Q180" s="42" t="s">
        <v>2302</v>
      </c>
      <c r="R180" s="42" t="s">
        <v>10544</v>
      </c>
      <c r="S180" s="28" t="s">
        <v>10545</v>
      </c>
      <c r="T180" s="28" t="s">
        <v>2302</v>
      </c>
      <c r="U180" s="28" t="s">
        <v>10544</v>
      </c>
      <c r="V180" s="28" t="s">
        <v>10545</v>
      </c>
      <c r="W180" s="28"/>
      <c r="X180" s="28"/>
      <c r="Y180" s="28"/>
    </row>
    <row r="181" spans="1:25" ht="18" customHeight="1">
      <c r="A181" s="28">
        <v>847</v>
      </c>
      <c r="B181" s="28" t="s">
        <v>1099</v>
      </c>
      <c r="C181" s="3">
        <v>40953</v>
      </c>
      <c r="D181" s="3">
        <v>41109</v>
      </c>
      <c r="E181" s="28" t="s">
        <v>1529</v>
      </c>
      <c r="F181" s="28" t="s">
        <v>1530</v>
      </c>
      <c r="G181" s="28" t="s">
        <v>2051</v>
      </c>
      <c r="H181" s="42" t="s">
        <v>10546</v>
      </c>
      <c r="I181" s="42">
        <v>41143</v>
      </c>
      <c r="J181" s="3" t="s">
        <v>1102</v>
      </c>
      <c r="K181" s="3" t="s">
        <v>1101</v>
      </c>
      <c r="L181" s="28" t="s">
        <v>4965</v>
      </c>
      <c r="M181" s="42" t="s">
        <v>1103</v>
      </c>
      <c r="N181" s="42" t="s">
        <v>10547</v>
      </c>
      <c r="O181" s="42" t="s">
        <v>6824</v>
      </c>
      <c r="P181" s="3">
        <v>41240</v>
      </c>
      <c r="Q181" s="42" t="s">
        <v>4383</v>
      </c>
      <c r="R181" s="42" t="s">
        <v>10548</v>
      </c>
      <c r="S181" s="28" t="s">
        <v>10549</v>
      </c>
      <c r="T181" s="28" t="s">
        <v>4383</v>
      </c>
      <c r="U181" s="28" t="s">
        <v>10548</v>
      </c>
      <c r="V181" s="28" t="s">
        <v>10549</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4966</v>
      </c>
      <c r="M182" s="42" t="s">
        <v>1108</v>
      </c>
      <c r="N182" s="42" t="s">
        <v>499</v>
      </c>
      <c r="O182" s="42" t="s">
        <v>499</v>
      </c>
      <c r="P182" s="41" t="s">
        <v>499</v>
      </c>
      <c r="Q182" s="42" t="s">
        <v>499</v>
      </c>
      <c r="R182" s="42" t="s">
        <v>499</v>
      </c>
      <c r="S182" s="42" t="s">
        <v>10550</v>
      </c>
      <c r="T182" s="42" t="s">
        <v>499</v>
      </c>
      <c r="U182" s="42" t="s">
        <v>499</v>
      </c>
      <c r="V182" s="28" t="s">
        <v>10550</v>
      </c>
      <c r="W182" s="28"/>
      <c r="X182" s="28"/>
      <c r="Y182" s="28"/>
    </row>
    <row r="183" spans="1:25" ht="18" customHeight="1">
      <c r="A183" s="28">
        <v>852</v>
      </c>
      <c r="B183" s="28" t="s">
        <v>1109</v>
      </c>
      <c r="C183" s="3">
        <v>40953</v>
      </c>
      <c r="D183" s="3">
        <v>41109</v>
      </c>
      <c r="E183" s="28" t="s">
        <v>1529</v>
      </c>
      <c r="F183" s="28" t="s">
        <v>1530</v>
      </c>
      <c r="G183" s="28" t="s">
        <v>2053</v>
      </c>
      <c r="H183" s="42" t="s">
        <v>7188</v>
      </c>
      <c r="I183" s="42">
        <v>41144</v>
      </c>
      <c r="J183" s="3" t="s">
        <v>1111</v>
      </c>
      <c r="K183" s="3" t="s">
        <v>4967</v>
      </c>
      <c r="L183" s="28" t="s">
        <v>4968</v>
      </c>
      <c r="M183" s="42" t="s">
        <v>1112</v>
      </c>
      <c r="N183" s="42" t="s">
        <v>7189</v>
      </c>
      <c r="O183" s="42" t="s">
        <v>7190</v>
      </c>
      <c r="P183" s="3">
        <v>41145</v>
      </c>
      <c r="Q183" s="42" t="s">
        <v>4969</v>
      </c>
      <c r="R183" s="42" t="s">
        <v>10551</v>
      </c>
      <c r="S183" s="28" t="s">
        <v>10552</v>
      </c>
      <c r="T183" s="28" t="s">
        <v>4969</v>
      </c>
      <c r="U183" s="28" t="s">
        <v>10551</v>
      </c>
      <c r="V183" s="28" t="s">
        <v>10552</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4970</v>
      </c>
      <c r="M184" s="42" t="s">
        <v>1117</v>
      </c>
      <c r="N184" s="42" t="s">
        <v>499</v>
      </c>
      <c r="O184" s="42" t="s">
        <v>499</v>
      </c>
      <c r="P184" s="41" t="s">
        <v>499</v>
      </c>
      <c r="Q184" s="42" t="s">
        <v>499</v>
      </c>
      <c r="R184" s="42" t="s">
        <v>499</v>
      </c>
      <c r="S184" s="42" t="s">
        <v>10553</v>
      </c>
      <c r="T184" s="42" t="s">
        <v>499</v>
      </c>
      <c r="U184" s="42" t="s">
        <v>499</v>
      </c>
      <c r="V184" s="28" t="s">
        <v>10553</v>
      </c>
      <c r="W184" s="28"/>
      <c r="X184" s="28"/>
      <c r="Y184" s="28"/>
    </row>
    <row r="185" spans="1:25" ht="18" customHeight="1">
      <c r="A185" s="28">
        <v>856</v>
      </c>
      <c r="B185" s="28" t="s">
        <v>1118</v>
      </c>
      <c r="C185" s="3">
        <v>40953</v>
      </c>
      <c r="D185" s="3">
        <v>41110</v>
      </c>
      <c r="E185" s="28" t="s">
        <v>1529</v>
      </c>
      <c r="F185" s="28" t="s">
        <v>1530</v>
      </c>
      <c r="G185" s="28" t="s">
        <v>2055</v>
      </c>
      <c r="H185" s="42" t="s">
        <v>5952</v>
      </c>
      <c r="I185" s="42">
        <v>41117</v>
      </c>
      <c r="J185" s="3" t="s">
        <v>1120</v>
      </c>
      <c r="K185" s="3" t="s">
        <v>1121</v>
      </c>
      <c r="L185" s="28" t="s">
        <v>4971</v>
      </c>
      <c r="M185" s="42" t="s">
        <v>1122</v>
      </c>
      <c r="N185" s="42" t="s">
        <v>6013</v>
      </c>
      <c r="O185" s="42" t="s">
        <v>6010</v>
      </c>
      <c r="P185" s="3">
        <v>41117</v>
      </c>
      <c r="Q185" s="42" t="s">
        <v>4383</v>
      </c>
      <c r="R185" s="42" t="s">
        <v>10554</v>
      </c>
      <c r="S185" s="28" t="s">
        <v>10555</v>
      </c>
      <c r="T185" s="28" t="s">
        <v>4383</v>
      </c>
      <c r="U185" s="28" t="s">
        <v>10554</v>
      </c>
      <c r="V185" s="28" t="s">
        <v>10555</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4972</v>
      </c>
      <c r="M186" s="42" t="s">
        <v>1127</v>
      </c>
      <c r="N186" s="42" t="s">
        <v>2431</v>
      </c>
      <c r="O186" s="42" t="s">
        <v>2432</v>
      </c>
      <c r="P186" s="41">
        <v>40996</v>
      </c>
      <c r="Q186" s="42" t="s">
        <v>499</v>
      </c>
      <c r="R186" s="42" t="s">
        <v>499</v>
      </c>
      <c r="S186" s="28" t="s">
        <v>10556</v>
      </c>
      <c r="T186" s="42" t="s">
        <v>499</v>
      </c>
      <c r="U186" s="42" t="s">
        <v>499</v>
      </c>
      <c r="V186" s="28" t="s">
        <v>10556</v>
      </c>
      <c r="W186" s="28"/>
      <c r="X186" s="28"/>
      <c r="Y186" s="28"/>
    </row>
    <row r="187" spans="1:25" ht="18" customHeight="1">
      <c r="A187" s="28">
        <v>860</v>
      </c>
      <c r="B187" s="28" t="s">
        <v>1128</v>
      </c>
      <c r="C187" s="3">
        <v>40953</v>
      </c>
      <c r="D187" s="3">
        <v>41109</v>
      </c>
      <c r="E187" s="28" t="s">
        <v>1529</v>
      </c>
      <c r="F187" s="28" t="s">
        <v>1530</v>
      </c>
      <c r="G187" s="28" t="s">
        <v>2057</v>
      </c>
      <c r="H187" s="42" t="s">
        <v>6194</v>
      </c>
      <c r="I187" s="42">
        <v>41121</v>
      </c>
      <c r="J187" s="3" t="s">
        <v>1130</v>
      </c>
      <c r="K187" s="3" t="s">
        <v>1131</v>
      </c>
      <c r="L187" s="28" t="s">
        <v>4973</v>
      </c>
      <c r="M187" s="42" t="s">
        <v>1132</v>
      </c>
      <c r="N187" s="42" t="s">
        <v>6195</v>
      </c>
      <c r="O187" s="42" t="s">
        <v>5956</v>
      </c>
      <c r="P187" s="3">
        <v>41121</v>
      </c>
      <c r="Q187" s="42" t="s">
        <v>4383</v>
      </c>
      <c r="R187" s="42" t="s">
        <v>10557</v>
      </c>
      <c r="S187" s="28" t="s">
        <v>10558</v>
      </c>
      <c r="T187" s="28" t="s">
        <v>4383</v>
      </c>
      <c r="U187" s="28" t="s">
        <v>10557</v>
      </c>
      <c r="V187" s="28" t="s">
        <v>10558</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4974</v>
      </c>
      <c r="M188" s="42" t="s">
        <v>1137</v>
      </c>
      <c r="N188" s="42" t="s">
        <v>499</v>
      </c>
      <c r="O188" s="42" t="s">
        <v>499</v>
      </c>
      <c r="P188" s="41" t="s">
        <v>499</v>
      </c>
      <c r="Q188" s="42" t="s">
        <v>499</v>
      </c>
      <c r="R188" s="42" t="s">
        <v>499</v>
      </c>
      <c r="S188" s="42" t="s">
        <v>10559</v>
      </c>
      <c r="T188" s="42" t="s">
        <v>499</v>
      </c>
      <c r="U188" s="42" t="s">
        <v>499</v>
      </c>
      <c r="V188" s="28" t="s">
        <v>10559</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4975</v>
      </c>
      <c r="M189" s="42" t="s">
        <v>2061</v>
      </c>
      <c r="N189" s="42" t="s">
        <v>2249</v>
      </c>
      <c r="O189" s="42" t="s">
        <v>1547</v>
      </c>
      <c r="P189" s="3">
        <v>40983</v>
      </c>
      <c r="Q189" s="42" t="s">
        <v>2062</v>
      </c>
      <c r="R189" s="42" t="s">
        <v>499</v>
      </c>
      <c r="S189" s="28" t="s">
        <v>10560</v>
      </c>
      <c r="T189" s="28" t="s">
        <v>2062</v>
      </c>
      <c r="U189" s="28" t="s">
        <v>499</v>
      </c>
      <c r="V189" s="28" t="s">
        <v>10560</v>
      </c>
      <c r="W189" s="28"/>
      <c r="X189" s="28"/>
      <c r="Y189" s="28"/>
    </row>
    <row r="190" spans="1:25" ht="18" customHeight="1">
      <c r="A190" s="28">
        <v>874</v>
      </c>
      <c r="B190" s="28" t="s">
        <v>1344</v>
      </c>
      <c r="C190" s="3">
        <v>40956</v>
      </c>
      <c r="D190" s="3">
        <v>41112</v>
      </c>
      <c r="E190" s="28" t="s">
        <v>1529</v>
      </c>
      <c r="F190" s="28" t="s">
        <v>1530</v>
      </c>
      <c r="G190" s="28" t="s">
        <v>2063</v>
      </c>
      <c r="H190" s="42" t="s">
        <v>6849</v>
      </c>
      <c r="I190" s="42">
        <v>41135</v>
      </c>
      <c r="J190" s="3" t="s">
        <v>2064</v>
      </c>
      <c r="K190" s="3" t="s">
        <v>4400</v>
      </c>
      <c r="L190" s="28" t="s">
        <v>4976</v>
      </c>
      <c r="M190" s="42" t="s">
        <v>4401</v>
      </c>
      <c r="N190" s="42" t="s">
        <v>6850</v>
      </c>
      <c r="O190" s="42" t="s">
        <v>2698</v>
      </c>
      <c r="P190" s="3">
        <v>41135</v>
      </c>
      <c r="Q190" s="42" t="s">
        <v>4383</v>
      </c>
      <c r="R190" s="42" t="s">
        <v>10561</v>
      </c>
      <c r="S190" s="28" t="s">
        <v>10562</v>
      </c>
      <c r="T190" s="28" t="s">
        <v>4383</v>
      </c>
      <c r="U190" s="28" t="s">
        <v>10561</v>
      </c>
      <c r="V190" s="28" t="s">
        <v>10562</v>
      </c>
      <c r="W190" s="28"/>
      <c r="X190" s="28"/>
      <c r="Y190" s="28"/>
    </row>
    <row r="191" spans="1:25" ht="18" customHeight="1">
      <c r="A191" s="28">
        <v>875</v>
      </c>
      <c r="B191" s="28" t="s">
        <v>1354</v>
      </c>
      <c r="C191" s="3">
        <v>40956</v>
      </c>
      <c r="D191" s="3">
        <v>41112</v>
      </c>
      <c r="E191" s="28" t="s">
        <v>1529</v>
      </c>
      <c r="F191" s="28" t="s">
        <v>1530</v>
      </c>
      <c r="G191" s="28" t="s">
        <v>2065</v>
      </c>
      <c r="H191" s="42" t="s">
        <v>5787</v>
      </c>
      <c r="I191" s="42">
        <v>41115</v>
      </c>
      <c r="J191" s="3" t="s">
        <v>2066</v>
      </c>
      <c r="K191" s="3" t="s">
        <v>2067</v>
      </c>
      <c r="L191" s="28" t="s">
        <v>4977</v>
      </c>
      <c r="M191" s="42" t="s">
        <v>2068</v>
      </c>
      <c r="N191" s="42" t="s">
        <v>5913</v>
      </c>
      <c r="O191" s="42" t="s">
        <v>1620</v>
      </c>
      <c r="P191" s="3">
        <v>41116</v>
      </c>
      <c r="Q191" s="42" t="s">
        <v>4383</v>
      </c>
      <c r="R191" s="42" t="s">
        <v>10563</v>
      </c>
      <c r="S191" s="28" t="s">
        <v>10564</v>
      </c>
      <c r="T191" s="28" t="s">
        <v>4383</v>
      </c>
      <c r="U191" s="28" t="s">
        <v>10563</v>
      </c>
      <c r="V191" s="28" t="s">
        <v>10564</v>
      </c>
      <c r="W191" s="28"/>
      <c r="X191" s="28"/>
      <c r="Y191" s="28"/>
    </row>
    <row r="192" spans="1:25" ht="18" customHeight="1">
      <c r="A192" s="28">
        <v>876</v>
      </c>
      <c r="B192" s="28" t="s">
        <v>1325</v>
      </c>
      <c r="C192" s="3">
        <v>40956</v>
      </c>
      <c r="D192" s="3">
        <v>41112</v>
      </c>
      <c r="E192" s="28" t="s">
        <v>1529</v>
      </c>
      <c r="F192" s="28" t="s">
        <v>1530</v>
      </c>
      <c r="G192" s="28" t="s">
        <v>2069</v>
      </c>
      <c r="H192" s="42" t="s">
        <v>8117</v>
      </c>
      <c r="I192" s="42">
        <v>41169</v>
      </c>
      <c r="J192" s="3" t="s">
        <v>2070</v>
      </c>
      <c r="K192" s="3" t="s">
        <v>5321</v>
      </c>
      <c r="L192" s="28" t="s">
        <v>4978</v>
      </c>
      <c r="M192" s="42" t="s">
        <v>2071</v>
      </c>
      <c r="N192" s="42" t="s">
        <v>8118</v>
      </c>
      <c r="O192" s="42" t="s">
        <v>7930</v>
      </c>
      <c r="P192" s="3">
        <v>41169</v>
      </c>
      <c r="Q192" s="42" t="s">
        <v>499</v>
      </c>
      <c r="R192" s="42" t="s">
        <v>10565</v>
      </c>
      <c r="S192" s="28" t="s">
        <v>10566</v>
      </c>
      <c r="T192" s="42" t="s">
        <v>499</v>
      </c>
      <c r="U192" s="28" t="s">
        <v>10565</v>
      </c>
      <c r="V192" s="28" t="s">
        <v>10566</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4979</v>
      </c>
      <c r="M193" s="42" t="s">
        <v>2075</v>
      </c>
      <c r="N193" s="42" t="s">
        <v>2076</v>
      </c>
      <c r="O193" s="42" t="s">
        <v>2077</v>
      </c>
      <c r="P193" s="41">
        <v>40977</v>
      </c>
      <c r="Q193" s="42" t="s">
        <v>499</v>
      </c>
      <c r="R193" s="42" t="s">
        <v>499</v>
      </c>
      <c r="S193" s="28" t="s">
        <v>10567</v>
      </c>
      <c r="T193" s="42" t="s">
        <v>499</v>
      </c>
      <c r="U193" s="42" t="s">
        <v>499</v>
      </c>
      <c r="V193" s="3" t="s">
        <v>10567</v>
      </c>
      <c r="W193" s="28"/>
      <c r="X193" s="28"/>
      <c r="Y193" s="28"/>
    </row>
    <row r="194" spans="1:25" ht="18" customHeight="1">
      <c r="A194" s="28">
        <v>878</v>
      </c>
      <c r="B194" s="28" t="s">
        <v>1345</v>
      </c>
      <c r="C194" s="3">
        <v>40956</v>
      </c>
      <c r="D194" s="3">
        <v>41136</v>
      </c>
      <c r="E194" s="28" t="s">
        <v>1594</v>
      </c>
      <c r="F194" s="28" t="s">
        <v>1530</v>
      </c>
      <c r="G194" s="28" t="s">
        <v>2078</v>
      </c>
      <c r="H194" s="42" t="s">
        <v>499</v>
      </c>
      <c r="I194" s="42">
        <v>41251</v>
      </c>
      <c r="J194" s="3" t="s">
        <v>2079</v>
      </c>
      <c r="K194" s="3" t="s">
        <v>4402</v>
      </c>
      <c r="L194" s="28" t="s">
        <v>4980</v>
      </c>
      <c r="M194" s="42" t="s">
        <v>4403</v>
      </c>
      <c r="N194" s="42" t="s">
        <v>499</v>
      </c>
      <c r="O194" s="42" t="s">
        <v>499</v>
      </c>
      <c r="P194" s="3" t="s">
        <v>499</v>
      </c>
      <c r="Q194" s="42" t="s">
        <v>5714</v>
      </c>
      <c r="R194" s="42" t="s">
        <v>499</v>
      </c>
      <c r="S194" s="42" t="s">
        <v>10568</v>
      </c>
      <c r="T194" s="28" t="s">
        <v>5714</v>
      </c>
      <c r="U194" s="42" t="s">
        <v>499</v>
      </c>
      <c r="V194" s="28" t="s">
        <v>10568</v>
      </c>
      <c r="W194" s="28"/>
      <c r="X194" s="28"/>
      <c r="Y194" s="28"/>
    </row>
    <row r="195" spans="1:25" ht="18" customHeight="1">
      <c r="A195" s="28">
        <v>880</v>
      </c>
      <c r="B195" s="28" t="s">
        <v>1356</v>
      </c>
      <c r="C195" s="3">
        <v>40956</v>
      </c>
      <c r="D195" s="3">
        <v>41102</v>
      </c>
      <c r="E195" s="28" t="s">
        <v>1529</v>
      </c>
      <c r="F195" s="28" t="s">
        <v>1530</v>
      </c>
      <c r="G195" s="28" t="s">
        <v>2080</v>
      </c>
      <c r="H195" s="42" t="s">
        <v>6317</v>
      </c>
      <c r="I195" s="42">
        <v>41122</v>
      </c>
      <c r="J195" s="3" t="s">
        <v>2081</v>
      </c>
      <c r="K195" s="3" t="s">
        <v>4404</v>
      </c>
      <c r="L195" s="28" t="s">
        <v>4981</v>
      </c>
      <c r="M195" s="42" t="s">
        <v>4405</v>
      </c>
      <c r="N195" s="42" t="s">
        <v>6318</v>
      </c>
      <c r="O195" s="42" t="s">
        <v>6297</v>
      </c>
      <c r="P195" s="3">
        <v>41122</v>
      </c>
      <c r="Q195" s="42" t="s">
        <v>4383</v>
      </c>
      <c r="R195" s="42" t="s">
        <v>10569</v>
      </c>
      <c r="S195" s="28" t="s">
        <v>10570</v>
      </c>
      <c r="T195" s="28" t="s">
        <v>4383</v>
      </c>
      <c r="U195" s="28" t="s">
        <v>10569</v>
      </c>
      <c r="V195" s="28" t="s">
        <v>10570</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4789</v>
      </c>
      <c r="M196" s="42" t="s">
        <v>2083</v>
      </c>
      <c r="N196" s="42" t="s">
        <v>2084</v>
      </c>
      <c r="O196" s="42" t="s">
        <v>2085</v>
      </c>
      <c r="P196" s="41">
        <v>40974</v>
      </c>
      <c r="Q196" s="42" t="s">
        <v>499</v>
      </c>
      <c r="R196" s="42" t="s">
        <v>499</v>
      </c>
      <c r="S196" s="28" t="s">
        <v>10571</v>
      </c>
      <c r="T196" s="42" t="s">
        <v>499</v>
      </c>
      <c r="U196" s="42" t="s">
        <v>499</v>
      </c>
      <c r="V196" s="3" t="s">
        <v>10571</v>
      </c>
      <c r="W196" s="28"/>
      <c r="X196" s="28"/>
      <c r="Y196" s="28"/>
    </row>
    <row r="197" spans="1:25" ht="18" customHeight="1">
      <c r="A197" s="28">
        <v>882</v>
      </c>
      <c r="B197" s="28" t="s">
        <v>1338</v>
      </c>
      <c r="C197" s="3">
        <v>40956</v>
      </c>
      <c r="D197" s="3">
        <v>41112</v>
      </c>
      <c r="E197" s="28" t="s">
        <v>1529</v>
      </c>
      <c r="F197" s="28" t="s">
        <v>1530</v>
      </c>
      <c r="G197" s="28" t="s">
        <v>2086</v>
      </c>
      <c r="H197" s="42" t="s">
        <v>6014</v>
      </c>
      <c r="I197" s="42">
        <v>41120</v>
      </c>
      <c r="J197" s="3" t="s">
        <v>2087</v>
      </c>
      <c r="K197" s="3" t="s">
        <v>4406</v>
      </c>
      <c r="L197" s="28" t="s">
        <v>4982</v>
      </c>
      <c r="M197" s="42" t="s">
        <v>4407</v>
      </c>
      <c r="N197" s="42" t="s">
        <v>6196</v>
      </c>
      <c r="O197" s="42" t="s">
        <v>5884</v>
      </c>
      <c r="P197" s="3">
        <v>41121</v>
      </c>
      <c r="Q197" s="42" t="s">
        <v>499</v>
      </c>
      <c r="R197" s="42" t="s">
        <v>10572</v>
      </c>
      <c r="S197" s="28" t="s">
        <v>10573</v>
      </c>
      <c r="T197" s="42" t="s">
        <v>499</v>
      </c>
      <c r="U197" s="28" t="s">
        <v>10572</v>
      </c>
      <c r="V197" s="28" t="s">
        <v>10573</v>
      </c>
      <c r="W197" s="28"/>
      <c r="X197" s="28"/>
      <c r="Y197" s="28"/>
    </row>
    <row r="198" spans="1:25" ht="18" customHeight="1">
      <c r="A198" s="28">
        <v>883</v>
      </c>
      <c r="B198" s="28" t="s">
        <v>1348</v>
      </c>
      <c r="C198" s="3">
        <v>40956</v>
      </c>
      <c r="D198" s="3">
        <v>41112</v>
      </c>
      <c r="E198" s="28" t="s">
        <v>1529</v>
      </c>
      <c r="F198" s="28" t="s">
        <v>1530</v>
      </c>
      <c r="G198" s="28" t="s">
        <v>2088</v>
      </c>
      <c r="H198" s="42" t="s">
        <v>6319</v>
      </c>
      <c r="I198" s="42">
        <v>41128</v>
      </c>
      <c r="J198" s="3" t="s">
        <v>2089</v>
      </c>
      <c r="K198" s="3" t="s">
        <v>4408</v>
      </c>
      <c r="L198" s="28" t="s">
        <v>4983</v>
      </c>
      <c r="M198" s="42" t="s">
        <v>4409</v>
      </c>
      <c r="N198" s="42" t="s">
        <v>6464</v>
      </c>
      <c r="O198" s="42" t="s">
        <v>6297</v>
      </c>
      <c r="P198" s="3">
        <v>41128</v>
      </c>
      <c r="Q198" s="42" t="s">
        <v>4383</v>
      </c>
      <c r="R198" s="42" t="s">
        <v>10574</v>
      </c>
      <c r="S198" s="28" t="s">
        <v>10575</v>
      </c>
      <c r="T198" s="28" t="s">
        <v>4383</v>
      </c>
      <c r="U198" s="28" t="s">
        <v>10574</v>
      </c>
      <c r="V198" s="28" t="s">
        <v>10575</v>
      </c>
      <c r="W198" s="28"/>
      <c r="X198" s="28"/>
      <c r="Y198" s="28"/>
    </row>
    <row r="199" spans="1:25" ht="18" customHeight="1">
      <c r="A199" s="28">
        <v>884</v>
      </c>
      <c r="B199" s="28" t="s">
        <v>1359</v>
      </c>
      <c r="C199" s="3">
        <v>40956</v>
      </c>
      <c r="D199" s="3">
        <v>41112</v>
      </c>
      <c r="E199" s="28" t="s">
        <v>1529</v>
      </c>
      <c r="F199" s="28" t="s">
        <v>1530</v>
      </c>
      <c r="G199" s="28" t="s">
        <v>2090</v>
      </c>
      <c r="H199" s="42" t="s">
        <v>5953</v>
      </c>
      <c r="I199" s="42">
        <v>41117</v>
      </c>
      <c r="J199" s="3" t="s">
        <v>2091</v>
      </c>
      <c r="K199" s="3" t="s">
        <v>4410</v>
      </c>
      <c r="L199" s="28" t="s">
        <v>4984</v>
      </c>
      <c r="M199" s="42" t="s">
        <v>4411</v>
      </c>
      <c r="N199" s="42" t="s">
        <v>6015</v>
      </c>
      <c r="O199" s="42" t="s">
        <v>5191</v>
      </c>
      <c r="P199" s="3">
        <v>41120</v>
      </c>
      <c r="Q199" s="42" t="s">
        <v>499</v>
      </c>
      <c r="R199" s="42" t="s">
        <v>10576</v>
      </c>
      <c r="S199" s="28" t="s">
        <v>10577</v>
      </c>
      <c r="T199" s="42" t="s">
        <v>499</v>
      </c>
      <c r="U199" s="28" t="s">
        <v>10576</v>
      </c>
      <c r="V199" s="28" t="s">
        <v>10577</v>
      </c>
      <c r="W199" s="28"/>
      <c r="X199" s="28"/>
      <c r="Y199" s="28"/>
    </row>
    <row r="200" spans="1:25" ht="18" customHeight="1">
      <c r="A200" s="28">
        <v>885</v>
      </c>
      <c r="B200" s="28" t="s">
        <v>1331</v>
      </c>
      <c r="C200" s="3">
        <v>40956</v>
      </c>
      <c r="D200" s="3">
        <v>41112</v>
      </c>
      <c r="E200" s="28" t="s">
        <v>1529</v>
      </c>
      <c r="F200" s="28" t="s">
        <v>1530</v>
      </c>
      <c r="G200" s="28" t="s">
        <v>2092</v>
      </c>
      <c r="H200" s="42" t="s">
        <v>5788</v>
      </c>
      <c r="I200" s="42">
        <v>41137</v>
      </c>
      <c r="J200" s="3" t="s">
        <v>2093</v>
      </c>
      <c r="K200" s="3" t="s">
        <v>4412</v>
      </c>
      <c r="L200" s="28" t="s">
        <v>4985</v>
      </c>
      <c r="M200" s="42" t="s">
        <v>4413</v>
      </c>
      <c r="N200" s="42" t="s">
        <v>6940</v>
      </c>
      <c r="O200" s="42" t="s">
        <v>4465</v>
      </c>
      <c r="P200" s="3">
        <v>41141</v>
      </c>
      <c r="Q200" s="42" t="s">
        <v>4383</v>
      </c>
      <c r="R200" s="42" t="s">
        <v>10578</v>
      </c>
      <c r="S200" s="28" t="s">
        <v>10579</v>
      </c>
      <c r="T200" s="28" t="s">
        <v>4383</v>
      </c>
      <c r="U200" s="28" t="s">
        <v>10578</v>
      </c>
      <c r="V200" s="28" t="s">
        <v>10579</v>
      </c>
      <c r="W200" s="28"/>
      <c r="X200" s="28"/>
      <c r="Y200" s="28"/>
    </row>
    <row r="201" spans="1:25" ht="18" customHeight="1">
      <c r="A201" s="28">
        <v>901</v>
      </c>
      <c r="B201" s="28" t="s">
        <v>1341</v>
      </c>
      <c r="C201" s="3">
        <v>40956</v>
      </c>
      <c r="D201" s="3">
        <v>41112</v>
      </c>
      <c r="E201" s="28" t="s">
        <v>1529</v>
      </c>
      <c r="F201" s="28" t="s">
        <v>1530</v>
      </c>
      <c r="G201" s="28" t="s">
        <v>2094</v>
      </c>
      <c r="H201" s="42" t="s">
        <v>5879</v>
      </c>
      <c r="I201" s="42">
        <v>41123</v>
      </c>
      <c r="J201" s="3" t="s">
        <v>2095</v>
      </c>
      <c r="K201" s="3" t="s">
        <v>4414</v>
      </c>
      <c r="L201" s="28" t="s">
        <v>4986</v>
      </c>
      <c r="M201" s="42" t="s">
        <v>4415</v>
      </c>
      <c r="N201" s="42" t="s">
        <v>6320</v>
      </c>
      <c r="O201" s="42" t="s">
        <v>6297</v>
      </c>
      <c r="P201" s="3">
        <v>41124</v>
      </c>
      <c r="Q201" s="42" t="s">
        <v>4987</v>
      </c>
      <c r="R201" s="42" t="s">
        <v>10580</v>
      </c>
      <c r="S201" s="28" t="s">
        <v>10581</v>
      </c>
      <c r="T201" s="28" t="s">
        <v>4987</v>
      </c>
      <c r="U201" s="28" t="s">
        <v>10580</v>
      </c>
      <c r="V201" s="28" t="s">
        <v>10581</v>
      </c>
      <c r="W201" s="28"/>
      <c r="X201" s="28"/>
      <c r="Y201" s="28"/>
    </row>
    <row r="202" spans="1:25" ht="18" customHeight="1">
      <c r="A202" s="28">
        <v>887</v>
      </c>
      <c r="B202" s="28" t="s">
        <v>1351</v>
      </c>
      <c r="C202" s="3">
        <v>40956</v>
      </c>
      <c r="D202" s="3">
        <v>41112</v>
      </c>
      <c r="E202" s="28" t="s">
        <v>1529</v>
      </c>
      <c r="F202" s="28" t="s">
        <v>1530</v>
      </c>
      <c r="G202" s="28" t="s">
        <v>2096</v>
      </c>
      <c r="H202" s="42" t="s">
        <v>8577</v>
      </c>
      <c r="I202" s="42">
        <v>41178</v>
      </c>
      <c r="J202" s="3" t="s">
        <v>2097</v>
      </c>
      <c r="K202" s="3" t="s">
        <v>8578</v>
      </c>
      <c r="L202" s="28" t="s">
        <v>4988</v>
      </c>
      <c r="M202" s="42" t="s">
        <v>2098</v>
      </c>
      <c r="N202" s="42" t="s">
        <v>8579</v>
      </c>
      <c r="O202" s="42" t="s">
        <v>499</v>
      </c>
      <c r="P202" s="3">
        <v>41185</v>
      </c>
      <c r="Q202" s="42" t="s">
        <v>3517</v>
      </c>
      <c r="R202" s="42" t="s">
        <v>10582</v>
      </c>
      <c r="S202" s="28" t="s">
        <v>10583</v>
      </c>
      <c r="T202" s="28" t="s">
        <v>3517</v>
      </c>
      <c r="U202" s="28" t="s">
        <v>10582</v>
      </c>
      <c r="V202" s="28" t="s">
        <v>10583</v>
      </c>
      <c r="W202" s="28"/>
      <c r="X202" s="28"/>
      <c r="Y202" s="28"/>
    </row>
    <row r="203" spans="1:25" ht="18" customHeight="1">
      <c r="A203" s="28">
        <v>888</v>
      </c>
      <c r="B203" s="28" t="s">
        <v>1322</v>
      </c>
      <c r="C203" s="3">
        <v>40956</v>
      </c>
      <c r="D203" s="3">
        <v>41113</v>
      </c>
      <c r="E203" s="28" t="s">
        <v>1529</v>
      </c>
      <c r="F203" s="28" t="s">
        <v>1530</v>
      </c>
      <c r="G203" s="28" t="s">
        <v>2099</v>
      </c>
      <c r="H203" s="42" t="s">
        <v>7547</v>
      </c>
      <c r="I203" s="42">
        <v>41157</v>
      </c>
      <c r="J203" s="3" t="s">
        <v>2100</v>
      </c>
      <c r="K203" s="3" t="s">
        <v>5322</v>
      </c>
      <c r="L203" s="28" t="s">
        <v>4989</v>
      </c>
      <c r="M203" s="42" t="s">
        <v>2101</v>
      </c>
      <c r="N203" s="42" t="s">
        <v>7647</v>
      </c>
      <c r="O203" s="42" t="s">
        <v>2698</v>
      </c>
      <c r="P203" s="3">
        <v>41157</v>
      </c>
      <c r="Q203" s="42" t="s">
        <v>499</v>
      </c>
      <c r="R203" s="42" t="s">
        <v>10584</v>
      </c>
      <c r="S203" s="28" t="s">
        <v>10585</v>
      </c>
      <c r="T203" s="42" t="s">
        <v>499</v>
      </c>
      <c r="U203" s="28" t="s">
        <v>10584</v>
      </c>
      <c r="V203" s="28" t="s">
        <v>10585</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4990</v>
      </c>
      <c r="M204" s="42" t="s">
        <v>1503</v>
      </c>
      <c r="N204" s="42" t="s">
        <v>2251</v>
      </c>
      <c r="O204" s="42" t="s">
        <v>2252</v>
      </c>
      <c r="P204" s="3">
        <v>40983</v>
      </c>
      <c r="Q204" s="42" t="s">
        <v>2104</v>
      </c>
      <c r="R204" s="42" t="s">
        <v>10586</v>
      </c>
      <c r="S204" s="28" t="s">
        <v>10587</v>
      </c>
      <c r="T204" s="28" t="s">
        <v>2104</v>
      </c>
      <c r="U204" s="28" t="s">
        <v>10586</v>
      </c>
      <c r="V204" s="28" t="s">
        <v>10587</v>
      </c>
      <c r="W204" s="28"/>
      <c r="X204" s="28"/>
      <c r="Y204" s="28"/>
    </row>
    <row r="205" spans="1:25" ht="18" customHeight="1">
      <c r="A205" s="28">
        <v>890</v>
      </c>
      <c r="B205" s="28" t="s">
        <v>1343</v>
      </c>
      <c r="C205" s="3">
        <v>40956</v>
      </c>
      <c r="D205" s="3">
        <v>41112</v>
      </c>
      <c r="E205" s="28" t="s">
        <v>1529</v>
      </c>
      <c r="F205" s="28" t="s">
        <v>1530</v>
      </c>
      <c r="G205" s="28" t="s">
        <v>2105</v>
      </c>
      <c r="H205" s="42" t="s">
        <v>6941</v>
      </c>
      <c r="I205" s="42">
        <v>41138</v>
      </c>
      <c r="J205" s="3" t="s">
        <v>2106</v>
      </c>
      <c r="K205" s="3" t="s">
        <v>6942</v>
      </c>
      <c r="L205" s="28" t="s">
        <v>4991</v>
      </c>
      <c r="M205" s="42" t="s">
        <v>2107</v>
      </c>
      <c r="N205" s="42" t="s">
        <v>6943</v>
      </c>
      <c r="O205" s="42" t="s">
        <v>6191</v>
      </c>
      <c r="P205" s="3">
        <v>41138</v>
      </c>
      <c r="Q205" s="42" t="s">
        <v>3518</v>
      </c>
      <c r="R205" s="42" t="s">
        <v>10588</v>
      </c>
      <c r="S205" s="28" t="s">
        <v>10589</v>
      </c>
      <c r="T205" s="28" t="s">
        <v>3518</v>
      </c>
      <c r="U205" s="28" t="s">
        <v>10588</v>
      </c>
      <c r="V205" s="28" t="s">
        <v>10589</v>
      </c>
      <c r="W205" s="28"/>
      <c r="X205" s="28"/>
      <c r="Y205" s="28"/>
    </row>
    <row r="206" spans="1:25" ht="18" customHeight="1">
      <c r="A206" s="28">
        <v>891</v>
      </c>
      <c r="B206" s="28" t="s">
        <v>1353</v>
      </c>
      <c r="C206" s="3">
        <v>40956</v>
      </c>
      <c r="D206" s="3">
        <v>41112</v>
      </c>
      <c r="E206" s="28" t="s">
        <v>1529</v>
      </c>
      <c r="F206" s="28" t="s">
        <v>1530</v>
      </c>
      <c r="G206" s="28" t="s">
        <v>2108</v>
      </c>
      <c r="H206" s="42" t="s">
        <v>10070</v>
      </c>
      <c r="I206" s="42">
        <v>41162</v>
      </c>
      <c r="J206" s="3" t="s">
        <v>2109</v>
      </c>
      <c r="K206" s="3" t="s">
        <v>2110</v>
      </c>
      <c r="L206" s="28" t="s">
        <v>4992</v>
      </c>
      <c r="M206" s="42" t="s">
        <v>2111</v>
      </c>
      <c r="N206" s="42" t="s">
        <v>10071</v>
      </c>
      <c r="O206" s="42" t="s">
        <v>6288</v>
      </c>
      <c r="P206" s="3">
        <v>41235</v>
      </c>
      <c r="Q206" s="42" t="s">
        <v>3510</v>
      </c>
      <c r="R206" s="42" t="s">
        <v>10590</v>
      </c>
      <c r="S206" s="28" t="s">
        <v>10591</v>
      </c>
      <c r="T206" s="28" t="s">
        <v>3510</v>
      </c>
      <c r="U206" s="28" t="s">
        <v>10590</v>
      </c>
      <c r="V206" s="28" t="s">
        <v>10591</v>
      </c>
      <c r="W206" s="28"/>
      <c r="X206" s="28"/>
      <c r="Y206" s="28"/>
    </row>
    <row r="207" spans="1:25" ht="18" customHeight="1">
      <c r="A207" s="28">
        <v>892</v>
      </c>
      <c r="B207" s="28" t="s">
        <v>1324</v>
      </c>
      <c r="C207" s="3">
        <v>40956</v>
      </c>
      <c r="D207" s="3">
        <v>41112</v>
      </c>
      <c r="E207" s="28" t="s">
        <v>1529</v>
      </c>
      <c r="F207" s="28" t="s">
        <v>1530</v>
      </c>
      <c r="G207" s="28" t="s">
        <v>2112</v>
      </c>
      <c r="H207" s="42" t="s">
        <v>12884</v>
      </c>
      <c r="I207" s="42">
        <v>41169</v>
      </c>
      <c r="J207" s="3" t="s">
        <v>2113</v>
      </c>
      <c r="K207" s="3" t="s">
        <v>2114</v>
      </c>
      <c r="L207" s="28" t="s">
        <v>4993</v>
      </c>
      <c r="M207" s="42" t="s">
        <v>2115</v>
      </c>
      <c r="N207" s="42" t="s">
        <v>12885</v>
      </c>
      <c r="O207" s="42" t="s">
        <v>5191</v>
      </c>
      <c r="P207" s="3">
        <v>41254</v>
      </c>
      <c r="Q207" s="42" t="s">
        <v>3515</v>
      </c>
      <c r="R207" s="42" t="s">
        <v>12886</v>
      </c>
      <c r="S207" s="42" t="s">
        <v>10592</v>
      </c>
      <c r="T207" s="28" t="s">
        <v>3515</v>
      </c>
      <c r="U207" s="28" t="s">
        <v>12886</v>
      </c>
      <c r="V207" s="28" t="s">
        <v>10592</v>
      </c>
      <c r="W207" s="28"/>
      <c r="X207" s="28"/>
      <c r="Y207" s="28"/>
    </row>
    <row r="208" spans="1:25" ht="18" customHeight="1">
      <c r="A208" s="28">
        <v>893</v>
      </c>
      <c r="B208" s="28" t="s">
        <v>1336</v>
      </c>
      <c r="C208" s="3">
        <v>40956</v>
      </c>
      <c r="D208" s="3">
        <v>41102</v>
      </c>
      <c r="E208" s="28" t="s">
        <v>1529</v>
      </c>
      <c r="F208" s="28" t="s">
        <v>1530</v>
      </c>
      <c r="G208" s="28" t="s">
        <v>2116</v>
      </c>
      <c r="H208" s="42" t="s">
        <v>10593</v>
      </c>
      <c r="I208" s="42">
        <v>41169</v>
      </c>
      <c r="J208" s="3" t="s">
        <v>2117</v>
      </c>
      <c r="K208" s="3" t="s">
        <v>5323</v>
      </c>
      <c r="L208" s="28" t="s">
        <v>4994</v>
      </c>
      <c r="M208" s="42" t="s">
        <v>1483</v>
      </c>
      <c r="N208" s="42" t="s">
        <v>10594</v>
      </c>
      <c r="O208" s="42" t="s">
        <v>10014</v>
      </c>
      <c r="P208" s="3">
        <v>41242</v>
      </c>
      <c r="Q208" s="42" t="s">
        <v>2425</v>
      </c>
      <c r="R208" s="42" t="s">
        <v>10595</v>
      </c>
      <c r="S208" s="28" t="s">
        <v>10596</v>
      </c>
      <c r="T208" s="28" t="s">
        <v>2425</v>
      </c>
      <c r="U208" s="28" t="s">
        <v>10595</v>
      </c>
      <c r="V208" s="28" t="s">
        <v>10596</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4995</v>
      </c>
      <c r="M209" s="28" t="s">
        <v>2120</v>
      </c>
      <c r="N209" s="28" t="s">
        <v>2121</v>
      </c>
      <c r="O209" s="28" t="s">
        <v>2122</v>
      </c>
      <c r="P209" s="41">
        <v>40970</v>
      </c>
      <c r="Q209" s="42" t="s">
        <v>499</v>
      </c>
      <c r="R209" s="42" t="s">
        <v>499</v>
      </c>
      <c r="S209" s="28" t="s">
        <v>10597</v>
      </c>
      <c r="T209" s="28" t="s">
        <v>499</v>
      </c>
      <c r="U209" s="28" t="s">
        <v>499</v>
      </c>
      <c r="V209" s="3" t="s">
        <v>10597</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4996</v>
      </c>
      <c r="M210" s="42" t="s">
        <v>2125</v>
      </c>
      <c r="N210" s="42" t="s">
        <v>395</v>
      </c>
      <c r="O210" s="42" t="s">
        <v>1550</v>
      </c>
      <c r="P210" s="41">
        <v>40970</v>
      </c>
      <c r="Q210" s="42" t="s">
        <v>499</v>
      </c>
      <c r="R210" s="42" t="s">
        <v>499</v>
      </c>
      <c r="S210" s="28" t="s">
        <v>10598</v>
      </c>
      <c r="T210" s="42" t="s">
        <v>499</v>
      </c>
      <c r="U210" s="42" t="s">
        <v>499</v>
      </c>
      <c r="V210" s="3" t="s">
        <v>10598</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4997</v>
      </c>
      <c r="M211" s="42" t="s">
        <v>2128</v>
      </c>
      <c r="N211" s="42" t="s">
        <v>499</v>
      </c>
      <c r="O211" s="42" t="s">
        <v>499</v>
      </c>
      <c r="P211" s="41" t="s">
        <v>499</v>
      </c>
      <c r="Q211" s="42" t="s">
        <v>499</v>
      </c>
      <c r="R211" s="42" t="s">
        <v>499</v>
      </c>
      <c r="S211" s="42" t="s">
        <v>10599</v>
      </c>
      <c r="T211" s="42" t="s">
        <v>499</v>
      </c>
      <c r="U211" s="42" t="s">
        <v>499</v>
      </c>
      <c r="V211" s="28" t="s">
        <v>10599</v>
      </c>
      <c r="W211" s="28"/>
      <c r="X211" s="28"/>
      <c r="Y211" s="28"/>
    </row>
    <row r="212" spans="1:25" ht="18" customHeight="1">
      <c r="A212" s="28">
        <v>897</v>
      </c>
      <c r="B212" s="28" t="s">
        <v>1337</v>
      </c>
      <c r="C212" s="3">
        <v>40956</v>
      </c>
      <c r="D212" s="3">
        <v>41112</v>
      </c>
      <c r="E212" s="28" t="s">
        <v>1529</v>
      </c>
      <c r="F212" s="28" t="s">
        <v>1530</v>
      </c>
      <c r="G212" s="28" t="s">
        <v>2129</v>
      </c>
      <c r="H212" s="42" t="s">
        <v>6465</v>
      </c>
      <c r="I212" s="42">
        <v>41143</v>
      </c>
      <c r="J212" s="3" t="s">
        <v>2130</v>
      </c>
      <c r="K212" s="3" t="s">
        <v>4416</v>
      </c>
      <c r="L212" s="28" t="s">
        <v>4998</v>
      </c>
      <c r="M212" s="42" t="s">
        <v>4417</v>
      </c>
      <c r="N212" s="42" t="s">
        <v>7191</v>
      </c>
      <c r="O212" s="42" t="s">
        <v>6454</v>
      </c>
      <c r="P212" s="3">
        <v>41143</v>
      </c>
      <c r="Q212" s="42" t="s">
        <v>4383</v>
      </c>
      <c r="R212" s="42" t="s">
        <v>10600</v>
      </c>
      <c r="S212" s="28" t="s">
        <v>10601</v>
      </c>
      <c r="T212" s="28" t="s">
        <v>4383</v>
      </c>
      <c r="U212" s="28" t="s">
        <v>10600</v>
      </c>
      <c r="V212" s="28" t="s">
        <v>10601</v>
      </c>
      <c r="W212" s="28"/>
      <c r="X212" s="28"/>
      <c r="Y212" s="28"/>
    </row>
    <row r="213" spans="1:25" ht="18" customHeight="1">
      <c r="A213" s="28">
        <v>898</v>
      </c>
      <c r="B213" s="28" t="s">
        <v>1347</v>
      </c>
      <c r="C213" s="3">
        <v>40956</v>
      </c>
      <c r="D213" s="3">
        <v>41112</v>
      </c>
      <c r="E213" s="28" t="s">
        <v>1594</v>
      </c>
      <c r="F213" s="28" t="s">
        <v>1530</v>
      </c>
      <c r="G213" s="28" t="s">
        <v>2132</v>
      </c>
      <c r="H213" s="42" t="s">
        <v>499</v>
      </c>
      <c r="I213" s="42">
        <v>41152</v>
      </c>
      <c r="J213" s="3" t="s">
        <v>2133</v>
      </c>
      <c r="K213" s="3" t="s">
        <v>5324</v>
      </c>
      <c r="L213" s="28" t="s">
        <v>4999</v>
      </c>
      <c r="M213" s="42" t="s">
        <v>4418</v>
      </c>
      <c r="N213" s="42" t="s">
        <v>499</v>
      </c>
      <c r="O213" s="42" t="s">
        <v>499</v>
      </c>
      <c r="P213" s="3" t="s">
        <v>499</v>
      </c>
      <c r="Q213" s="42" t="s">
        <v>499</v>
      </c>
      <c r="R213" s="42" t="s">
        <v>499</v>
      </c>
      <c r="S213" s="42" t="s">
        <v>10602</v>
      </c>
      <c r="T213" s="42" t="s">
        <v>499</v>
      </c>
      <c r="U213" s="42" t="s">
        <v>499</v>
      </c>
      <c r="V213" s="28" t="s">
        <v>10602</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5000</v>
      </c>
      <c r="M214" s="28" t="s">
        <v>2138</v>
      </c>
      <c r="N214" s="28" t="s">
        <v>2253</v>
      </c>
      <c r="O214" s="28" t="s">
        <v>1560</v>
      </c>
      <c r="P214" s="3">
        <v>40982</v>
      </c>
      <c r="Q214" s="42" t="s">
        <v>2216</v>
      </c>
      <c r="R214" s="42" t="s">
        <v>499</v>
      </c>
      <c r="S214" s="28" t="s">
        <v>10603</v>
      </c>
      <c r="T214" s="28" t="s">
        <v>2216</v>
      </c>
      <c r="U214" s="42" t="s">
        <v>499</v>
      </c>
      <c r="V214" s="28" t="s">
        <v>10603</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5001</v>
      </c>
      <c r="M215" s="42" t="s">
        <v>2142</v>
      </c>
      <c r="N215" s="42" t="s">
        <v>2532</v>
      </c>
      <c r="O215" s="42" t="s">
        <v>1659</v>
      </c>
      <c r="P215" s="3">
        <v>41002</v>
      </c>
      <c r="Q215" s="42" t="s">
        <v>3511</v>
      </c>
      <c r="R215" s="42" t="s">
        <v>10604</v>
      </c>
      <c r="S215" s="28" t="s">
        <v>10605</v>
      </c>
      <c r="T215" s="28" t="s">
        <v>3511</v>
      </c>
      <c r="U215" s="28" t="s">
        <v>10604</v>
      </c>
      <c r="V215" s="28" t="s">
        <v>10605</v>
      </c>
      <c r="W215" s="28"/>
      <c r="X215" s="28"/>
      <c r="Y215" s="28"/>
    </row>
    <row r="216" spans="1:25" ht="18" customHeight="1">
      <c r="A216" s="28">
        <v>902</v>
      </c>
      <c r="B216" s="28" t="s">
        <v>1350</v>
      </c>
      <c r="C216" s="3">
        <v>40956</v>
      </c>
      <c r="D216" s="3">
        <v>41112</v>
      </c>
      <c r="E216" s="28" t="s">
        <v>1529</v>
      </c>
      <c r="F216" s="28" t="s">
        <v>1530</v>
      </c>
      <c r="G216" s="28" t="s">
        <v>2143</v>
      </c>
      <c r="H216" s="42" t="s">
        <v>5954</v>
      </c>
      <c r="I216" s="42">
        <v>41117</v>
      </c>
      <c r="J216" s="3" t="s">
        <v>2144</v>
      </c>
      <c r="K216" s="3" t="s">
        <v>4419</v>
      </c>
      <c r="L216" s="28" t="s">
        <v>5002</v>
      </c>
      <c r="M216" s="42" t="s">
        <v>4420</v>
      </c>
      <c r="N216" s="42" t="s">
        <v>6016</v>
      </c>
      <c r="O216" s="42" t="s">
        <v>2719</v>
      </c>
      <c r="P216" s="3">
        <v>41120</v>
      </c>
      <c r="Q216" s="42" t="s">
        <v>499</v>
      </c>
      <c r="R216" s="42" t="s">
        <v>10606</v>
      </c>
      <c r="S216" s="28" t="s">
        <v>10607</v>
      </c>
      <c r="T216" s="42" t="s">
        <v>499</v>
      </c>
      <c r="U216" s="28" t="s">
        <v>10606</v>
      </c>
      <c r="V216" s="28" t="s">
        <v>10607</v>
      </c>
      <c r="W216" s="28"/>
      <c r="X216" s="28"/>
      <c r="Y216" s="28"/>
    </row>
    <row r="217" spans="1:25" ht="18" customHeight="1">
      <c r="A217" s="28">
        <v>903</v>
      </c>
      <c r="B217" s="28" t="s">
        <v>1321</v>
      </c>
      <c r="C217" s="3">
        <v>40956</v>
      </c>
      <c r="D217" s="3">
        <v>41113</v>
      </c>
      <c r="E217" s="28" t="s">
        <v>1529</v>
      </c>
      <c r="F217" s="28" t="s">
        <v>1530</v>
      </c>
      <c r="G217" s="28" t="s">
        <v>2145</v>
      </c>
      <c r="H217" s="42" t="s">
        <v>7192</v>
      </c>
      <c r="I217" s="42">
        <v>41144</v>
      </c>
      <c r="J217" s="3" t="s">
        <v>2146</v>
      </c>
      <c r="K217" s="3" t="s">
        <v>4421</v>
      </c>
      <c r="L217" s="28" t="s">
        <v>5003</v>
      </c>
      <c r="M217" s="42" t="s">
        <v>4422</v>
      </c>
      <c r="N217" s="42" t="s">
        <v>7193</v>
      </c>
      <c r="O217" s="42" t="s">
        <v>6303</v>
      </c>
      <c r="P217" s="3">
        <v>41152</v>
      </c>
      <c r="Q217" s="42" t="s">
        <v>4383</v>
      </c>
      <c r="R217" s="42" t="s">
        <v>10608</v>
      </c>
      <c r="S217" s="28" t="s">
        <v>10609</v>
      </c>
      <c r="T217" s="28" t="s">
        <v>4383</v>
      </c>
      <c r="U217" s="28" t="s">
        <v>10608</v>
      </c>
      <c r="V217" s="28" t="s">
        <v>10609</v>
      </c>
      <c r="W217" s="28"/>
      <c r="X217" s="28"/>
      <c r="Y217" s="28"/>
    </row>
    <row r="218" spans="1:25" ht="18" customHeight="1">
      <c r="A218" s="28">
        <v>904</v>
      </c>
      <c r="B218" s="28" t="s">
        <v>1332</v>
      </c>
      <c r="C218" s="3">
        <v>40956</v>
      </c>
      <c r="D218" s="3">
        <v>41112</v>
      </c>
      <c r="E218" s="28" t="s">
        <v>1529</v>
      </c>
      <c r="F218" s="28" t="s">
        <v>1530</v>
      </c>
      <c r="G218" s="28" t="s">
        <v>2147</v>
      </c>
      <c r="H218" s="42" t="s">
        <v>5789</v>
      </c>
      <c r="I218" s="42">
        <v>41143</v>
      </c>
      <c r="J218" s="3" t="s">
        <v>2148</v>
      </c>
      <c r="K218" s="3" t="s">
        <v>2149</v>
      </c>
      <c r="L218" s="28" t="s">
        <v>5004</v>
      </c>
      <c r="M218" s="42" t="s">
        <v>2150</v>
      </c>
      <c r="N218" s="42" t="s">
        <v>10610</v>
      </c>
      <c r="O218" s="42" t="s">
        <v>9034</v>
      </c>
      <c r="P218" s="3">
        <v>41242</v>
      </c>
      <c r="Q218" s="42" t="s">
        <v>4383</v>
      </c>
      <c r="R218" s="42" t="s">
        <v>10611</v>
      </c>
      <c r="S218" s="28" t="s">
        <v>10612</v>
      </c>
      <c r="T218" s="28" t="s">
        <v>4383</v>
      </c>
      <c r="U218" s="28" t="s">
        <v>10611</v>
      </c>
      <c r="V218" s="28" t="s">
        <v>10612</v>
      </c>
      <c r="W218" s="28"/>
      <c r="X218" s="28"/>
      <c r="Y218" s="28"/>
    </row>
    <row r="219" spans="1:25" ht="18" customHeight="1">
      <c r="A219" s="28">
        <v>905</v>
      </c>
      <c r="B219" s="28" t="s">
        <v>1342</v>
      </c>
      <c r="C219" s="3">
        <v>40956</v>
      </c>
      <c r="D219" s="3">
        <v>41112</v>
      </c>
      <c r="E219" s="28" t="s">
        <v>1529</v>
      </c>
      <c r="F219" s="28" t="s">
        <v>1530</v>
      </c>
      <c r="G219" s="28" t="s">
        <v>2151</v>
      </c>
      <c r="H219" s="42" t="s">
        <v>5790</v>
      </c>
      <c r="I219" s="42">
        <v>41109</v>
      </c>
      <c r="J219" s="3" t="s">
        <v>2152</v>
      </c>
      <c r="K219" s="3" t="s">
        <v>4423</v>
      </c>
      <c r="L219" s="28" t="s">
        <v>5005</v>
      </c>
      <c r="M219" s="42" t="s">
        <v>4424</v>
      </c>
      <c r="N219" s="42" t="s">
        <v>5791</v>
      </c>
      <c r="O219" s="42" t="s">
        <v>4465</v>
      </c>
      <c r="P219" s="3">
        <v>41110</v>
      </c>
      <c r="Q219" s="42" t="s">
        <v>4383</v>
      </c>
      <c r="R219" s="42" t="s">
        <v>10613</v>
      </c>
      <c r="S219" s="28" t="s">
        <v>10614</v>
      </c>
      <c r="T219" s="28" t="s">
        <v>4383</v>
      </c>
      <c r="U219" s="28" t="s">
        <v>10613</v>
      </c>
      <c r="V219" s="28" t="s">
        <v>10614</v>
      </c>
      <c r="W219" s="28"/>
      <c r="X219" s="28"/>
      <c r="Y219" s="28"/>
    </row>
    <row r="220" spans="1:25" ht="18" customHeight="1">
      <c r="A220" s="28">
        <v>906</v>
      </c>
      <c r="B220" s="28" t="s">
        <v>1352</v>
      </c>
      <c r="C220" s="3">
        <v>40956</v>
      </c>
      <c r="D220" s="3">
        <v>41112</v>
      </c>
      <c r="E220" s="28" t="s">
        <v>1529</v>
      </c>
      <c r="F220" s="28" t="s">
        <v>1530</v>
      </c>
      <c r="G220" s="28" t="s">
        <v>2154</v>
      </c>
      <c r="H220" s="42" t="s">
        <v>5792</v>
      </c>
      <c r="I220" s="42">
        <v>41152</v>
      </c>
      <c r="J220" s="3" t="s">
        <v>2155</v>
      </c>
      <c r="K220" s="3" t="s">
        <v>4425</v>
      </c>
      <c r="L220" s="28" t="s">
        <v>5006</v>
      </c>
      <c r="M220" s="42" t="s">
        <v>2156</v>
      </c>
      <c r="N220" s="42" t="s">
        <v>12753</v>
      </c>
      <c r="O220" s="42" t="s">
        <v>12754</v>
      </c>
      <c r="P220" s="3">
        <v>41249</v>
      </c>
      <c r="Q220" s="42" t="s">
        <v>499</v>
      </c>
      <c r="R220" s="42" t="s">
        <v>12755</v>
      </c>
      <c r="S220" s="28" t="s">
        <v>10616</v>
      </c>
      <c r="T220" s="42" t="s">
        <v>499</v>
      </c>
      <c r="U220" s="28" t="s">
        <v>12755</v>
      </c>
      <c r="V220" s="28" t="s">
        <v>10616</v>
      </c>
      <c r="W220" s="28"/>
      <c r="X220" s="28"/>
      <c r="Y220" s="28"/>
    </row>
    <row r="221" spans="1:25" ht="18" customHeight="1">
      <c r="A221" s="28">
        <v>907</v>
      </c>
      <c r="B221" s="28" t="s">
        <v>1323</v>
      </c>
      <c r="C221" s="3">
        <v>40956</v>
      </c>
      <c r="D221" s="3">
        <v>41103</v>
      </c>
      <c r="E221" s="28" t="s">
        <v>1529</v>
      </c>
      <c r="F221" s="28" t="s">
        <v>1530</v>
      </c>
      <c r="G221" s="28" t="s">
        <v>2157</v>
      </c>
      <c r="H221" s="42" t="s">
        <v>5880</v>
      </c>
      <c r="I221" s="42">
        <v>41143</v>
      </c>
      <c r="J221" s="3" t="s">
        <v>2158</v>
      </c>
      <c r="K221" s="3" t="s">
        <v>4426</v>
      </c>
      <c r="L221" s="28" t="s">
        <v>5007</v>
      </c>
      <c r="M221" s="42" t="s">
        <v>4427</v>
      </c>
      <c r="N221" s="42" t="s">
        <v>6851</v>
      </c>
      <c r="O221" s="42" t="s">
        <v>6829</v>
      </c>
      <c r="P221" s="3">
        <v>41135</v>
      </c>
      <c r="Q221" s="42" t="s">
        <v>499</v>
      </c>
      <c r="R221" s="42" t="s">
        <v>10617</v>
      </c>
      <c r="S221" s="28" t="s">
        <v>10618</v>
      </c>
      <c r="T221" s="42" t="s">
        <v>499</v>
      </c>
      <c r="U221" s="28" t="s">
        <v>10617</v>
      </c>
      <c r="V221" s="28" t="s">
        <v>10618</v>
      </c>
      <c r="W221" s="28"/>
      <c r="X221" s="28"/>
      <c r="Y221" s="28"/>
    </row>
    <row r="222" spans="1:25" ht="18" customHeight="1">
      <c r="A222" s="28">
        <v>908</v>
      </c>
      <c r="B222" s="28" t="s">
        <v>1335</v>
      </c>
      <c r="C222" s="3">
        <v>40956</v>
      </c>
      <c r="D222" s="3">
        <v>41112</v>
      </c>
      <c r="E222" s="28" t="s">
        <v>1529</v>
      </c>
      <c r="F222" s="28" t="s">
        <v>1530</v>
      </c>
      <c r="G222" s="28" t="s">
        <v>2159</v>
      </c>
      <c r="H222" s="42" t="s">
        <v>6197</v>
      </c>
      <c r="I222" s="42">
        <v>41120</v>
      </c>
      <c r="J222" s="3" t="s">
        <v>2160</v>
      </c>
      <c r="K222" s="3" t="s">
        <v>4428</v>
      </c>
      <c r="L222" s="28" t="s">
        <v>5008</v>
      </c>
      <c r="M222" s="42" t="s">
        <v>4429</v>
      </c>
      <c r="N222" s="42" t="s">
        <v>6198</v>
      </c>
      <c r="O222" s="42" t="s">
        <v>5884</v>
      </c>
      <c r="P222" s="3">
        <v>41121</v>
      </c>
      <c r="Q222" s="42" t="s">
        <v>4383</v>
      </c>
      <c r="R222" s="42" t="s">
        <v>10619</v>
      </c>
      <c r="S222" s="28" t="s">
        <v>10620</v>
      </c>
      <c r="T222" s="28" t="s">
        <v>4383</v>
      </c>
      <c r="U222" s="28" t="s">
        <v>10619</v>
      </c>
      <c r="V222" s="28" t="s">
        <v>10620</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5009</v>
      </c>
      <c r="M223" s="28" t="s">
        <v>3031</v>
      </c>
      <c r="N223" s="28" t="s">
        <v>2420</v>
      </c>
      <c r="O223" s="28" t="s">
        <v>2255</v>
      </c>
      <c r="P223" s="3">
        <v>40991</v>
      </c>
      <c r="Q223" s="42" t="s">
        <v>3519</v>
      </c>
      <c r="R223" s="42" t="s">
        <v>499</v>
      </c>
      <c r="S223" s="28" t="s">
        <v>10621</v>
      </c>
      <c r="T223" s="28" t="s">
        <v>3519</v>
      </c>
      <c r="U223" s="28" t="s">
        <v>499</v>
      </c>
      <c r="V223" s="28" t="s">
        <v>10621</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5010</v>
      </c>
      <c r="M224" s="42" t="s">
        <v>2167</v>
      </c>
      <c r="N224" s="42" t="s">
        <v>2168</v>
      </c>
      <c r="O224" s="42" t="s">
        <v>1537</v>
      </c>
      <c r="P224" s="41">
        <v>40970</v>
      </c>
      <c r="Q224" s="42" t="s">
        <v>499</v>
      </c>
      <c r="R224" s="42" t="s">
        <v>499</v>
      </c>
      <c r="S224" s="28" t="s">
        <v>10622</v>
      </c>
      <c r="T224" s="42" t="s">
        <v>499</v>
      </c>
      <c r="U224" s="42" t="s">
        <v>499</v>
      </c>
      <c r="V224" s="28" t="s">
        <v>10622</v>
      </c>
      <c r="W224" s="28"/>
      <c r="X224" s="28"/>
      <c r="Y224" s="28"/>
    </row>
    <row r="225" spans="1:25" ht="18" customHeight="1">
      <c r="A225" s="28">
        <v>911</v>
      </c>
      <c r="B225" s="28" t="s">
        <v>1328</v>
      </c>
      <c r="C225" s="3">
        <v>40956</v>
      </c>
      <c r="D225" s="3">
        <v>41112</v>
      </c>
      <c r="E225" s="28" t="s">
        <v>1529</v>
      </c>
      <c r="F225" s="28" t="s">
        <v>1530</v>
      </c>
      <c r="G225" s="28" t="s">
        <v>2169</v>
      </c>
      <c r="H225" s="42" t="s">
        <v>6852</v>
      </c>
      <c r="I225" s="42">
        <v>41135</v>
      </c>
      <c r="J225" s="3" t="s">
        <v>2170</v>
      </c>
      <c r="K225" s="3" t="s">
        <v>5325</v>
      </c>
      <c r="L225" s="28" t="s">
        <v>5011</v>
      </c>
      <c r="M225" s="42" t="s">
        <v>2171</v>
      </c>
      <c r="N225" s="42" t="s">
        <v>6853</v>
      </c>
      <c r="O225" s="42" t="s">
        <v>6826</v>
      </c>
      <c r="P225" s="3">
        <v>41135</v>
      </c>
      <c r="Q225" s="42" t="s">
        <v>499</v>
      </c>
      <c r="R225" s="42" t="s">
        <v>10623</v>
      </c>
      <c r="S225" s="28" t="s">
        <v>10624</v>
      </c>
      <c r="T225" s="42" t="s">
        <v>499</v>
      </c>
      <c r="U225" s="28" t="s">
        <v>10623</v>
      </c>
      <c r="V225" s="3" t="s">
        <v>10624</v>
      </c>
      <c r="W225" s="28"/>
      <c r="X225" s="28"/>
      <c r="Y225" s="28"/>
    </row>
    <row r="226" spans="1:25" ht="18" customHeight="1">
      <c r="A226" s="28">
        <v>912</v>
      </c>
      <c r="B226" s="28" t="s">
        <v>1339</v>
      </c>
      <c r="C226" s="3">
        <v>40956</v>
      </c>
      <c r="D226" s="3">
        <v>41112</v>
      </c>
      <c r="E226" s="28" t="s">
        <v>1529</v>
      </c>
      <c r="F226" s="28" t="s">
        <v>1530</v>
      </c>
      <c r="G226" s="28" t="s">
        <v>2172</v>
      </c>
      <c r="H226" s="42" t="s">
        <v>5881</v>
      </c>
      <c r="I226" s="42">
        <v>41142</v>
      </c>
      <c r="J226" s="3" t="s">
        <v>2173</v>
      </c>
      <c r="K226" s="3" t="s">
        <v>2174</v>
      </c>
      <c r="L226" s="28" t="s">
        <v>5012</v>
      </c>
      <c r="M226" s="42" t="s">
        <v>2175</v>
      </c>
      <c r="N226" s="42" t="s">
        <v>7475</v>
      </c>
      <c r="O226" s="42" t="s">
        <v>7476</v>
      </c>
      <c r="P226" s="3">
        <v>41151</v>
      </c>
      <c r="Q226" s="42" t="s">
        <v>4383</v>
      </c>
      <c r="R226" s="42" t="s">
        <v>10625</v>
      </c>
      <c r="S226" s="28" t="s">
        <v>10626</v>
      </c>
      <c r="T226" s="28" t="s">
        <v>4383</v>
      </c>
      <c r="U226" s="28" t="s">
        <v>10625</v>
      </c>
      <c r="V226" s="28" t="s">
        <v>10626</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5013</v>
      </c>
      <c r="M227" s="42" t="s">
        <v>2179</v>
      </c>
      <c r="N227" s="42" t="s">
        <v>499</v>
      </c>
      <c r="O227" s="42" t="s">
        <v>499</v>
      </c>
      <c r="P227" s="41" t="s">
        <v>499</v>
      </c>
      <c r="Q227" s="42" t="s">
        <v>499</v>
      </c>
      <c r="R227" s="42" t="s">
        <v>499</v>
      </c>
      <c r="S227" s="42" t="s">
        <v>10627</v>
      </c>
      <c r="T227" s="42" t="s">
        <v>499</v>
      </c>
      <c r="U227" s="42" t="s">
        <v>499</v>
      </c>
      <c r="V227" s="28" t="s">
        <v>10627</v>
      </c>
      <c r="W227" s="28"/>
      <c r="X227" s="28"/>
      <c r="Y227" s="28"/>
    </row>
    <row r="228" spans="1:25" ht="18" customHeight="1">
      <c r="A228" s="28">
        <v>914</v>
      </c>
      <c r="B228" s="28" t="s">
        <v>1358</v>
      </c>
      <c r="C228" s="3">
        <v>40956</v>
      </c>
      <c r="D228" s="3">
        <v>41112</v>
      </c>
      <c r="E228" s="28" t="s">
        <v>1529</v>
      </c>
      <c r="F228" s="28" t="s">
        <v>1530</v>
      </c>
      <c r="G228" s="28" t="s">
        <v>2180</v>
      </c>
      <c r="H228" s="42" t="s">
        <v>6321</v>
      </c>
      <c r="I228" s="42">
        <v>41122</v>
      </c>
      <c r="J228" s="3" t="s">
        <v>2181</v>
      </c>
      <c r="K228" s="3" t="s">
        <v>4430</v>
      </c>
      <c r="L228" s="28" t="s">
        <v>5014</v>
      </c>
      <c r="M228" s="42" t="s">
        <v>4431</v>
      </c>
      <c r="N228" s="42" t="s">
        <v>6322</v>
      </c>
      <c r="O228" s="42" t="s">
        <v>6296</v>
      </c>
      <c r="P228" s="3">
        <v>41122</v>
      </c>
      <c r="Q228" s="42" t="s">
        <v>3510</v>
      </c>
      <c r="R228" s="42" t="s">
        <v>10628</v>
      </c>
      <c r="S228" s="28" t="s">
        <v>10629</v>
      </c>
      <c r="T228" s="28" t="s">
        <v>3510</v>
      </c>
      <c r="U228" s="28" t="s">
        <v>10628</v>
      </c>
      <c r="V228" s="28" t="s">
        <v>10629</v>
      </c>
      <c r="W228" s="28"/>
      <c r="X228" s="28"/>
      <c r="Y228" s="28"/>
    </row>
    <row r="229" spans="1:25" ht="18" customHeight="1">
      <c r="A229" s="28">
        <v>915</v>
      </c>
      <c r="B229" s="28" t="s">
        <v>1330</v>
      </c>
      <c r="C229" s="3">
        <v>40956</v>
      </c>
      <c r="D229" s="3">
        <v>41098</v>
      </c>
      <c r="E229" s="28" t="s">
        <v>1529</v>
      </c>
      <c r="F229" s="28" t="s">
        <v>1530</v>
      </c>
      <c r="G229" s="28" t="s">
        <v>2182</v>
      </c>
      <c r="H229" s="42" t="s">
        <v>5015</v>
      </c>
      <c r="I229" s="42">
        <v>41096</v>
      </c>
      <c r="J229" s="3" t="s">
        <v>2183</v>
      </c>
      <c r="K229" s="3" t="s">
        <v>5016</v>
      </c>
      <c r="L229" s="28" t="s">
        <v>5017</v>
      </c>
      <c r="M229" s="42" t="s">
        <v>5018</v>
      </c>
      <c r="N229" s="42" t="s">
        <v>5370</v>
      </c>
      <c r="O229" s="42" t="s">
        <v>1567</v>
      </c>
      <c r="P229" s="3">
        <v>41096</v>
      </c>
      <c r="Q229" s="42" t="s">
        <v>4610</v>
      </c>
      <c r="R229" s="42" t="s">
        <v>10630</v>
      </c>
      <c r="S229" s="28" t="s">
        <v>10631</v>
      </c>
      <c r="T229" s="28" t="s">
        <v>4610</v>
      </c>
      <c r="U229" s="28" t="s">
        <v>10630</v>
      </c>
      <c r="V229" s="28" t="s">
        <v>10631</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5019</v>
      </c>
      <c r="M230" s="42" t="s">
        <v>3156</v>
      </c>
      <c r="N230" s="42" t="s">
        <v>2533</v>
      </c>
      <c r="O230" s="42" t="s">
        <v>2252</v>
      </c>
      <c r="P230" s="3">
        <v>41002</v>
      </c>
      <c r="Q230" s="42" t="s">
        <v>3517</v>
      </c>
      <c r="R230" s="42" t="s">
        <v>10632</v>
      </c>
      <c r="S230" s="28" t="s">
        <v>10633</v>
      </c>
      <c r="T230" s="28" t="s">
        <v>3517</v>
      </c>
      <c r="U230" s="28" t="s">
        <v>10632</v>
      </c>
      <c r="V230" s="28" t="s">
        <v>10633</v>
      </c>
      <c r="W230" s="28"/>
      <c r="X230" s="28"/>
      <c r="Y230" s="28"/>
    </row>
    <row r="231" spans="1:25" ht="18" customHeight="1">
      <c r="A231" s="28">
        <v>916</v>
      </c>
      <c r="B231" s="28" t="s">
        <v>1293</v>
      </c>
      <c r="C231" s="3">
        <v>40956</v>
      </c>
      <c r="D231" s="3">
        <v>41113</v>
      </c>
      <c r="E231" s="28" t="s">
        <v>1529</v>
      </c>
      <c r="F231" s="28" t="s">
        <v>1530</v>
      </c>
      <c r="G231" s="28" t="s">
        <v>1294</v>
      </c>
      <c r="H231" s="42" t="s">
        <v>6854</v>
      </c>
      <c r="I231" s="42">
        <v>41152</v>
      </c>
      <c r="J231" s="3" t="s">
        <v>2187</v>
      </c>
      <c r="K231" s="3" t="s">
        <v>4432</v>
      </c>
      <c r="L231" s="28" t="s">
        <v>5020</v>
      </c>
      <c r="M231" s="42" t="s">
        <v>2189</v>
      </c>
      <c r="N231" s="42" t="s">
        <v>12887</v>
      </c>
      <c r="O231" s="42" t="s">
        <v>2085</v>
      </c>
      <c r="P231" s="3">
        <v>41254</v>
      </c>
      <c r="Q231" s="42" t="s">
        <v>5371</v>
      </c>
      <c r="R231" s="42" t="s">
        <v>10634</v>
      </c>
      <c r="S231" s="28" t="s">
        <v>10635</v>
      </c>
      <c r="T231" s="28" t="s">
        <v>5371</v>
      </c>
      <c r="U231" s="28" t="s">
        <v>10634</v>
      </c>
      <c r="V231" s="28" t="s">
        <v>10635</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5021</v>
      </c>
      <c r="M232" s="42" t="s">
        <v>2192</v>
      </c>
      <c r="N232" s="42" t="s">
        <v>2217</v>
      </c>
      <c r="O232" s="42" t="s">
        <v>1960</v>
      </c>
      <c r="P232" s="3">
        <v>40981</v>
      </c>
      <c r="Q232" s="42" t="s">
        <v>2193</v>
      </c>
      <c r="R232" s="42" t="s">
        <v>499</v>
      </c>
      <c r="S232" s="28" t="s">
        <v>10636</v>
      </c>
      <c r="T232" s="28" t="s">
        <v>2193</v>
      </c>
      <c r="U232" s="28" t="s">
        <v>499</v>
      </c>
      <c r="V232" s="28" t="s">
        <v>10636</v>
      </c>
      <c r="W232" s="28"/>
      <c r="X232" s="28"/>
      <c r="Y232" s="28"/>
    </row>
    <row r="233" spans="1:25" ht="18" customHeight="1">
      <c r="A233" s="28">
        <v>918</v>
      </c>
      <c r="B233" s="28" t="s">
        <v>1297</v>
      </c>
      <c r="C233" s="3">
        <v>40956</v>
      </c>
      <c r="D233" s="3">
        <v>41125</v>
      </c>
      <c r="E233" s="28" t="s">
        <v>1529</v>
      </c>
      <c r="F233" s="28" t="s">
        <v>1530</v>
      </c>
      <c r="G233" s="28" t="s">
        <v>1298</v>
      </c>
      <c r="H233" s="42" t="s">
        <v>7905</v>
      </c>
      <c r="I233" s="42">
        <v>41152</v>
      </c>
      <c r="J233" s="3" t="s">
        <v>2194</v>
      </c>
      <c r="K233" s="3" t="s">
        <v>5372</v>
      </c>
      <c r="L233" s="28" t="s">
        <v>5022</v>
      </c>
      <c r="M233" s="42" t="s">
        <v>5373</v>
      </c>
      <c r="N233" s="42" t="s">
        <v>8119</v>
      </c>
      <c r="O233" s="42" t="s">
        <v>5510</v>
      </c>
      <c r="P233" s="3">
        <v>41169</v>
      </c>
      <c r="Q233" s="42" t="s">
        <v>5326</v>
      </c>
      <c r="R233" s="42" t="s">
        <v>10637</v>
      </c>
      <c r="S233" s="28" t="s">
        <v>10638</v>
      </c>
      <c r="T233" s="28" t="s">
        <v>5326</v>
      </c>
      <c r="U233" s="28" t="s">
        <v>10637</v>
      </c>
      <c r="V233" s="3" t="s">
        <v>10638</v>
      </c>
      <c r="W233" s="28"/>
      <c r="X233" s="28"/>
      <c r="Y233" s="28"/>
    </row>
    <row r="234" spans="1:25" ht="18" customHeight="1">
      <c r="A234" s="28">
        <v>919</v>
      </c>
      <c r="B234" s="28" t="s">
        <v>1299</v>
      </c>
      <c r="C234" s="3">
        <v>40956</v>
      </c>
      <c r="D234" s="3">
        <v>41112</v>
      </c>
      <c r="E234" s="28" t="s">
        <v>1529</v>
      </c>
      <c r="F234" s="28" t="s">
        <v>1530</v>
      </c>
      <c r="G234" s="28" t="s">
        <v>1300</v>
      </c>
      <c r="H234" s="42" t="s">
        <v>6323</v>
      </c>
      <c r="I234" s="42">
        <v>41122</v>
      </c>
      <c r="J234" s="3" t="s">
        <v>2195</v>
      </c>
      <c r="K234" s="3" t="s">
        <v>2196</v>
      </c>
      <c r="L234" s="28" t="s">
        <v>5023</v>
      </c>
      <c r="M234" s="42" t="s">
        <v>4433</v>
      </c>
      <c r="N234" s="42" t="s">
        <v>6324</v>
      </c>
      <c r="O234" s="42" t="s">
        <v>5920</v>
      </c>
      <c r="P234" s="3">
        <v>41122</v>
      </c>
      <c r="Q234" s="42" t="s">
        <v>3520</v>
      </c>
      <c r="R234" s="42" t="s">
        <v>10639</v>
      </c>
      <c r="S234" s="28" t="s">
        <v>10640</v>
      </c>
      <c r="T234" s="28" t="s">
        <v>3520</v>
      </c>
      <c r="U234" s="28" t="s">
        <v>10639</v>
      </c>
      <c r="V234" s="28" t="s">
        <v>10640</v>
      </c>
      <c r="W234" s="28"/>
      <c r="X234" s="28"/>
      <c r="Y234" s="28"/>
    </row>
    <row r="235" spans="1:25" ht="18" customHeight="1">
      <c r="A235" s="28">
        <v>920</v>
      </c>
      <c r="B235" s="28" t="s">
        <v>1301</v>
      </c>
      <c r="C235" s="3">
        <v>40956</v>
      </c>
      <c r="D235" s="3">
        <v>41168</v>
      </c>
      <c r="E235" s="28" t="s">
        <v>1529</v>
      </c>
      <c r="F235" s="28" t="s">
        <v>1530</v>
      </c>
      <c r="G235" s="28" t="s">
        <v>1302</v>
      </c>
      <c r="H235" s="42" t="s">
        <v>12888</v>
      </c>
      <c r="I235" s="42">
        <v>40974</v>
      </c>
      <c r="J235" s="3" t="s">
        <v>2197</v>
      </c>
      <c r="K235" s="3" t="s">
        <v>2198</v>
      </c>
      <c r="L235" s="28" t="s">
        <v>5024</v>
      </c>
      <c r="M235" s="42" t="s">
        <v>2199</v>
      </c>
      <c r="N235" s="42" t="s">
        <v>12889</v>
      </c>
      <c r="O235" s="42" t="s">
        <v>6288</v>
      </c>
      <c r="P235" s="3">
        <v>41254</v>
      </c>
      <c r="Q235" s="42" t="s">
        <v>7506</v>
      </c>
      <c r="R235" s="42" t="s">
        <v>12890</v>
      </c>
      <c r="S235" s="28" t="s">
        <v>10641</v>
      </c>
      <c r="T235" s="28" t="s">
        <v>7506</v>
      </c>
      <c r="U235" s="28" t="s">
        <v>12890</v>
      </c>
      <c r="V235" s="28" t="s">
        <v>10641</v>
      </c>
      <c r="W235" s="28"/>
      <c r="X235" s="28"/>
      <c r="Y235" s="28"/>
    </row>
    <row r="236" spans="1:25" ht="18" customHeight="1">
      <c r="A236" s="28">
        <v>921</v>
      </c>
      <c r="B236" s="28" t="s">
        <v>1303</v>
      </c>
      <c r="C236" s="3">
        <v>40956</v>
      </c>
      <c r="D236" s="3">
        <v>41112</v>
      </c>
      <c r="E236" s="28" t="s">
        <v>1529</v>
      </c>
      <c r="F236" s="28" t="s">
        <v>1530</v>
      </c>
      <c r="G236" s="28" t="s">
        <v>1304</v>
      </c>
      <c r="H236" s="42" t="s">
        <v>7484</v>
      </c>
      <c r="I236" s="42">
        <v>41141</v>
      </c>
      <c r="J236" s="3" t="s">
        <v>2200</v>
      </c>
      <c r="K236" s="3" t="s">
        <v>2201</v>
      </c>
      <c r="L236" s="28" t="s">
        <v>5025</v>
      </c>
      <c r="M236" s="42" t="s">
        <v>2202</v>
      </c>
      <c r="N236" s="42" t="s">
        <v>7485</v>
      </c>
      <c r="O236" s="42" t="s">
        <v>7147</v>
      </c>
      <c r="P236" s="3">
        <v>41152</v>
      </c>
      <c r="Q236" s="42" t="s">
        <v>4607</v>
      </c>
      <c r="R236" s="42" t="s">
        <v>10642</v>
      </c>
      <c r="S236" s="28" t="s">
        <v>10643</v>
      </c>
      <c r="T236" s="28" t="s">
        <v>4607</v>
      </c>
      <c r="U236" s="28" t="s">
        <v>10642</v>
      </c>
      <c r="V236" s="28" t="s">
        <v>10643</v>
      </c>
      <c r="W236" s="28"/>
      <c r="X236" s="28"/>
      <c r="Y236" s="28"/>
    </row>
    <row r="237" spans="1:25" ht="18" customHeight="1">
      <c r="A237" s="28">
        <v>922</v>
      </c>
      <c r="B237" s="28" t="s">
        <v>1305</v>
      </c>
      <c r="C237" s="3">
        <v>40956</v>
      </c>
      <c r="D237" s="3">
        <v>41119</v>
      </c>
      <c r="E237" s="28" t="s">
        <v>1529</v>
      </c>
      <c r="F237" s="28" t="s">
        <v>1530</v>
      </c>
      <c r="G237" s="28" t="s">
        <v>5327</v>
      </c>
      <c r="H237" s="42" t="s">
        <v>6632</v>
      </c>
      <c r="I237" s="42">
        <v>41131</v>
      </c>
      <c r="J237" s="3" t="s">
        <v>2203</v>
      </c>
      <c r="K237" s="3" t="s">
        <v>2204</v>
      </c>
      <c r="L237" s="28" t="s">
        <v>5026</v>
      </c>
      <c r="M237" s="42" t="s">
        <v>2205</v>
      </c>
      <c r="N237" s="42" t="s">
        <v>6633</v>
      </c>
      <c r="O237" s="42" t="s">
        <v>2719</v>
      </c>
      <c r="P237" s="3">
        <v>41135</v>
      </c>
      <c r="Q237" s="42" t="s">
        <v>4434</v>
      </c>
      <c r="R237" s="42" t="s">
        <v>10644</v>
      </c>
      <c r="S237" s="28" t="s">
        <v>10645</v>
      </c>
      <c r="T237" s="28" t="s">
        <v>4434</v>
      </c>
      <c r="U237" s="28" t="s">
        <v>10644</v>
      </c>
      <c r="V237" s="28" t="s">
        <v>10645</v>
      </c>
      <c r="W237" s="28"/>
      <c r="X237" s="28"/>
      <c r="Y237" s="28"/>
    </row>
    <row r="238" spans="1:25" ht="18" customHeight="1">
      <c r="A238" s="28">
        <v>879</v>
      </c>
      <c r="B238" s="28" t="s">
        <v>1365</v>
      </c>
      <c r="C238" s="3">
        <v>40956</v>
      </c>
      <c r="D238" s="3">
        <v>41112</v>
      </c>
      <c r="E238" s="28" t="s">
        <v>1529</v>
      </c>
      <c r="F238" s="28" t="s">
        <v>1530</v>
      </c>
      <c r="G238" s="28" t="s">
        <v>1366</v>
      </c>
      <c r="H238" s="42" t="s">
        <v>8120</v>
      </c>
      <c r="I238" s="42">
        <v>41164</v>
      </c>
      <c r="J238" s="3" t="s">
        <v>2206</v>
      </c>
      <c r="K238" s="3" t="s">
        <v>2207</v>
      </c>
      <c r="L238" s="28" t="s">
        <v>5027</v>
      </c>
      <c r="M238" s="42" t="s">
        <v>4435</v>
      </c>
      <c r="N238" s="42" t="s">
        <v>8121</v>
      </c>
      <c r="O238" s="42" t="s">
        <v>5510</v>
      </c>
      <c r="P238" s="3">
        <v>41170</v>
      </c>
      <c r="Q238" s="42" t="s">
        <v>3510</v>
      </c>
      <c r="R238" s="42" t="s">
        <v>10646</v>
      </c>
      <c r="S238" s="28" t="s">
        <v>10647</v>
      </c>
      <c r="T238" s="28" t="s">
        <v>3510</v>
      </c>
      <c r="U238" s="28" t="s">
        <v>10646</v>
      </c>
      <c r="V238" s="28" t="s">
        <v>10647</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5028</v>
      </c>
      <c r="M239" s="28" t="s">
        <v>2211</v>
      </c>
      <c r="N239" s="28" t="s">
        <v>2254</v>
      </c>
      <c r="O239" s="28" t="s">
        <v>2255</v>
      </c>
      <c r="P239" s="3">
        <v>40982</v>
      </c>
      <c r="Q239" s="42" t="s">
        <v>2212</v>
      </c>
      <c r="R239" s="42" t="s">
        <v>499</v>
      </c>
      <c r="S239" s="28" t="s">
        <v>10648</v>
      </c>
      <c r="T239" s="28" t="s">
        <v>2212</v>
      </c>
      <c r="U239" s="28" t="s">
        <v>499</v>
      </c>
      <c r="V239" s="28" t="s">
        <v>10648</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5029</v>
      </c>
      <c r="M240" s="28" t="s">
        <v>3899</v>
      </c>
      <c r="N240" s="28" t="s">
        <v>3126</v>
      </c>
      <c r="O240" s="28" t="s">
        <v>3127</v>
      </c>
      <c r="P240" s="3">
        <v>41031</v>
      </c>
      <c r="Q240" s="42" t="s">
        <v>2213</v>
      </c>
      <c r="R240" s="42" t="s">
        <v>10649</v>
      </c>
      <c r="S240" s="28" t="s">
        <v>10527</v>
      </c>
      <c r="T240" s="28" t="s">
        <v>2213</v>
      </c>
      <c r="U240" s="28" t="s">
        <v>10649</v>
      </c>
      <c r="V240" s="28" t="s">
        <v>10527</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5030</v>
      </c>
      <c r="M241" s="28" t="s">
        <v>1526</v>
      </c>
      <c r="N241" s="28" t="s">
        <v>2293</v>
      </c>
      <c r="O241" s="28" t="s">
        <v>2294</v>
      </c>
      <c r="P241" s="41">
        <v>40987</v>
      </c>
      <c r="Q241" s="42" t="s">
        <v>499</v>
      </c>
      <c r="R241" s="42" t="s">
        <v>499</v>
      </c>
      <c r="S241" s="28" t="s">
        <v>10650</v>
      </c>
      <c r="T241" s="28" t="s">
        <v>499</v>
      </c>
      <c r="U241" s="28" t="s">
        <v>499</v>
      </c>
      <c r="V241" s="28" t="s">
        <v>10650</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5013</v>
      </c>
      <c r="M242" s="28" t="s">
        <v>2179</v>
      </c>
      <c r="N242" s="28" t="s">
        <v>2447</v>
      </c>
      <c r="O242" s="28" t="s">
        <v>2294</v>
      </c>
      <c r="P242" s="3">
        <v>40991</v>
      </c>
      <c r="Q242" s="42" t="s">
        <v>2274</v>
      </c>
      <c r="R242" s="42" t="s">
        <v>499</v>
      </c>
      <c r="S242" s="28" t="s">
        <v>10627</v>
      </c>
      <c r="T242" s="28" t="s">
        <v>2274</v>
      </c>
      <c r="U242" s="28" t="s">
        <v>499</v>
      </c>
      <c r="V242" s="28" t="s">
        <v>10627</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4966</v>
      </c>
      <c r="M243" s="42" t="s">
        <v>1108</v>
      </c>
      <c r="N243" s="28" t="s">
        <v>499</v>
      </c>
      <c r="O243" s="28" t="s">
        <v>1547</v>
      </c>
      <c r="P243" s="3">
        <v>40996</v>
      </c>
      <c r="Q243" s="42" t="s">
        <v>2277</v>
      </c>
      <c r="R243" s="42" t="s">
        <v>499</v>
      </c>
      <c r="S243" s="28" t="s">
        <v>10550</v>
      </c>
      <c r="T243" s="28" t="s">
        <v>2277</v>
      </c>
      <c r="U243" s="28" t="s">
        <v>499</v>
      </c>
      <c r="V243" s="28" t="s">
        <v>10550</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4970</v>
      </c>
      <c r="M244" s="28" t="s">
        <v>1117</v>
      </c>
      <c r="N244" s="28" t="s">
        <v>2457</v>
      </c>
      <c r="O244" s="28" t="s">
        <v>2252</v>
      </c>
      <c r="P244" s="3">
        <v>40996</v>
      </c>
      <c r="Q244" s="42" t="s">
        <v>2280</v>
      </c>
      <c r="R244" s="42" t="s">
        <v>499</v>
      </c>
      <c r="S244" s="28" t="s">
        <v>10553</v>
      </c>
      <c r="T244" s="28" t="s">
        <v>2280</v>
      </c>
      <c r="U244" s="28" t="s">
        <v>499</v>
      </c>
      <c r="V244" s="28" t="s">
        <v>10553</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4997</v>
      </c>
      <c r="M245" s="28" t="s">
        <v>2128</v>
      </c>
      <c r="N245" s="28" t="s">
        <v>2434</v>
      </c>
      <c r="O245" s="28" t="s">
        <v>1950</v>
      </c>
      <c r="P245" s="3">
        <v>40994</v>
      </c>
      <c r="Q245" s="42" t="s">
        <v>2435</v>
      </c>
      <c r="R245" s="42" t="s">
        <v>499</v>
      </c>
      <c r="S245" s="28" t="s">
        <v>10599</v>
      </c>
      <c r="T245" s="28" t="s">
        <v>2435</v>
      </c>
      <c r="U245" s="28" t="s">
        <v>499</v>
      </c>
      <c r="V245" s="28" t="s">
        <v>10599</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4974</v>
      </c>
      <c r="M246" s="28" t="s">
        <v>1137</v>
      </c>
      <c r="N246" s="28" t="s">
        <v>2436</v>
      </c>
      <c r="O246" s="28" t="s">
        <v>1560</v>
      </c>
      <c r="P246" s="3">
        <v>40996</v>
      </c>
      <c r="Q246" s="42" t="s">
        <v>2285</v>
      </c>
      <c r="R246" s="42" t="s">
        <v>499</v>
      </c>
      <c r="S246" s="28" t="s">
        <v>10559</v>
      </c>
      <c r="T246" s="28" t="s">
        <v>2285</v>
      </c>
      <c r="U246" s="28" t="s">
        <v>499</v>
      </c>
      <c r="V246" s="28" t="s">
        <v>10559</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4942</v>
      </c>
      <c r="M247" s="28" t="s">
        <v>2006</v>
      </c>
      <c r="N247" s="28" t="s">
        <v>2448</v>
      </c>
      <c r="O247" s="28" t="s">
        <v>1620</v>
      </c>
      <c r="P247" s="3">
        <v>40996</v>
      </c>
      <c r="Q247" s="42" t="s">
        <v>2288</v>
      </c>
      <c r="R247" s="42" t="s">
        <v>499</v>
      </c>
      <c r="S247" s="28" t="s">
        <v>10515</v>
      </c>
      <c r="T247" s="28" t="s">
        <v>2288</v>
      </c>
      <c r="U247" s="28" t="s">
        <v>499</v>
      </c>
      <c r="V247" s="28" t="s">
        <v>10515</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4789</v>
      </c>
      <c r="M248" s="42" t="s">
        <v>2297</v>
      </c>
      <c r="N248" s="42" t="s">
        <v>499</v>
      </c>
      <c r="O248" s="42" t="s">
        <v>499</v>
      </c>
      <c r="P248" s="3" t="s">
        <v>499</v>
      </c>
      <c r="Q248" s="42" t="s">
        <v>3521</v>
      </c>
      <c r="R248" s="42" t="s">
        <v>499</v>
      </c>
      <c r="S248" s="42" t="s">
        <v>10332</v>
      </c>
      <c r="T248" s="28" t="s">
        <v>3521</v>
      </c>
      <c r="U248" s="42" t="s">
        <v>499</v>
      </c>
      <c r="V248" s="28" t="s">
        <v>10332</v>
      </c>
      <c r="W248" s="28"/>
      <c r="X248" s="28"/>
      <c r="Y248" s="28"/>
    </row>
    <row r="249" spans="1:25" ht="18" customHeight="1">
      <c r="A249" s="28">
        <v>948</v>
      </c>
      <c r="B249" s="28" t="s">
        <v>2323</v>
      </c>
      <c r="C249" s="3">
        <v>40989</v>
      </c>
      <c r="D249" s="28">
        <v>41089</v>
      </c>
      <c r="E249" s="28" t="s">
        <v>1529</v>
      </c>
      <c r="F249" s="28" t="s">
        <v>1530</v>
      </c>
      <c r="G249" s="28" t="s">
        <v>2337</v>
      </c>
      <c r="H249" s="42" t="s">
        <v>5031</v>
      </c>
      <c r="I249" s="42">
        <v>41103</v>
      </c>
      <c r="J249" s="3" t="s">
        <v>2349</v>
      </c>
      <c r="K249" s="3" t="s">
        <v>4436</v>
      </c>
      <c r="L249" s="28" t="s">
        <v>5032</v>
      </c>
      <c r="M249" s="42" t="s">
        <v>2350</v>
      </c>
      <c r="N249" s="42" t="s">
        <v>5542</v>
      </c>
      <c r="O249" s="42" t="s">
        <v>499</v>
      </c>
      <c r="P249" s="3">
        <v>41106</v>
      </c>
      <c r="Q249" s="42" t="s">
        <v>4383</v>
      </c>
      <c r="R249" s="42" t="s">
        <v>10651</v>
      </c>
      <c r="S249" s="28" t="s">
        <v>10652</v>
      </c>
      <c r="T249" s="28" t="s">
        <v>4383</v>
      </c>
      <c r="U249" s="28" t="s">
        <v>10651</v>
      </c>
      <c r="V249" s="28" t="s">
        <v>10652</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5033</v>
      </c>
      <c r="M250" s="28" t="s">
        <v>2353</v>
      </c>
      <c r="N250" s="28" t="s">
        <v>2438</v>
      </c>
      <c r="O250" s="28" t="s">
        <v>1554</v>
      </c>
      <c r="P250" s="41">
        <v>40996</v>
      </c>
      <c r="Q250" s="42" t="s">
        <v>499</v>
      </c>
      <c r="R250" s="42" t="s">
        <v>499</v>
      </c>
      <c r="S250" s="28" t="s">
        <v>10653</v>
      </c>
      <c r="T250" s="28" t="s">
        <v>499</v>
      </c>
      <c r="U250" s="28" t="s">
        <v>499</v>
      </c>
      <c r="V250" s="28" t="s">
        <v>10653</v>
      </c>
      <c r="W250" s="28"/>
      <c r="X250" s="28"/>
      <c r="Y250" s="28"/>
    </row>
    <row r="251" spans="1:25" ht="18" customHeight="1">
      <c r="A251" s="28">
        <v>939</v>
      </c>
      <c r="B251" s="28" t="s">
        <v>2325</v>
      </c>
      <c r="C251" s="3">
        <v>40989</v>
      </c>
      <c r="D251" s="28">
        <v>41096</v>
      </c>
      <c r="E251" s="28" t="s">
        <v>1594</v>
      </c>
      <c r="F251" s="28" t="s">
        <v>1530</v>
      </c>
      <c r="G251" s="28" t="s">
        <v>2339</v>
      </c>
      <c r="H251" s="42" t="s">
        <v>5793</v>
      </c>
      <c r="I251" s="42">
        <v>41245</v>
      </c>
      <c r="J251" s="28" t="s">
        <v>2354</v>
      </c>
      <c r="K251" s="28" t="s">
        <v>2355</v>
      </c>
      <c r="L251" s="28" t="s">
        <v>5034</v>
      </c>
      <c r="M251" s="42" t="s">
        <v>2356</v>
      </c>
      <c r="N251" s="42" t="s">
        <v>499</v>
      </c>
      <c r="O251" s="42" t="s">
        <v>499</v>
      </c>
      <c r="P251" s="3" t="s">
        <v>499</v>
      </c>
      <c r="Q251" s="42" t="s">
        <v>2632</v>
      </c>
      <c r="R251" s="42" t="s">
        <v>10654</v>
      </c>
      <c r="S251" s="42" t="s">
        <v>10655</v>
      </c>
      <c r="T251" s="28" t="s">
        <v>2632</v>
      </c>
      <c r="U251" s="28" t="s">
        <v>10654</v>
      </c>
      <c r="V251" s="28" t="s">
        <v>10655</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5035</v>
      </c>
      <c r="M252" s="28" t="s">
        <v>2359</v>
      </c>
      <c r="N252" s="28" t="s">
        <v>2439</v>
      </c>
      <c r="O252" s="28" t="s">
        <v>2294</v>
      </c>
      <c r="P252" s="41">
        <v>40996</v>
      </c>
      <c r="Q252" s="42" t="s">
        <v>499</v>
      </c>
      <c r="R252" s="42" t="s">
        <v>499</v>
      </c>
      <c r="S252" s="28" t="s">
        <v>10656</v>
      </c>
      <c r="T252" s="28" t="s">
        <v>499</v>
      </c>
      <c r="U252" s="28" t="s">
        <v>499</v>
      </c>
      <c r="V252" s="28" t="s">
        <v>10656</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5036</v>
      </c>
      <c r="M253" s="42" t="s">
        <v>2362</v>
      </c>
      <c r="N253" s="42" t="s">
        <v>2458</v>
      </c>
      <c r="O253" s="28" t="s">
        <v>2294</v>
      </c>
      <c r="P253" s="41">
        <v>40998</v>
      </c>
      <c r="Q253" s="42" t="s">
        <v>499</v>
      </c>
      <c r="R253" s="42" t="s">
        <v>499</v>
      </c>
      <c r="S253" s="28" t="s">
        <v>10657</v>
      </c>
      <c r="T253" s="28" t="s">
        <v>499</v>
      </c>
      <c r="U253" s="28" t="s">
        <v>499</v>
      </c>
      <c r="V253" s="28" t="s">
        <v>10657</v>
      </c>
    </row>
    <row r="254" spans="1:25" ht="18" customHeight="1">
      <c r="A254" s="28">
        <v>943</v>
      </c>
      <c r="B254" s="28" t="s">
        <v>2328</v>
      </c>
      <c r="C254" s="3">
        <v>40989</v>
      </c>
      <c r="D254" s="28">
        <v>41089</v>
      </c>
      <c r="E254" s="28" t="s">
        <v>1529</v>
      </c>
      <c r="F254" s="28" t="s">
        <v>1530</v>
      </c>
      <c r="G254" s="28" t="s">
        <v>2341</v>
      </c>
      <c r="H254" s="42" t="s">
        <v>6325</v>
      </c>
      <c r="I254" s="42">
        <v>41122</v>
      </c>
      <c r="J254" s="28" t="s">
        <v>2363</v>
      </c>
      <c r="K254" s="28" t="s">
        <v>4437</v>
      </c>
      <c r="L254" s="28" t="s">
        <v>5037</v>
      </c>
      <c r="M254" s="42" t="s">
        <v>4438</v>
      </c>
      <c r="N254" s="42" t="s">
        <v>6326</v>
      </c>
      <c r="O254" s="42" t="s">
        <v>5956</v>
      </c>
      <c r="P254" s="3">
        <v>41122</v>
      </c>
      <c r="Q254" s="42" t="s">
        <v>4383</v>
      </c>
      <c r="R254" s="42" t="s">
        <v>10658</v>
      </c>
      <c r="S254" s="28" t="s">
        <v>10659</v>
      </c>
      <c r="T254" s="28" t="s">
        <v>4383</v>
      </c>
      <c r="U254" s="28" t="s">
        <v>10658</v>
      </c>
      <c r="V254" s="28" t="s">
        <v>10659</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5038</v>
      </c>
      <c r="M255" s="42" t="s">
        <v>2366</v>
      </c>
      <c r="N255" s="42" t="s">
        <v>3128</v>
      </c>
      <c r="O255" s="28" t="s">
        <v>1806</v>
      </c>
      <c r="P255" s="41">
        <v>41031</v>
      </c>
      <c r="Q255" s="42" t="s">
        <v>499</v>
      </c>
      <c r="R255" s="42" t="s">
        <v>10660</v>
      </c>
      <c r="S255" s="28" t="s">
        <v>10661</v>
      </c>
      <c r="T255" s="28" t="s">
        <v>499</v>
      </c>
      <c r="U255" s="28" t="s">
        <v>10660</v>
      </c>
      <c r="V255" s="28" t="s">
        <v>10661</v>
      </c>
    </row>
    <row r="256" spans="1:25" ht="18" customHeight="1">
      <c r="A256" s="28">
        <v>945</v>
      </c>
      <c r="B256" s="28" t="s">
        <v>2330</v>
      </c>
      <c r="C256" s="3">
        <v>40989</v>
      </c>
      <c r="D256" s="28">
        <v>41159</v>
      </c>
      <c r="E256" s="28" t="s">
        <v>1529</v>
      </c>
      <c r="F256" s="28" t="s">
        <v>1530</v>
      </c>
      <c r="G256" s="28" t="s">
        <v>2343</v>
      </c>
      <c r="H256" s="42" t="s">
        <v>9343</v>
      </c>
      <c r="I256" s="42">
        <v>41213</v>
      </c>
      <c r="J256" s="28" t="s">
        <v>2367</v>
      </c>
      <c r="K256" s="28" t="s">
        <v>2368</v>
      </c>
      <c r="L256" s="28" t="s">
        <v>5039</v>
      </c>
      <c r="M256" s="42" t="s">
        <v>2369</v>
      </c>
      <c r="N256" s="42" t="s">
        <v>9344</v>
      </c>
      <c r="O256" s="42" t="s">
        <v>5191</v>
      </c>
      <c r="P256" s="3">
        <v>41200</v>
      </c>
      <c r="Q256" s="42" t="s">
        <v>7507</v>
      </c>
      <c r="R256" s="42" t="s">
        <v>10662</v>
      </c>
      <c r="S256" s="28" t="s">
        <v>10663</v>
      </c>
      <c r="T256" s="28" t="s">
        <v>7507</v>
      </c>
      <c r="U256" s="28" t="s">
        <v>10662</v>
      </c>
      <c r="V256" s="28" t="s">
        <v>10663</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5040</v>
      </c>
      <c r="M257" s="42" t="s">
        <v>2372</v>
      </c>
      <c r="N257" s="42" t="s">
        <v>499</v>
      </c>
      <c r="O257" s="42" t="s">
        <v>499</v>
      </c>
      <c r="P257" s="3" t="s">
        <v>499</v>
      </c>
      <c r="Q257" s="42" t="s">
        <v>3522</v>
      </c>
      <c r="R257" s="42" t="s">
        <v>499</v>
      </c>
      <c r="S257" s="42" t="s">
        <v>10664</v>
      </c>
      <c r="T257" s="28" t="s">
        <v>3522</v>
      </c>
      <c r="U257" s="42" t="s">
        <v>499</v>
      </c>
      <c r="V257" s="28" t="s">
        <v>10664</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5041</v>
      </c>
      <c r="M258" s="28" t="s">
        <v>2375</v>
      </c>
      <c r="N258" s="28" t="s">
        <v>2688</v>
      </c>
      <c r="O258" s="28" t="s">
        <v>2252</v>
      </c>
      <c r="P258" s="3">
        <v>41010</v>
      </c>
      <c r="Q258" s="42" t="s">
        <v>2779</v>
      </c>
      <c r="R258" s="42" t="s">
        <v>499</v>
      </c>
      <c r="S258" s="28" t="s">
        <v>10665</v>
      </c>
      <c r="T258" s="28" t="s">
        <v>2779</v>
      </c>
      <c r="U258" s="28" t="s">
        <v>499</v>
      </c>
      <c r="V258" s="28" t="s">
        <v>10665</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5042</v>
      </c>
      <c r="M259" s="42" t="s">
        <v>2378</v>
      </c>
      <c r="N259" s="42" t="s">
        <v>2460</v>
      </c>
      <c r="O259" s="28" t="s">
        <v>1659</v>
      </c>
      <c r="P259" s="41">
        <v>41002</v>
      </c>
      <c r="Q259" s="42" t="s">
        <v>499</v>
      </c>
      <c r="R259" s="42" t="s">
        <v>10666</v>
      </c>
      <c r="S259" s="28" t="s">
        <v>10667</v>
      </c>
      <c r="T259" s="28" t="s">
        <v>499</v>
      </c>
      <c r="U259" s="28" t="s">
        <v>10666</v>
      </c>
      <c r="V259" s="28" t="s">
        <v>10667</v>
      </c>
    </row>
    <row r="260" spans="1:22" ht="18" customHeight="1">
      <c r="A260" s="28">
        <v>936</v>
      </c>
      <c r="B260" s="28" t="s">
        <v>2334</v>
      </c>
      <c r="C260" s="3">
        <v>40989</v>
      </c>
      <c r="D260" s="28">
        <v>41123</v>
      </c>
      <c r="E260" s="28" t="s">
        <v>1529</v>
      </c>
      <c r="F260" s="28" t="s">
        <v>1530</v>
      </c>
      <c r="G260" s="28" t="s">
        <v>2346</v>
      </c>
      <c r="H260" s="42" t="s">
        <v>8122</v>
      </c>
      <c r="I260" s="42">
        <v>41166</v>
      </c>
      <c r="J260" s="28" t="s">
        <v>2379</v>
      </c>
      <c r="K260" s="28" t="s">
        <v>4439</v>
      </c>
      <c r="L260" s="28" t="s">
        <v>5043</v>
      </c>
      <c r="M260" s="42" t="s">
        <v>2380</v>
      </c>
      <c r="N260" s="42" t="s">
        <v>8123</v>
      </c>
      <c r="O260" s="42" t="s">
        <v>6297</v>
      </c>
      <c r="P260" s="3">
        <v>41169</v>
      </c>
      <c r="Q260" s="42" t="s">
        <v>5328</v>
      </c>
      <c r="R260" s="42" t="s">
        <v>10668</v>
      </c>
      <c r="S260" s="28" t="s">
        <v>10669</v>
      </c>
      <c r="T260" s="28" t="s">
        <v>5328</v>
      </c>
      <c r="U260" s="28" t="s">
        <v>10668</v>
      </c>
      <c r="V260" s="28" t="s">
        <v>10669</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5044</v>
      </c>
      <c r="M261" s="28" t="s">
        <v>2383</v>
      </c>
      <c r="N261" s="28" t="s">
        <v>2527</v>
      </c>
      <c r="O261" s="28" t="s">
        <v>1659</v>
      </c>
      <c r="P261" s="41">
        <v>41002</v>
      </c>
      <c r="Q261" s="42" t="s">
        <v>499</v>
      </c>
      <c r="R261" s="42" t="s">
        <v>499</v>
      </c>
      <c r="S261" s="28" t="s">
        <v>10670</v>
      </c>
      <c r="T261" s="28" t="s">
        <v>499</v>
      </c>
      <c r="U261" s="28" t="s">
        <v>499</v>
      </c>
      <c r="V261" s="28" t="s">
        <v>10670</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5045</v>
      </c>
      <c r="M262" s="28" t="s">
        <v>9187</v>
      </c>
      <c r="N262" s="28" t="s">
        <v>2717</v>
      </c>
      <c r="O262" s="28" t="s">
        <v>2252</v>
      </c>
      <c r="P262" s="41">
        <v>41016</v>
      </c>
      <c r="Q262" s="42" t="s">
        <v>499</v>
      </c>
      <c r="R262" s="42" t="s">
        <v>499</v>
      </c>
      <c r="S262" s="28" t="s">
        <v>10671</v>
      </c>
      <c r="T262" s="28" t="s">
        <v>499</v>
      </c>
      <c r="U262" s="28" t="s">
        <v>499</v>
      </c>
      <c r="V262" s="28" t="s">
        <v>10671</v>
      </c>
    </row>
    <row r="263" spans="1:22" ht="18" customHeight="1">
      <c r="A263" s="28" t="s">
        <v>6466</v>
      </c>
      <c r="B263" s="28">
        <v>9999</v>
      </c>
      <c r="C263" s="3">
        <v>40995</v>
      </c>
      <c r="D263" s="28">
        <v>41040</v>
      </c>
      <c r="E263" s="28" t="s">
        <v>1594</v>
      </c>
      <c r="F263" s="28" t="s">
        <v>1770</v>
      </c>
      <c r="G263" s="28" t="s">
        <v>2441</v>
      </c>
      <c r="H263" s="28" t="s">
        <v>6467</v>
      </c>
      <c r="I263" s="28">
        <v>41121</v>
      </c>
      <c r="J263" s="28" t="s">
        <v>2442</v>
      </c>
      <c r="K263" s="28" t="s">
        <v>2443</v>
      </c>
      <c r="L263" s="28" t="s">
        <v>5046</v>
      </c>
      <c r="M263" s="28">
        <v>33213213</v>
      </c>
      <c r="N263" s="28" t="s">
        <v>499</v>
      </c>
      <c r="O263" s="42" t="s">
        <v>499</v>
      </c>
      <c r="P263" s="3" t="s">
        <v>499</v>
      </c>
      <c r="Q263" s="42" t="s">
        <v>1928</v>
      </c>
      <c r="R263" s="42" t="s">
        <v>10672</v>
      </c>
      <c r="S263" s="42">
        <v>32132121321312</v>
      </c>
      <c r="T263" s="28" t="s">
        <v>1928</v>
      </c>
      <c r="U263" s="28" t="s">
        <v>10672</v>
      </c>
      <c r="V263" s="28">
        <v>32132121321312</v>
      </c>
    </row>
    <row r="264" spans="1:22" ht="18" customHeight="1">
      <c r="A264" s="28">
        <v>955</v>
      </c>
      <c r="B264" s="28" t="s">
        <v>2449</v>
      </c>
      <c r="C264" s="3">
        <v>40997</v>
      </c>
      <c r="D264" s="28">
        <v>41105</v>
      </c>
      <c r="E264" s="28" t="s">
        <v>1529</v>
      </c>
      <c r="F264" s="28" t="s">
        <v>1530</v>
      </c>
      <c r="G264" s="28" t="s">
        <v>2450</v>
      </c>
      <c r="H264" s="42" t="s">
        <v>5882</v>
      </c>
      <c r="I264" s="42">
        <v>41115</v>
      </c>
      <c r="J264" s="28" t="s">
        <v>2461</v>
      </c>
      <c r="K264" s="28" t="s">
        <v>4440</v>
      </c>
      <c r="L264" s="28" t="s">
        <v>5047</v>
      </c>
      <c r="M264" s="42" t="s">
        <v>2463</v>
      </c>
      <c r="N264" s="42" t="s">
        <v>5883</v>
      </c>
      <c r="O264" s="42" t="s">
        <v>5884</v>
      </c>
      <c r="P264" s="3">
        <v>41120</v>
      </c>
      <c r="Q264" s="42" t="s">
        <v>3523</v>
      </c>
      <c r="R264" s="42" t="s">
        <v>10673</v>
      </c>
      <c r="S264" s="28" t="s">
        <v>10674</v>
      </c>
      <c r="T264" s="28" t="s">
        <v>3523</v>
      </c>
      <c r="U264" s="28" t="s">
        <v>10673</v>
      </c>
      <c r="V264" s="28" t="s">
        <v>10674</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5048</v>
      </c>
      <c r="M265" s="28" t="s">
        <v>2484</v>
      </c>
      <c r="N265" s="28" t="s">
        <v>2643</v>
      </c>
      <c r="O265" s="28" t="s">
        <v>1620</v>
      </c>
      <c r="P265" s="41">
        <v>41003</v>
      </c>
      <c r="Q265" s="42" t="s">
        <v>499</v>
      </c>
      <c r="R265" s="42" t="s">
        <v>10675</v>
      </c>
      <c r="S265" s="28" t="s">
        <v>10676</v>
      </c>
      <c r="T265" s="28" t="s">
        <v>499</v>
      </c>
      <c r="U265" s="28" t="s">
        <v>10675</v>
      </c>
      <c r="V265" s="28" t="s">
        <v>10676</v>
      </c>
    </row>
    <row r="266" spans="1:22" ht="18" customHeight="1">
      <c r="A266" s="28">
        <v>949</v>
      </c>
      <c r="B266" s="28" t="s">
        <v>2485</v>
      </c>
      <c r="C266" s="3">
        <v>40997</v>
      </c>
      <c r="D266" s="28">
        <v>41118</v>
      </c>
      <c r="E266" s="28" t="s">
        <v>1529</v>
      </c>
      <c r="F266" s="28" t="s">
        <v>1770</v>
      </c>
      <c r="G266" s="28" t="s">
        <v>2486</v>
      </c>
      <c r="H266" s="42" t="s">
        <v>5794</v>
      </c>
      <c r="I266" s="42">
        <v>41157</v>
      </c>
      <c r="J266" s="28" t="s">
        <v>2487</v>
      </c>
      <c r="K266" s="28" t="s">
        <v>2488</v>
      </c>
      <c r="L266" s="28" t="s">
        <v>5049</v>
      </c>
      <c r="M266" s="42" t="s">
        <v>2489</v>
      </c>
      <c r="N266" s="42" t="s">
        <v>7648</v>
      </c>
      <c r="O266" s="42" t="s">
        <v>499</v>
      </c>
      <c r="P266" s="3">
        <v>41157</v>
      </c>
      <c r="Q266" s="42" t="s">
        <v>4441</v>
      </c>
      <c r="R266" s="42" t="s">
        <v>10677</v>
      </c>
      <c r="S266" s="28" t="s">
        <v>10678</v>
      </c>
      <c r="T266" s="28" t="s">
        <v>4441</v>
      </c>
      <c r="U266" s="28" t="s">
        <v>10677</v>
      </c>
      <c r="V266" s="28" t="s">
        <v>10678</v>
      </c>
    </row>
    <row r="267" spans="1:22" ht="18" customHeight="1">
      <c r="A267" s="28">
        <v>950</v>
      </c>
      <c r="B267" s="28" t="s">
        <v>2490</v>
      </c>
      <c r="C267" s="3">
        <v>40997</v>
      </c>
      <c r="D267" s="28">
        <v>41118</v>
      </c>
      <c r="E267" s="28" t="s">
        <v>1529</v>
      </c>
      <c r="F267" s="28" t="s">
        <v>1530</v>
      </c>
      <c r="G267" s="28" t="s">
        <v>2491</v>
      </c>
      <c r="H267" s="42" t="s">
        <v>6327</v>
      </c>
      <c r="I267" s="42">
        <v>41129</v>
      </c>
      <c r="J267" s="28" t="s">
        <v>2492</v>
      </c>
      <c r="K267" s="28" t="s">
        <v>4442</v>
      </c>
      <c r="L267" s="28" t="s">
        <v>5050</v>
      </c>
      <c r="M267" s="42" t="s">
        <v>2493</v>
      </c>
      <c r="N267" s="42" t="s">
        <v>6468</v>
      </c>
      <c r="O267" s="42" t="s">
        <v>5707</v>
      </c>
      <c r="P267" s="3">
        <v>41129</v>
      </c>
      <c r="Q267" s="42" t="s">
        <v>3524</v>
      </c>
      <c r="R267" s="42" t="s">
        <v>10679</v>
      </c>
      <c r="S267" s="28" t="s">
        <v>10680</v>
      </c>
      <c r="T267" s="28" t="s">
        <v>3524</v>
      </c>
      <c r="U267" s="28" t="s">
        <v>10679</v>
      </c>
      <c r="V267" s="28" t="s">
        <v>10680</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5051</v>
      </c>
      <c r="M268" s="42" t="s">
        <v>2498</v>
      </c>
      <c r="N268" s="42" t="s">
        <v>3124</v>
      </c>
      <c r="O268" s="42" t="s">
        <v>1944</v>
      </c>
      <c r="P268" s="41">
        <v>41026</v>
      </c>
      <c r="Q268" s="42" t="s">
        <v>499</v>
      </c>
      <c r="R268" s="42" t="s">
        <v>10681</v>
      </c>
      <c r="S268" s="28" t="s">
        <v>10682</v>
      </c>
      <c r="T268" s="42" t="s">
        <v>499</v>
      </c>
      <c r="U268" s="28" t="s">
        <v>10681</v>
      </c>
      <c r="V268" s="28" t="s">
        <v>10682</v>
      </c>
    </row>
    <row r="269" spans="1:22" ht="18" customHeight="1">
      <c r="A269" s="28">
        <v>953</v>
      </c>
      <c r="B269" s="28" t="s">
        <v>2499</v>
      </c>
      <c r="C269" s="3">
        <v>40997</v>
      </c>
      <c r="D269" s="28">
        <v>41114</v>
      </c>
      <c r="E269" s="28" t="s">
        <v>1529</v>
      </c>
      <c r="F269" s="28" t="s">
        <v>1530</v>
      </c>
      <c r="G269" s="28" t="s">
        <v>4600</v>
      </c>
      <c r="H269" s="42" t="s">
        <v>6469</v>
      </c>
      <c r="I269" s="42">
        <v>41129</v>
      </c>
      <c r="J269" s="28" t="s">
        <v>2500</v>
      </c>
      <c r="K269" s="28" t="s">
        <v>2501</v>
      </c>
      <c r="L269" s="28" t="s">
        <v>5052</v>
      </c>
      <c r="M269" s="42" t="s">
        <v>2502</v>
      </c>
      <c r="N269" s="42" t="s">
        <v>6470</v>
      </c>
      <c r="O269" s="42" t="s">
        <v>2221</v>
      </c>
      <c r="P269" s="3">
        <v>41129</v>
      </c>
      <c r="Q269" s="42" t="s">
        <v>4608</v>
      </c>
      <c r="R269" s="42" t="s">
        <v>10683</v>
      </c>
      <c r="S269" s="28" t="s">
        <v>10684</v>
      </c>
      <c r="T269" s="28" t="s">
        <v>4608</v>
      </c>
      <c r="U269" s="28" t="s">
        <v>10683</v>
      </c>
      <c r="V269" s="28" t="s">
        <v>10684</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5053</v>
      </c>
      <c r="M270" s="28" t="s">
        <v>2506</v>
      </c>
      <c r="N270" s="28" t="s">
        <v>3032</v>
      </c>
      <c r="O270" s="28" t="s">
        <v>1659</v>
      </c>
      <c r="P270" s="41">
        <v>41024</v>
      </c>
      <c r="Q270" s="42" t="s">
        <v>499</v>
      </c>
      <c r="R270" s="42" t="s">
        <v>10685</v>
      </c>
      <c r="S270" s="28" t="s">
        <v>10686</v>
      </c>
      <c r="T270" s="28" t="s">
        <v>499</v>
      </c>
      <c r="U270" s="28" t="s">
        <v>10685</v>
      </c>
      <c r="V270" s="28" t="s">
        <v>10686</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5054</v>
      </c>
      <c r="M271" s="28" t="s">
        <v>2509</v>
      </c>
      <c r="N271" s="28" t="s">
        <v>2998</v>
      </c>
      <c r="O271" s="28" t="s">
        <v>2221</v>
      </c>
      <c r="P271" s="41">
        <v>41023</v>
      </c>
      <c r="Q271" s="42" t="s">
        <v>499</v>
      </c>
      <c r="R271" s="42" t="s">
        <v>10687</v>
      </c>
      <c r="S271" s="28" t="s">
        <v>10688</v>
      </c>
      <c r="T271" s="28" t="s">
        <v>499</v>
      </c>
      <c r="U271" s="28" t="s">
        <v>10687</v>
      </c>
      <c r="V271" s="28" t="s">
        <v>10688</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5055</v>
      </c>
      <c r="M272" s="28" t="s">
        <v>2538</v>
      </c>
      <c r="N272" s="28" t="s">
        <v>2697</v>
      </c>
      <c r="O272" s="28" t="s">
        <v>2698</v>
      </c>
      <c r="P272" s="41">
        <v>41011</v>
      </c>
      <c r="Q272" s="42" t="s">
        <v>499</v>
      </c>
      <c r="R272" s="42" t="s">
        <v>499</v>
      </c>
      <c r="S272" s="28" t="s">
        <v>10689</v>
      </c>
      <c r="T272" s="28" t="s">
        <v>499</v>
      </c>
      <c r="U272" s="28" t="s">
        <v>499</v>
      </c>
      <c r="V272" s="28" t="s">
        <v>10689</v>
      </c>
    </row>
    <row r="273" spans="1:22" ht="18" customHeight="1">
      <c r="A273" s="28">
        <v>3232</v>
      </c>
      <c r="B273" s="28" t="s">
        <v>2610</v>
      </c>
      <c r="C273" s="3">
        <v>41001</v>
      </c>
      <c r="D273" s="28">
        <v>41046</v>
      </c>
      <c r="E273" s="28" t="s">
        <v>1529</v>
      </c>
      <c r="F273" s="28" t="s">
        <v>1530</v>
      </c>
      <c r="G273" s="28" t="s">
        <v>118</v>
      </c>
      <c r="H273" s="28" t="s">
        <v>2690</v>
      </c>
      <c r="I273" s="28">
        <v>41010</v>
      </c>
      <c r="J273" s="28" t="s">
        <v>7486</v>
      </c>
      <c r="K273" s="28" t="s">
        <v>2539</v>
      </c>
      <c r="L273" s="28" t="s">
        <v>5056</v>
      </c>
      <c r="M273" s="28" t="s">
        <v>2540</v>
      </c>
      <c r="N273" s="28" t="s">
        <v>2695</v>
      </c>
      <c r="O273" s="28" t="s">
        <v>2696</v>
      </c>
      <c r="P273" s="41">
        <v>41032</v>
      </c>
      <c r="Q273" s="42" t="s">
        <v>499</v>
      </c>
      <c r="R273" s="42" t="s">
        <v>10690</v>
      </c>
      <c r="S273" s="28" t="s">
        <v>10691</v>
      </c>
      <c r="T273" s="28" t="s">
        <v>499</v>
      </c>
      <c r="U273" s="28" t="s">
        <v>10690</v>
      </c>
      <c r="V273" s="28" t="s">
        <v>10691</v>
      </c>
    </row>
    <row r="274" spans="1:22" ht="18" customHeight="1">
      <c r="A274" s="28">
        <v>3233</v>
      </c>
      <c r="B274" s="28" t="s">
        <v>2611</v>
      </c>
      <c r="C274" s="3">
        <v>41002</v>
      </c>
      <c r="D274" s="28">
        <v>41047</v>
      </c>
      <c r="E274" s="28" t="s">
        <v>1529</v>
      </c>
      <c r="F274" s="28" t="s">
        <v>1530</v>
      </c>
      <c r="G274" s="28" t="s">
        <v>118</v>
      </c>
      <c r="H274" s="28" t="s">
        <v>5543</v>
      </c>
      <c r="I274" s="28">
        <v>41016</v>
      </c>
      <c r="J274" s="28" t="s">
        <v>2541</v>
      </c>
      <c r="K274" s="28" t="s">
        <v>2542</v>
      </c>
      <c r="L274" s="28" t="s">
        <v>5057</v>
      </c>
      <c r="M274" s="28" t="s">
        <v>2608</v>
      </c>
      <c r="N274" s="28" t="s">
        <v>2784</v>
      </c>
      <c r="O274" s="28" t="s">
        <v>1591</v>
      </c>
      <c r="P274" s="41">
        <v>41016</v>
      </c>
      <c r="Q274" s="42" t="s">
        <v>499</v>
      </c>
      <c r="R274" s="42" t="s">
        <v>499</v>
      </c>
      <c r="S274" s="28" t="s">
        <v>10692</v>
      </c>
      <c r="T274" s="28" t="s">
        <v>499</v>
      </c>
      <c r="U274" s="28" t="s">
        <v>499</v>
      </c>
      <c r="V274" s="28" t="s">
        <v>10692</v>
      </c>
    </row>
    <row r="275" spans="1:22" ht="18" customHeight="1">
      <c r="A275" s="28">
        <v>3234</v>
      </c>
      <c r="B275" s="28" t="s">
        <v>2612</v>
      </c>
      <c r="C275" s="3">
        <v>41002</v>
      </c>
      <c r="D275" s="28">
        <v>41155</v>
      </c>
      <c r="E275" s="28" t="s">
        <v>1529</v>
      </c>
      <c r="F275" s="28" t="s">
        <v>1530</v>
      </c>
      <c r="G275" s="28" t="s">
        <v>118</v>
      </c>
      <c r="H275" s="42" t="s">
        <v>7548</v>
      </c>
      <c r="I275" s="28">
        <v>41158</v>
      </c>
      <c r="J275" s="28" t="s">
        <v>2543</v>
      </c>
      <c r="K275" s="28" t="s">
        <v>6634</v>
      </c>
      <c r="L275" s="28" t="s">
        <v>5058</v>
      </c>
      <c r="M275" s="42" t="s">
        <v>2544</v>
      </c>
      <c r="N275" s="42" t="s">
        <v>7649</v>
      </c>
      <c r="O275" s="42" t="s">
        <v>1547</v>
      </c>
      <c r="P275" s="3">
        <v>41158</v>
      </c>
      <c r="Q275" s="42" t="s">
        <v>6635</v>
      </c>
      <c r="R275" s="42" t="s">
        <v>10693</v>
      </c>
      <c r="S275" s="28" t="s">
        <v>10694</v>
      </c>
      <c r="T275" s="28" t="s">
        <v>6635</v>
      </c>
      <c r="U275" s="28" t="s">
        <v>10693</v>
      </c>
      <c r="V275" s="28" t="s">
        <v>10694</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4863</v>
      </c>
      <c r="M276" s="28" t="s">
        <v>2547</v>
      </c>
      <c r="N276" s="28" t="s">
        <v>2703</v>
      </c>
      <c r="O276" s="28" t="s">
        <v>2255</v>
      </c>
      <c r="P276" s="41">
        <v>41012</v>
      </c>
      <c r="Q276" s="42" t="s">
        <v>499</v>
      </c>
      <c r="R276" s="42" t="s">
        <v>499</v>
      </c>
      <c r="S276" s="28" t="s">
        <v>10695</v>
      </c>
      <c r="T276" s="28" t="s">
        <v>499</v>
      </c>
      <c r="U276" s="28" t="s">
        <v>499</v>
      </c>
      <c r="V276" s="28" t="s">
        <v>10695</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41">
        <v>41019</v>
      </c>
      <c r="Q277" s="42" t="s">
        <v>499</v>
      </c>
      <c r="R277" s="42" t="s">
        <v>10696</v>
      </c>
      <c r="S277" s="28" t="s">
        <v>10697</v>
      </c>
      <c r="T277" s="28" t="s">
        <v>499</v>
      </c>
      <c r="U277" s="28" t="s">
        <v>10696</v>
      </c>
      <c r="V277" s="28" t="s">
        <v>10697</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5060</v>
      </c>
      <c r="M278" s="28" t="s">
        <v>2553</v>
      </c>
      <c r="N278" s="28" t="s">
        <v>2871</v>
      </c>
      <c r="O278" s="28" t="s">
        <v>2719</v>
      </c>
      <c r="P278" s="41">
        <v>41019</v>
      </c>
      <c r="Q278" s="42" t="s">
        <v>499</v>
      </c>
      <c r="R278" s="42" t="s">
        <v>10698</v>
      </c>
      <c r="S278" s="28" t="s">
        <v>10699</v>
      </c>
      <c r="T278" s="28" t="s">
        <v>499</v>
      </c>
      <c r="U278" s="28" t="s">
        <v>10698</v>
      </c>
      <c r="V278" s="28" t="s">
        <v>10699</v>
      </c>
    </row>
    <row r="279" spans="1:22" ht="18" customHeight="1">
      <c r="A279" s="28">
        <v>3239</v>
      </c>
      <c r="B279" s="28" t="s">
        <v>2615</v>
      </c>
      <c r="C279" s="3">
        <v>41002</v>
      </c>
      <c r="D279" s="28">
        <v>41167</v>
      </c>
      <c r="E279" s="28" t="s">
        <v>1529</v>
      </c>
      <c r="F279" s="28" t="s">
        <v>1530</v>
      </c>
      <c r="G279" s="28" t="s">
        <v>118</v>
      </c>
      <c r="H279" s="42" t="s">
        <v>7549</v>
      </c>
      <c r="I279" s="42">
        <v>41162</v>
      </c>
      <c r="J279" s="28" t="s">
        <v>2554</v>
      </c>
      <c r="K279" s="28" t="s">
        <v>7322</v>
      </c>
      <c r="L279" s="28" t="s">
        <v>5061</v>
      </c>
      <c r="M279" s="42" t="s">
        <v>2555</v>
      </c>
      <c r="N279" s="42" t="s">
        <v>7887</v>
      </c>
      <c r="O279" s="42" t="s">
        <v>1620</v>
      </c>
      <c r="P279" s="3">
        <v>41162</v>
      </c>
      <c r="Q279" s="42" t="s">
        <v>7323</v>
      </c>
      <c r="R279" s="42" t="s">
        <v>10700</v>
      </c>
      <c r="S279" s="28" t="s">
        <v>10701</v>
      </c>
      <c r="T279" s="28" t="s">
        <v>7323</v>
      </c>
      <c r="U279" s="28" t="s">
        <v>10700</v>
      </c>
      <c r="V279" s="28" t="s">
        <v>10701</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5062</v>
      </c>
      <c r="M280" s="28" t="s">
        <v>2558</v>
      </c>
      <c r="N280" s="28" t="s">
        <v>2815</v>
      </c>
      <c r="O280" s="28" t="s">
        <v>1960</v>
      </c>
      <c r="P280" s="41">
        <v>41017</v>
      </c>
      <c r="Q280" s="42" t="s">
        <v>499</v>
      </c>
      <c r="R280" s="42" t="s">
        <v>499</v>
      </c>
      <c r="S280" s="28" t="s">
        <v>10702</v>
      </c>
      <c r="T280" s="28" t="s">
        <v>499</v>
      </c>
      <c r="U280" s="28" t="s">
        <v>499</v>
      </c>
      <c r="V280" s="28" t="s">
        <v>10702</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5063</v>
      </c>
      <c r="M281" s="42" t="s">
        <v>2561</v>
      </c>
      <c r="N281" s="42" t="s">
        <v>499</v>
      </c>
      <c r="O281" s="42" t="s">
        <v>499</v>
      </c>
      <c r="P281" s="41" t="s">
        <v>499</v>
      </c>
      <c r="Q281" s="42" t="s">
        <v>10072</v>
      </c>
      <c r="R281" s="42" t="s">
        <v>499</v>
      </c>
      <c r="S281" s="42" t="s">
        <v>10703</v>
      </c>
      <c r="T281" s="28" t="s">
        <v>10072</v>
      </c>
      <c r="U281" s="42" t="s">
        <v>499</v>
      </c>
      <c r="V281" s="28" t="s">
        <v>10703</v>
      </c>
    </row>
    <row r="282" spans="1:22" ht="18" customHeight="1">
      <c r="A282" s="28">
        <v>3242</v>
      </c>
      <c r="B282" s="28" t="s">
        <v>2617</v>
      </c>
      <c r="C282" s="3">
        <v>41002</v>
      </c>
      <c r="D282" s="28">
        <v>41047</v>
      </c>
      <c r="E282" s="28" t="s">
        <v>1529</v>
      </c>
      <c r="F282" s="28" t="s">
        <v>1530</v>
      </c>
      <c r="G282" s="28" t="s">
        <v>118</v>
      </c>
      <c r="H282" s="28" t="s">
        <v>5544</v>
      </c>
      <c r="I282" s="28">
        <v>41015</v>
      </c>
      <c r="J282" s="28" t="s">
        <v>2562</v>
      </c>
      <c r="K282" s="28" t="s">
        <v>2563</v>
      </c>
      <c r="L282" s="28" t="s">
        <v>5064</v>
      </c>
      <c r="M282" s="28" t="s">
        <v>2564</v>
      </c>
      <c r="N282" s="28" t="s">
        <v>2718</v>
      </c>
      <c r="O282" s="28" t="s">
        <v>2719</v>
      </c>
      <c r="P282" s="41">
        <v>41015</v>
      </c>
      <c r="Q282" s="42" t="s">
        <v>499</v>
      </c>
      <c r="R282" s="42" t="s">
        <v>10704</v>
      </c>
      <c r="S282" s="28" t="s">
        <v>10705</v>
      </c>
      <c r="T282" s="28" t="s">
        <v>499</v>
      </c>
      <c r="U282" s="28" t="s">
        <v>10704</v>
      </c>
      <c r="V282" s="28" t="s">
        <v>10705</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5065</v>
      </c>
      <c r="M283" s="28" t="s">
        <v>2567</v>
      </c>
      <c r="N283" s="28" t="s">
        <v>2872</v>
      </c>
      <c r="O283" s="28" t="s">
        <v>1560</v>
      </c>
      <c r="P283" s="3">
        <v>41018</v>
      </c>
      <c r="Q283" s="42" t="s">
        <v>2781</v>
      </c>
      <c r="R283" s="42" t="s">
        <v>10706</v>
      </c>
      <c r="S283" s="28" t="s">
        <v>10707</v>
      </c>
      <c r="T283" s="28" t="s">
        <v>2781</v>
      </c>
      <c r="U283" s="28" t="s">
        <v>10706</v>
      </c>
      <c r="V283" s="28" t="s">
        <v>10707</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5066</v>
      </c>
      <c r="M284" s="28" t="s">
        <v>2570</v>
      </c>
      <c r="N284" s="28" t="s">
        <v>2705</v>
      </c>
      <c r="O284" s="28" t="s">
        <v>1591</v>
      </c>
      <c r="P284" s="41">
        <v>41012</v>
      </c>
      <c r="Q284" s="42" t="s">
        <v>499</v>
      </c>
      <c r="R284" s="42" t="s">
        <v>499</v>
      </c>
      <c r="S284" s="28" t="s">
        <v>10708</v>
      </c>
      <c r="T284" s="28" t="s">
        <v>499</v>
      </c>
      <c r="U284" s="28" t="s">
        <v>499</v>
      </c>
      <c r="V284" s="28" t="s">
        <v>10708</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5067</v>
      </c>
      <c r="M285" s="42" t="s">
        <v>2573</v>
      </c>
      <c r="N285" s="42" t="s">
        <v>3171</v>
      </c>
      <c r="O285" s="42" t="s">
        <v>1800</v>
      </c>
      <c r="P285" s="41">
        <v>41038</v>
      </c>
      <c r="Q285" s="42" t="s">
        <v>499</v>
      </c>
      <c r="R285" s="42" t="s">
        <v>10709</v>
      </c>
      <c r="S285" s="28" t="s">
        <v>10710</v>
      </c>
      <c r="T285" s="42" t="s">
        <v>499</v>
      </c>
      <c r="U285" s="28" t="s">
        <v>10709</v>
      </c>
      <c r="V285" s="28" t="s">
        <v>10710</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5068</v>
      </c>
      <c r="M286" s="28" t="s">
        <v>2576</v>
      </c>
      <c r="N286" s="28" t="s">
        <v>2782</v>
      </c>
      <c r="O286" s="28" t="s">
        <v>2255</v>
      </c>
      <c r="P286" s="41">
        <v>41016</v>
      </c>
      <c r="Q286" s="42" t="s">
        <v>499</v>
      </c>
      <c r="R286" s="42" t="s">
        <v>499</v>
      </c>
      <c r="S286" s="28" t="s">
        <v>10711</v>
      </c>
      <c r="T286" s="28" t="s">
        <v>499</v>
      </c>
      <c r="U286" s="28" t="s">
        <v>499</v>
      </c>
      <c r="V286" s="28" t="s">
        <v>10711</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5069</v>
      </c>
      <c r="M287" s="28" t="s">
        <v>2579</v>
      </c>
      <c r="N287" s="28" t="s">
        <v>3026</v>
      </c>
      <c r="O287" s="28" t="s">
        <v>1960</v>
      </c>
      <c r="P287" s="3">
        <v>41023</v>
      </c>
      <c r="Q287" s="42" t="s">
        <v>3525</v>
      </c>
      <c r="R287" s="42" t="s">
        <v>10712</v>
      </c>
      <c r="S287" s="28" t="s">
        <v>10713</v>
      </c>
      <c r="T287" s="28" t="s">
        <v>3525</v>
      </c>
      <c r="U287" s="28" t="s">
        <v>10712</v>
      </c>
      <c r="V287" s="28" t="s">
        <v>10713</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5070</v>
      </c>
      <c r="M288" s="28" t="s">
        <v>2582</v>
      </c>
      <c r="N288" s="28" t="s">
        <v>3027</v>
      </c>
      <c r="O288" s="28" t="s">
        <v>2698</v>
      </c>
      <c r="P288" s="3">
        <v>41023</v>
      </c>
      <c r="Q288" s="42" t="s">
        <v>3526</v>
      </c>
      <c r="R288" s="42" t="s">
        <v>10714</v>
      </c>
      <c r="S288" s="28" t="s">
        <v>10715</v>
      </c>
      <c r="T288" s="28" t="s">
        <v>3526</v>
      </c>
      <c r="U288" s="28" t="s">
        <v>10714</v>
      </c>
      <c r="V288" s="28" t="s">
        <v>10715</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5071</v>
      </c>
      <c r="M289" s="28" t="s">
        <v>2585</v>
      </c>
      <c r="N289" s="28" t="s">
        <v>2873</v>
      </c>
      <c r="O289" s="28" t="s">
        <v>2456</v>
      </c>
      <c r="P289" s="41">
        <v>41023</v>
      </c>
      <c r="Q289" s="42" t="s">
        <v>499</v>
      </c>
      <c r="R289" s="42" t="s">
        <v>10716</v>
      </c>
      <c r="S289" s="28" t="s">
        <v>10717</v>
      </c>
      <c r="T289" s="28" t="s">
        <v>499</v>
      </c>
      <c r="U289" s="28" t="s">
        <v>10716</v>
      </c>
      <c r="V289" s="28" t="s">
        <v>10717</v>
      </c>
    </row>
    <row r="290" spans="1:22" ht="18" customHeight="1">
      <c r="A290" s="28">
        <v>3250</v>
      </c>
      <c r="B290" s="28">
        <v>3250</v>
      </c>
      <c r="C290" s="3">
        <v>41002</v>
      </c>
      <c r="D290" s="28">
        <v>41225</v>
      </c>
      <c r="E290" s="28" t="s">
        <v>1529</v>
      </c>
      <c r="F290" s="28" t="s">
        <v>1770</v>
      </c>
      <c r="G290" s="28" t="s">
        <v>118</v>
      </c>
      <c r="H290" s="42" t="s">
        <v>9762</v>
      </c>
      <c r="I290" s="42">
        <v>41220</v>
      </c>
      <c r="J290" s="28" t="s">
        <v>2586</v>
      </c>
      <c r="K290" s="28" t="s">
        <v>10073</v>
      </c>
      <c r="L290" s="28" t="s">
        <v>5072</v>
      </c>
      <c r="M290" s="42" t="s">
        <v>10074</v>
      </c>
      <c r="N290" s="42" t="s">
        <v>10718</v>
      </c>
      <c r="O290" s="42" t="s">
        <v>5691</v>
      </c>
      <c r="P290" s="41">
        <v>41242</v>
      </c>
      <c r="Q290" s="42" t="s">
        <v>9987</v>
      </c>
      <c r="R290" s="42" t="s">
        <v>10719</v>
      </c>
      <c r="S290" s="28" t="s">
        <v>10720</v>
      </c>
      <c r="T290" s="28" t="s">
        <v>9987</v>
      </c>
      <c r="U290" s="28" t="s">
        <v>10719</v>
      </c>
      <c r="V290" s="28" t="s">
        <v>10720</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4859</v>
      </c>
      <c r="M291" s="28" t="s">
        <v>2589</v>
      </c>
      <c r="N291" s="28" t="s">
        <v>2707</v>
      </c>
      <c r="O291" s="28" t="s">
        <v>1620</v>
      </c>
      <c r="P291" s="41">
        <v>41012</v>
      </c>
      <c r="Q291" s="42" t="s">
        <v>499</v>
      </c>
      <c r="R291" s="42" t="s">
        <v>499</v>
      </c>
      <c r="S291" s="28" t="s">
        <v>10721</v>
      </c>
      <c r="T291" s="28" t="s">
        <v>499</v>
      </c>
      <c r="U291" s="28" t="s">
        <v>499</v>
      </c>
      <c r="V291" s="28" t="s">
        <v>10721</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5073</v>
      </c>
      <c r="M292" s="42" t="s">
        <v>2592</v>
      </c>
      <c r="N292" s="42" t="s">
        <v>499</v>
      </c>
      <c r="O292" s="42" t="s">
        <v>499</v>
      </c>
      <c r="P292" s="3" t="s">
        <v>499</v>
      </c>
      <c r="Q292" s="42" t="s">
        <v>13616</v>
      </c>
      <c r="R292" s="42" t="s">
        <v>499</v>
      </c>
      <c r="S292" s="42" t="s">
        <v>10722</v>
      </c>
      <c r="T292" s="28" t="s">
        <v>3527</v>
      </c>
      <c r="U292" s="42" t="s">
        <v>499</v>
      </c>
      <c r="V292" s="28" t="s">
        <v>10722</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5074</v>
      </c>
      <c r="M293" s="28" t="s">
        <v>2595</v>
      </c>
      <c r="N293" s="28" t="s">
        <v>2874</v>
      </c>
      <c r="O293" s="28" t="s">
        <v>1567</v>
      </c>
      <c r="P293" s="41">
        <v>41025</v>
      </c>
      <c r="Q293" s="42" t="s">
        <v>499</v>
      </c>
      <c r="R293" s="42" t="s">
        <v>10723</v>
      </c>
      <c r="S293" s="28" t="s">
        <v>10724</v>
      </c>
      <c r="T293" s="28" t="s">
        <v>499</v>
      </c>
      <c r="U293" s="28" t="s">
        <v>10723</v>
      </c>
      <c r="V293" s="28" t="s">
        <v>10724</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5075</v>
      </c>
      <c r="M294" s="42" t="s">
        <v>2598</v>
      </c>
      <c r="N294" s="42" t="s">
        <v>499</v>
      </c>
      <c r="O294" s="42" t="s">
        <v>499</v>
      </c>
      <c r="P294" s="3" t="s">
        <v>499</v>
      </c>
      <c r="Q294" s="42" t="s">
        <v>2875</v>
      </c>
      <c r="R294" s="42" t="s">
        <v>499</v>
      </c>
      <c r="S294" s="42" t="s">
        <v>10725</v>
      </c>
      <c r="T294" s="28" t="s">
        <v>2875</v>
      </c>
      <c r="U294" s="42" t="s">
        <v>499</v>
      </c>
      <c r="V294" s="28" t="s">
        <v>10725</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5076</v>
      </c>
      <c r="M295" s="28" t="s">
        <v>2601</v>
      </c>
      <c r="N295" s="28" t="s">
        <v>3000</v>
      </c>
      <c r="O295" s="28" t="s">
        <v>1547</v>
      </c>
      <c r="P295" s="41">
        <v>41023</v>
      </c>
      <c r="Q295" s="42" t="s">
        <v>499</v>
      </c>
      <c r="R295" s="42" t="s">
        <v>10726</v>
      </c>
      <c r="S295" s="28" t="s">
        <v>10727</v>
      </c>
      <c r="T295" s="28" t="s">
        <v>499</v>
      </c>
      <c r="U295" s="28" t="s">
        <v>10726</v>
      </c>
      <c r="V295" s="28" t="s">
        <v>10727</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5077</v>
      </c>
      <c r="M296" s="42" t="s">
        <v>2604</v>
      </c>
      <c r="N296" s="42" t="s">
        <v>3235</v>
      </c>
      <c r="O296" s="42" t="s">
        <v>1550</v>
      </c>
      <c r="P296" s="41">
        <v>41039</v>
      </c>
      <c r="Q296" s="42" t="s">
        <v>499</v>
      </c>
      <c r="R296" s="42" t="s">
        <v>10728</v>
      </c>
      <c r="S296" s="28" t="s">
        <v>10729</v>
      </c>
      <c r="T296" s="42" t="s">
        <v>499</v>
      </c>
      <c r="U296" s="28" t="s">
        <v>10728</v>
      </c>
      <c r="V296" s="28" t="s">
        <v>10729</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5078</v>
      </c>
      <c r="M297" s="28" t="s">
        <v>2607</v>
      </c>
      <c r="N297" s="28" t="s">
        <v>2876</v>
      </c>
      <c r="O297" s="28" t="s">
        <v>1547</v>
      </c>
      <c r="P297" s="41">
        <v>41032</v>
      </c>
      <c r="Q297" s="42" t="s">
        <v>499</v>
      </c>
      <c r="R297" s="42" t="s">
        <v>10730</v>
      </c>
      <c r="S297" s="28" t="s">
        <v>10731</v>
      </c>
      <c r="T297" s="28" t="s">
        <v>499</v>
      </c>
      <c r="U297" s="28" t="s">
        <v>10730</v>
      </c>
      <c r="V297" s="28" t="s">
        <v>10731</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5079</v>
      </c>
      <c r="M298" s="42" t="s">
        <v>2647</v>
      </c>
      <c r="N298" s="42" t="s">
        <v>2720</v>
      </c>
      <c r="O298" s="28" t="s">
        <v>2715</v>
      </c>
      <c r="P298" s="41">
        <v>41015</v>
      </c>
      <c r="Q298" s="42" t="s">
        <v>499</v>
      </c>
      <c r="R298" s="42" t="s">
        <v>499</v>
      </c>
      <c r="S298" s="28" t="s">
        <v>10732</v>
      </c>
      <c r="T298" s="28" t="s">
        <v>499</v>
      </c>
      <c r="U298" s="28" t="s">
        <v>499</v>
      </c>
      <c r="V298" s="28" t="s">
        <v>10732</v>
      </c>
    </row>
    <row r="299" spans="1:22" ht="18" customHeight="1">
      <c r="A299" s="28">
        <v>3267</v>
      </c>
      <c r="B299" s="28">
        <v>3267</v>
      </c>
      <c r="C299" s="3">
        <v>41003</v>
      </c>
      <c r="D299" s="3">
        <v>41111</v>
      </c>
      <c r="E299" s="28" t="s">
        <v>1529</v>
      </c>
      <c r="F299" s="28" t="s">
        <v>1530</v>
      </c>
      <c r="G299" s="28" t="s">
        <v>2648</v>
      </c>
      <c r="H299" s="42" t="s">
        <v>5955</v>
      </c>
      <c r="I299" s="42">
        <v>41141</v>
      </c>
      <c r="J299" s="28" t="s">
        <v>2649</v>
      </c>
      <c r="K299" s="28" t="s">
        <v>7324</v>
      </c>
      <c r="L299" s="28" t="s">
        <v>5080</v>
      </c>
      <c r="M299" s="42" t="s">
        <v>2651</v>
      </c>
      <c r="N299" s="42" t="s">
        <v>7650</v>
      </c>
      <c r="O299" s="42" t="s">
        <v>7642</v>
      </c>
      <c r="P299" s="3">
        <v>41158</v>
      </c>
      <c r="Q299" s="42" t="s">
        <v>7325</v>
      </c>
      <c r="R299" s="42" t="s">
        <v>10733</v>
      </c>
      <c r="S299" s="28" t="s">
        <v>10734</v>
      </c>
      <c r="T299" s="28" t="s">
        <v>7325</v>
      </c>
      <c r="U299" s="28" t="s">
        <v>10733</v>
      </c>
      <c r="V299" s="28" t="s">
        <v>10734</v>
      </c>
    </row>
    <row r="300" spans="1:22" ht="18" customHeight="1">
      <c r="A300" s="28">
        <v>3268</v>
      </c>
      <c r="B300" s="28">
        <v>3268</v>
      </c>
      <c r="C300" s="3">
        <v>41003</v>
      </c>
      <c r="D300" s="3">
        <v>41111</v>
      </c>
      <c r="E300" s="28" t="s">
        <v>1529</v>
      </c>
      <c r="F300" s="28" t="s">
        <v>1530</v>
      </c>
      <c r="G300" s="28" t="s">
        <v>2652</v>
      </c>
      <c r="H300" s="42" t="s">
        <v>7194</v>
      </c>
      <c r="I300" s="42">
        <v>41150</v>
      </c>
      <c r="J300" s="28" t="s">
        <v>2653</v>
      </c>
      <c r="K300" s="28" t="s">
        <v>4443</v>
      </c>
      <c r="L300" s="28" t="s">
        <v>5081</v>
      </c>
      <c r="M300" s="42" t="s">
        <v>4444</v>
      </c>
      <c r="N300" s="42" t="s">
        <v>7195</v>
      </c>
      <c r="O300" s="42" t="s">
        <v>7147</v>
      </c>
      <c r="P300" s="3">
        <v>41144</v>
      </c>
      <c r="Q300" s="42" t="s">
        <v>5329</v>
      </c>
      <c r="R300" s="42" t="s">
        <v>10735</v>
      </c>
      <c r="S300" s="28" t="s">
        <v>10736</v>
      </c>
      <c r="T300" s="28" t="s">
        <v>5329</v>
      </c>
      <c r="U300" s="28" t="s">
        <v>10735</v>
      </c>
      <c r="V300" s="28" t="s">
        <v>10736</v>
      </c>
    </row>
    <row r="301" spans="1:22" ht="18" customHeight="1">
      <c r="A301">
        <v>3269</v>
      </c>
      <c r="B301">
        <v>3269</v>
      </c>
      <c r="C301" s="3">
        <v>41003</v>
      </c>
      <c r="D301" s="3">
        <v>41111</v>
      </c>
      <c r="E301" t="s">
        <v>1529</v>
      </c>
      <c r="F301" t="s">
        <v>1530</v>
      </c>
      <c r="G301" t="s">
        <v>2654</v>
      </c>
      <c r="H301" s="42" t="s">
        <v>5795</v>
      </c>
      <c r="I301" s="42">
        <v>41152</v>
      </c>
      <c r="J301" t="s">
        <v>2655</v>
      </c>
      <c r="K301" t="s">
        <v>4445</v>
      </c>
      <c r="L301" t="s">
        <v>5082</v>
      </c>
      <c r="M301" s="42" t="s">
        <v>2656</v>
      </c>
      <c r="N301" s="42" t="s">
        <v>10279</v>
      </c>
      <c r="O301" s="42" t="s">
        <v>5948</v>
      </c>
      <c r="P301" s="3">
        <v>41239</v>
      </c>
      <c r="Q301" s="42" t="s">
        <v>4383</v>
      </c>
      <c r="R301" s="42" t="s">
        <v>10737</v>
      </c>
      <c r="S301" t="s">
        <v>10738</v>
      </c>
      <c r="T301" t="s">
        <v>4383</v>
      </c>
      <c r="U301" t="s">
        <v>10737</v>
      </c>
      <c r="V301" t="s">
        <v>10738</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5083</v>
      </c>
      <c r="M302" s="28" t="s">
        <v>2660</v>
      </c>
      <c r="N302" s="28" t="s">
        <v>3114</v>
      </c>
      <c r="O302" s="28" t="s">
        <v>1620</v>
      </c>
      <c r="P302" s="41">
        <v>41026</v>
      </c>
      <c r="Q302" s="42" t="s">
        <v>499</v>
      </c>
      <c r="R302" s="42" t="s">
        <v>10739</v>
      </c>
      <c r="S302" t="s">
        <v>10740</v>
      </c>
      <c r="T302" s="28" t="s">
        <v>499</v>
      </c>
      <c r="U302" t="s">
        <v>10739</v>
      </c>
      <c r="V302" t="s">
        <v>10740</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5084</v>
      </c>
      <c r="M303" s="28" t="s">
        <v>2664</v>
      </c>
      <c r="N303" s="28" t="s">
        <v>2877</v>
      </c>
      <c r="O303" s="28" t="s">
        <v>2878</v>
      </c>
      <c r="P303" s="41">
        <v>41018</v>
      </c>
      <c r="Q303" s="42" t="s">
        <v>499</v>
      </c>
      <c r="R303" s="42" t="s">
        <v>10741</v>
      </c>
      <c r="S303" t="s">
        <v>10742</v>
      </c>
      <c r="T303" s="28" t="s">
        <v>499</v>
      </c>
      <c r="U303" t="s">
        <v>10741</v>
      </c>
      <c r="V303" t="s">
        <v>10742</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5084</v>
      </c>
      <c r="M304" s="28" t="s">
        <v>2664</v>
      </c>
      <c r="N304" s="28" t="s">
        <v>2819</v>
      </c>
      <c r="O304" s="28" t="s">
        <v>1950</v>
      </c>
      <c r="P304" s="41">
        <v>41017</v>
      </c>
      <c r="Q304" s="42" t="s">
        <v>499</v>
      </c>
      <c r="R304" s="42" t="s">
        <v>10743</v>
      </c>
      <c r="S304" t="s">
        <v>10744</v>
      </c>
      <c r="T304" s="28" t="s">
        <v>499</v>
      </c>
      <c r="U304" t="s">
        <v>10743</v>
      </c>
      <c r="V304" t="s">
        <v>10744</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5085</v>
      </c>
      <c r="M305" s="28" t="s">
        <v>2669</v>
      </c>
      <c r="N305" s="28" t="s">
        <v>3028</v>
      </c>
      <c r="O305" s="28" t="s">
        <v>1659</v>
      </c>
      <c r="P305" s="41">
        <v>41023</v>
      </c>
      <c r="Q305" s="42" t="s">
        <v>499</v>
      </c>
      <c r="R305" s="42" t="s">
        <v>10745</v>
      </c>
      <c r="S305" t="s">
        <v>10746</v>
      </c>
      <c r="T305" s="28" t="s">
        <v>499</v>
      </c>
      <c r="U305" t="s">
        <v>10745</v>
      </c>
      <c r="V305" t="s">
        <v>10746</v>
      </c>
    </row>
    <row r="306" spans="1:22" ht="18" customHeight="1">
      <c r="A306">
        <v>3206</v>
      </c>
      <c r="B306">
        <v>3206</v>
      </c>
      <c r="C306" s="3">
        <v>40988</v>
      </c>
      <c r="D306">
        <v>41096</v>
      </c>
      <c r="E306" t="s">
        <v>1529</v>
      </c>
      <c r="F306" t="s">
        <v>1530</v>
      </c>
      <c r="G306" t="s">
        <v>2684</v>
      </c>
      <c r="H306" s="42" t="s">
        <v>5885</v>
      </c>
      <c r="I306" s="42">
        <v>41121</v>
      </c>
      <c r="J306" t="s">
        <v>2691</v>
      </c>
      <c r="K306" t="s">
        <v>4446</v>
      </c>
      <c r="L306" t="s">
        <v>5086</v>
      </c>
      <c r="M306" s="42" t="s">
        <v>2692</v>
      </c>
      <c r="N306" s="42" t="s">
        <v>6328</v>
      </c>
      <c r="O306" s="42" t="s">
        <v>6300</v>
      </c>
      <c r="P306" s="3">
        <v>41122</v>
      </c>
      <c r="Q306" s="42" t="s">
        <v>4383</v>
      </c>
      <c r="R306" s="42" t="s">
        <v>10747</v>
      </c>
      <c r="S306" t="s">
        <v>10748</v>
      </c>
      <c r="T306" t="s">
        <v>4383</v>
      </c>
      <c r="U306" t="s">
        <v>10747</v>
      </c>
      <c r="V306" t="s">
        <v>10748</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5087</v>
      </c>
      <c r="M307" s="28" t="s">
        <v>2724</v>
      </c>
      <c r="N307" s="28" t="s">
        <v>3158</v>
      </c>
      <c r="O307" s="28" t="s">
        <v>2252</v>
      </c>
      <c r="P307" s="41">
        <v>41036</v>
      </c>
      <c r="Q307" s="42" t="s">
        <v>499</v>
      </c>
      <c r="R307" s="42" t="s">
        <v>10749</v>
      </c>
      <c r="S307" t="s">
        <v>10750</v>
      </c>
      <c r="T307" s="28" t="s">
        <v>499</v>
      </c>
      <c r="U307" t="s">
        <v>10749</v>
      </c>
      <c r="V307" t="s">
        <v>10750</v>
      </c>
    </row>
    <row r="308" spans="1:22" ht="18" customHeight="1">
      <c r="A308" s="28">
        <v>3318</v>
      </c>
      <c r="B308" s="28">
        <v>3318</v>
      </c>
      <c r="C308" s="3">
        <v>41015</v>
      </c>
      <c r="D308" s="28">
        <v>41119</v>
      </c>
      <c r="E308" s="28" t="s">
        <v>1529</v>
      </c>
      <c r="F308" s="28" t="s">
        <v>1530</v>
      </c>
      <c r="G308" s="28" t="s">
        <v>2725</v>
      </c>
      <c r="H308" s="42" t="s">
        <v>8310</v>
      </c>
      <c r="I308" s="42">
        <v>41152</v>
      </c>
      <c r="J308" s="28" t="s">
        <v>2726</v>
      </c>
      <c r="K308" s="28" t="s">
        <v>4447</v>
      </c>
      <c r="L308" s="28" t="s">
        <v>5088</v>
      </c>
      <c r="M308" s="42" t="s">
        <v>2728</v>
      </c>
      <c r="N308" s="42" t="s">
        <v>8311</v>
      </c>
      <c r="O308" s="42" t="s">
        <v>5510</v>
      </c>
      <c r="P308" s="3">
        <v>41173</v>
      </c>
      <c r="Q308" s="42" t="s">
        <v>4383</v>
      </c>
      <c r="R308" s="42" t="s">
        <v>10751</v>
      </c>
      <c r="S308" t="s">
        <v>10752</v>
      </c>
      <c r="T308" t="s">
        <v>4383</v>
      </c>
      <c r="U308" t="s">
        <v>10751</v>
      </c>
      <c r="V308" t="s">
        <v>10752</v>
      </c>
    </row>
    <row r="309" spans="1:22" ht="18" customHeight="1">
      <c r="A309" s="28">
        <v>3320</v>
      </c>
      <c r="B309" s="28">
        <v>3320</v>
      </c>
      <c r="C309" s="3">
        <v>41015</v>
      </c>
      <c r="D309" s="28">
        <v>41129</v>
      </c>
      <c r="E309" s="28" t="s">
        <v>1529</v>
      </c>
      <c r="F309" s="28" t="s">
        <v>1530</v>
      </c>
      <c r="G309" s="28" t="s">
        <v>5089</v>
      </c>
      <c r="H309" s="42" t="s">
        <v>10017</v>
      </c>
      <c r="I309" s="42">
        <v>41141</v>
      </c>
      <c r="J309" s="28" t="s">
        <v>2729</v>
      </c>
      <c r="K309" s="28" t="s">
        <v>5090</v>
      </c>
      <c r="L309" s="28" t="s">
        <v>5091</v>
      </c>
      <c r="M309" s="42" t="s">
        <v>6636</v>
      </c>
      <c r="N309" s="42" t="s">
        <v>10075</v>
      </c>
      <c r="O309" s="42" t="s">
        <v>7930</v>
      </c>
      <c r="P309" s="3">
        <v>41233</v>
      </c>
      <c r="Q309" s="42" t="s">
        <v>5092</v>
      </c>
      <c r="R309" s="42" t="s">
        <v>10753</v>
      </c>
      <c r="S309" t="s">
        <v>10754</v>
      </c>
      <c r="T309" t="s">
        <v>5092</v>
      </c>
      <c r="U309" t="s">
        <v>10753</v>
      </c>
      <c r="V309" t="s">
        <v>10754</v>
      </c>
    </row>
    <row r="310" spans="1:22" ht="18" customHeight="1">
      <c r="A310" s="28">
        <v>3323</v>
      </c>
      <c r="B310" s="28">
        <v>3323</v>
      </c>
      <c r="C310" s="3">
        <v>41015</v>
      </c>
      <c r="D310" s="28">
        <v>41119</v>
      </c>
      <c r="E310" s="28" t="s">
        <v>1529</v>
      </c>
      <c r="F310" s="28" t="s">
        <v>1530</v>
      </c>
      <c r="G310" s="28" t="s">
        <v>2731</v>
      </c>
      <c r="H310" s="42" t="s">
        <v>6329</v>
      </c>
      <c r="I310" s="42">
        <v>41123</v>
      </c>
      <c r="J310" s="28" t="s">
        <v>2732</v>
      </c>
      <c r="K310" s="28" t="s">
        <v>4448</v>
      </c>
      <c r="L310" s="28" t="s">
        <v>5093</v>
      </c>
      <c r="M310" s="42" t="s">
        <v>2734</v>
      </c>
      <c r="N310" s="42" t="s">
        <v>6330</v>
      </c>
      <c r="O310" s="42" t="s">
        <v>5920</v>
      </c>
      <c r="P310" s="3">
        <v>41123</v>
      </c>
      <c r="Q310" s="42" t="s">
        <v>499</v>
      </c>
      <c r="R310" s="42" t="s">
        <v>10755</v>
      </c>
      <c r="S310" t="s">
        <v>10756</v>
      </c>
      <c r="T310" s="42" t="s">
        <v>499</v>
      </c>
      <c r="U310" t="s">
        <v>10755</v>
      </c>
      <c r="V310" t="s">
        <v>10756</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5094</v>
      </c>
      <c r="M311" s="28" t="s">
        <v>2738</v>
      </c>
      <c r="N311" s="28" t="s">
        <v>3160</v>
      </c>
      <c r="O311" s="28" t="s">
        <v>1620</v>
      </c>
      <c r="P311" s="41">
        <v>41033</v>
      </c>
      <c r="Q311" s="42" t="s">
        <v>499</v>
      </c>
      <c r="R311" s="42" t="s">
        <v>10757</v>
      </c>
      <c r="S311" t="s">
        <v>10758</v>
      </c>
      <c r="T311" s="28" t="s">
        <v>499</v>
      </c>
      <c r="U311" t="s">
        <v>10757</v>
      </c>
      <c r="V311" t="s">
        <v>10758</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5095</v>
      </c>
      <c r="M312" s="28" t="s">
        <v>2742</v>
      </c>
      <c r="N312" s="28" t="s">
        <v>3129</v>
      </c>
      <c r="O312" s="28" t="s">
        <v>1950</v>
      </c>
      <c r="P312" s="41">
        <v>41031</v>
      </c>
      <c r="Q312" s="42" t="s">
        <v>499</v>
      </c>
      <c r="R312" s="42">
        <v>10148192</v>
      </c>
      <c r="S312" t="s">
        <v>10759</v>
      </c>
      <c r="T312" s="28" t="s">
        <v>499</v>
      </c>
      <c r="U312">
        <v>10148192</v>
      </c>
      <c r="V312" t="s">
        <v>10759</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5096</v>
      </c>
      <c r="M313" s="42" t="s">
        <v>2746</v>
      </c>
      <c r="N313" s="42" t="s">
        <v>3145</v>
      </c>
      <c r="O313" s="28" t="s">
        <v>2221</v>
      </c>
      <c r="P313" s="41">
        <v>41032</v>
      </c>
      <c r="Q313" s="42" t="s">
        <v>499</v>
      </c>
      <c r="R313" s="42" t="s">
        <v>10760</v>
      </c>
      <c r="S313" t="s">
        <v>10761</v>
      </c>
      <c r="T313" s="28" t="s">
        <v>499</v>
      </c>
      <c r="U313" t="s">
        <v>10760</v>
      </c>
      <c r="V313" t="s">
        <v>10761</v>
      </c>
    </row>
    <row r="314" spans="1:22" ht="18" customHeight="1">
      <c r="A314" s="28">
        <v>3328</v>
      </c>
      <c r="B314" s="28">
        <v>3328</v>
      </c>
      <c r="C314" s="3">
        <v>41015</v>
      </c>
      <c r="D314" s="28">
        <v>41119</v>
      </c>
      <c r="E314" s="28" t="s">
        <v>1529</v>
      </c>
      <c r="F314" s="28" t="s">
        <v>1530</v>
      </c>
      <c r="G314" s="28" t="s">
        <v>2747</v>
      </c>
      <c r="H314" s="42" t="s">
        <v>5796</v>
      </c>
      <c r="I314" s="42">
        <v>41114</v>
      </c>
      <c r="J314" s="28" t="s">
        <v>2748</v>
      </c>
      <c r="K314" s="28" t="s">
        <v>4449</v>
      </c>
      <c r="L314" s="28" t="s">
        <v>5097</v>
      </c>
      <c r="M314" s="42" t="s">
        <v>2750</v>
      </c>
      <c r="N314" s="42" t="s">
        <v>6199</v>
      </c>
      <c r="O314" s="42" t="s">
        <v>1547</v>
      </c>
      <c r="P314" s="3">
        <v>41114</v>
      </c>
      <c r="Q314" s="42" t="s">
        <v>4383</v>
      </c>
      <c r="R314" s="42" t="s">
        <v>10762</v>
      </c>
      <c r="S314" t="s">
        <v>10763</v>
      </c>
      <c r="T314" t="s">
        <v>4383</v>
      </c>
      <c r="U314" t="s">
        <v>10762</v>
      </c>
      <c r="V314" t="s">
        <v>10763</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5098</v>
      </c>
      <c r="M315" s="42" t="s">
        <v>2754</v>
      </c>
      <c r="N315" s="42" t="s">
        <v>3692</v>
      </c>
      <c r="O315" s="42" t="s">
        <v>1547</v>
      </c>
      <c r="P315" s="3">
        <v>41054</v>
      </c>
      <c r="Q315" s="42" t="s">
        <v>3528</v>
      </c>
      <c r="R315" s="42" t="s">
        <v>10764</v>
      </c>
      <c r="S315" t="s">
        <v>10765</v>
      </c>
      <c r="T315" t="s">
        <v>3528</v>
      </c>
      <c r="U315" t="s">
        <v>10764</v>
      </c>
      <c r="V315" t="s">
        <v>10765</v>
      </c>
    </row>
    <row r="316" spans="1:22" ht="18" customHeight="1">
      <c r="A316" s="28">
        <v>3330</v>
      </c>
      <c r="B316" s="28">
        <v>3330</v>
      </c>
      <c r="C316" s="3">
        <v>41015</v>
      </c>
      <c r="D316" s="28">
        <v>41115</v>
      </c>
      <c r="E316" s="28" t="s">
        <v>1529</v>
      </c>
      <c r="F316" s="28" t="s">
        <v>1530</v>
      </c>
      <c r="G316" s="28" t="s">
        <v>2755</v>
      </c>
      <c r="H316" s="42" t="s">
        <v>5886</v>
      </c>
      <c r="I316" s="42">
        <v>41116</v>
      </c>
      <c r="J316" s="28" t="s">
        <v>2756</v>
      </c>
      <c r="K316" s="28" t="s">
        <v>4450</v>
      </c>
      <c r="L316" s="28" t="s">
        <v>5099</v>
      </c>
      <c r="M316" s="42" t="s">
        <v>2758</v>
      </c>
      <c r="N316" s="42" t="s">
        <v>5914</v>
      </c>
      <c r="O316" s="42" t="s">
        <v>5956</v>
      </c>
      <c r="P316" s="3">
        <v>41116</v>
      </c>
      <c r="Q316" s="42" t="s">
        <v>4383</v>
      </c>
      <c r="R316" s="42" t="s">
        <v>10766</v>
      </c>
      <c r="S316" t="s">
        <v>10767</v>
      </c>
      <c r="T316" t="s">
        <v>4383</v>
      </c>
      <c r="U316" t="s">
        <v>10766</v>
      </c>
      <c r="V316" t="s">
        <v>10767</v>
      </c>
    </row>
    <row r="317" spans="1:22" ht="18" customHeight="1">
      <c r="A317">
        <v>3336</v>
      </c>
      <c r="B317">
        <v>3336</v>
      </c>
      <c r="C317" s="3">
        <v>41016</v>
      </c>
      <c r="D317">
        <v>41116</v>
      </c>
      <c r="E317" t="s">
        <v>1529</v>
      </c>
      <c r="F317" t="s">
        <v>1530</v>
      </c>
      <c r="G317" t="s">
        <v>2785</v>
      </c>
      <c r="H317" s="42" t="s">
        <v>5887</v>
      </c>
      <c r="I317" s="42">
        <v>41123</v>
      </c>
      <c r="J317" t="s">
        <v>2786</v>
      </c>
      <c r="K317" t="s">
        <v>4451</v>
      </c>
      <c r="L317" t="s">
        <v>5100</v>
      </c>
      <c r="M317" s="42" t="s">
        <v>2788</v>
      </c>
      <c r="N317" s="42" t="s">
        <v>6331</v>
      </c>
      <c r="O317" s="42" t="s">
        <v>6300</v>
      </c>
      <c r="P317" s="3">
        <v>41124</v>
      </c>
      <c r="Q317" s="42" t="s">
        <v>499</v>
      </c>
      <c r="R317" s="42" t="s">
        <v>10768</v>
      </c>
      <c r="S317" t="s">
        <v>10769</v>
      </c>
      <c r="T317" s="42" t="s">
        <v>499</v>
      </c>
      <c r="U317" t="s">
        <v>10768</v>
      </c>
      <c r="V317" t="s">
        <v>10769</v>
      </c>
    </row>
    <row r="318" spans="1:22" ht="18" customHeight="1">
      <c r="A318">
        <v>3335</v>
      </c>
      <c r="B318">
        <v>3335</v>
      </c>
      <c r="C318" s="3">
        <v>41016</v>
      </c>
      <c r="D318">
        <v>41061</v>
      </c>
      <c r="E318" t="s">
        <v>1529</v>
      </c>
      <c r="F318" t="s">
        <v>1530</v>
      </c>
      <c r="G318" t="s">
        <v>2789</v>
      </c>
      <c r="H318" s="42" t="s">
        <v>3697</v>
      </c>
      <c r="I318" s="42">
        <v>41059</v>
      </c>
      <c r="J318" t="s">
        <v>2790</v>
      </c>
      <c r="K318" t="s">
        <v>2791</v>
      </c>
      <c r="L318" t="s">
        <v>5101</v>
      </c>
      <c r="M318" s="42" t="s">
        <v>2792</v>
      </c>
      <c r="N318" s="42" t="s">
        <v>3873</v>
      </c>
      <c r="O318" s="42" t="s">
        <v>3874</v>
      </c>
      <c r="P318" s="41">
        <v>41059</v>
      </c>
      <c r="Q318" s="42" t="s">
        <v>499</v>
      </c>
      <c r="R318" s="42" t="s">
        <v>10770</v>
      </c>
      <c r="S318" t="s">
        <v>10771</v>
      </c>
      <c r="T318" s="42" t="s">
        <v>499</v>
      </c>
      <c r="U318" t="s">
        <v>10770</v>
      </c>
      <c r="V318" t="s">
        <v>10771</v>
      </c>
    </row>
    <row r="319" spans="1:22" ht="18" customHeight="1">
      <c r="A319">
        <v>3333</v>
      </c>
      <c r="B319">
        <v>3333</v>
      </c>
      <c r="C319" s="3">
        <v>41016</v>
      </c>
      <c r="D319">
        <v>41061</v>
      </c>
      <c r="E319" t="s">
        <v>1529</v>
      </c>
      <c r="F319" t="s">
        <v>1530</v>
      </c>
      <c r="G319" t="s">
        <v>2793</v>
      </c>
      <c r="H319" s="28" t="s">
        <v>3130</v>
      </c>
      <c r="I319" s="28">
        <v>41053</v>
      </c>
      <c r="J319" t="s">
        <v>2794</v>
      </c>
      <c r="K319" t="s">
        <v>2795</v>
      </c>
      <c r="L319" t="s">
        <v>5102</v>
      </c>
      <c r="M319" s="42" t="s">
        <v>2796</v>
      </c>
      <c r="N319" s="42" t="s">
        <v>3615</v>
      </c>
      <c r="O319" s="42" t="s">
        <v>2719</v>
      </c>
      <c r="P319" s="41">
        <v>41053</v>
      </c>
      <c r="Q319" s="42" t="s">
        <v>499</v>
      </c>
      <c r="R319" s="42" t="s">
        <v>10772</v>
      </c>
      <c r="S319" t="s">
        <v>10773</v>
      </c>
      <c r="T319" s="42" t="s">
        <v>499</v>
      </c>
      <c r="U319" t="s">
        <v>10772</v>
      </c>
      <c r="V319" t="s">
        <v>10773</v>
      </c>
    </row>
    <row r="320" spans="1:22" ht="18" customHeight="1">
      <c r="A320">
        <v>3332</v>
      </c>
      <c r="B320">
        <v>3332</v>
      </c>
      <c r="C320" s="3">
        <v>41016</v>
      </c>
      <c r="D320">
        <v>41061</v>
      </c>
      <c r="E320" t="s">
        <v>1529</v>
      </c>
      <c r="F320" t="s">
        <v>1530</v>
      </c>
      <c r="G320" t="s">
        <v>2797</v>
      </c>
      <c r="H320" s="28" t="s">
        <v>3004</v>
      </c>
      <c r="I320" s="28">
        <v>41023</v>
      </c>
      <c r="J320" t="s">
        <v>2798</v>
      </c>
      <c r="K320" t="s">
        <v>2799</v>
      </c>
      <c r="L320" t="s">
        <v>5103</v>
      </c>
      <c r="M320" s="28" t="s">
        <v>2800</v>
      </c>
      <c r="N320" s="28" t="s">
        <v>3029</v>
      </c>
      <c r="O320" s="28" t="s">
        <v>3030</v>
      </c>
      <c r="P320" s="41">
        <v>41023</v>
      </c>
      <c r="Q320" s="42" t="s">
        <v>499</v>
      </c>
      <c r="R320" s="42" t="s">
        <v>10774</v>
      </c>
      <c r="S320" t="s">
        <v>10775</v>
      </c>
      <c r="T320" s="42" t="s">
        <v>499</v>
      </c>
      <c r="U320" t="s">
        <v>10774</v>
      </c>
      <c r="V320" t="s">
        <v>10775</v>
      </c>
    </row>
    <row r="321" spans="1:22" ht="18" customHeight="1">
      <c r="A321">
        <v>3340</v>
      </c>
      <c r="B321">
        <v>3340</v>
      </c>
      <c r="C321" s="3">
        <v>41017</v>
      </c>
      <c r="D321">
        <v>41062</v>
      </c>
      <c r="E321" t="s">
        <v>1529</v>
      </c>
      <c r="F321" t="s">
        <v>1530</v>
      </c>
      <c r="G321" t="s">
        <v>2821</v>
      </c>
      <c r="H321" s="42" t="s">
        <v>3034</v>
      </c>
      <c r="I321" s="28">
        <v>41032</v>
      </c>
      <c r="J321" t="s">
        <v>2822</v>
      </c>
      <c r="K321" t="s">
        <v>2823</v>
      </c>
      <c r="L321" t="s">
        <v>5104</v>
      </c>
      <c r="M321" s="42" t="s">
        <v>2824</v>
      </c>
      <c r="N321" s="42" t="s">
        <v>3146</v>
      </c>
      <c r="O321" s="28" t="s">
        <v>3147</v>
      </c>
      <c r="P321" s="41">
        <v>41032</v>
      </c>
      <c r="Q321" s="42" t="s">
        <v>499</v>
      </c>
      <c r="R321" s="42" t="s">
        <v>10776</v>
      </c>
      <c r="S321" t="s">
        <v>10777</v>
      </c>
      <c r="T321" s="42" t="s">
        <v>499</v>
      </c>
      <c r="U321" t="s">
        <v>10776</v>
      </c>
      <c r="V321" t="s">
        <v>10777</v>
      </c>
    </row>
    <row r="322" spans="1:22" ht="18" customHeight="1">
      <c r="A322">
        <v>3341</v>
      </c>
      <c r="B322">
        <v>3341</v>
      </c>
      <c r="C322" s="3">
        <v>41017</v>
      </c>
      <c r="D322">
        <v>41117</v>
      </c>
      <c r="E322" t="s">
        <v>1529</v>
      </c>
      <c r="F322" t="s">
        <v>1530</v>
      </c>
      <c r="G322" t="s">
        <v>2825</v>
      </c>
      <c r="H322" s="42" t="s">
        <v>5545</v>
      </c>
      <c r="I322" s="42">
        <v>41107</v>
      </c>
      <c r="J322" t="s">
        <v>2826</v>
      </c>
      <c r="K322" t="s">
        <v>4452</v>
      </c>
      <c r="L322" t="s">
        <v>5105</v>
      </c>
      <c r="M322" s="42" t="s">
        <v>2828</v>
      </c>
      <c r="N322" s="42" t="s">
        <v>5715</v>
      </c>
      <c r="O322" s="42" t="s">
        <v>5698</v>
      </c>
      <c r="P322" s="3">
        <v>41107</v>
      </c>
      <c r="Q322" s="42" t="s">
        <v>499</v>
      </c>
      <c r="R322" s="42" t="s">
        <v>10778</v>
      </c>
      <c r="S322" t="s">
        <v>10779</v>
      </c>
      <c r="T322" s="42" t="s">
        <v>499</v>
      </c>
      <c r="U322" t="s">
        <v>10778</v>
      </c>
      <c r="V322" t="s">
        <v>10779</v>
      </c>
    </row>
    <row r="323" spans="1:22" ht="18" customHeight="1">
      <c r="A323">
        <v>3342</v>
      </c>
      <c r="B323">
        <v>3342</v>
      </c>
      <c r="C323" s="3">
        <v>41017</v>
      </c>
      <c r="D323">
        <v>41117</v>
      </c>
      <c r="E323" t="s">
        <v>1529</v>
      </c>
      <c r="F323" t="s">
        <v>1530</v>
      </c>
      <c r="G323" t="s">
        <v>2829</v>
      </c>
      <c r="H323" s="42" t="s">
        <v>5888</v>
      </c>
      <c r="I323" s="42">
        <v>41115</v>
      </c>
      <c r="J323" t="s">
        <v>2830</v>
      </c>
      <c r="K323" t="s">
        <v>4453</v>
      </c>
      <c r="L323" t="s">
        <v>5106</v>
      </c>
      <c r="M323" s="42" t="s">
        <v>2832</v>
      </c>
      <c r="N323" s="42" t="s">
        <v>5889</v>
      </c>
      <c r="O323" s="42" t="s">
        <v>1567</v>
      </c>
      <c r="P323" s="3">
        <v>41115</v>
      </c>
      <c r="Q323" s="42" t="s">
        <v>4383</v>
      </c>
      <c r="R323" s="42" t="s">
        <v>10780</v>
      </c>
      <c r="S323" t="s">
        <v>10781</v>
      </c>
      <c r="T323" t="s">
        <v>4383</v>
      </c>
      <c r="U323" t="s">
        <v>10780</v>
      </c>
      <c r="V323" t="s">
        <v>10781</v>
      </c>
    </row>
    <row r="324" spans="1:22" ht="18" customHeight="1">
      <c r="A324">
        <v>3337</v>
      </c>
      <c r="B324">
        <v>3337</v>
      </c>
      <c r="C324" s="3">
        <v>41017</v>
      </c>
      <c r="D324">
        <v>41062</v>
      </c>
      <c r="E324" t="s">
        <v>1529</v>
      </c>
      <c r="F324" t="s">
        <v>1530</v>
      </c>
      <c r="G324" t="s">
        <v>2833</v>
      </c>
      <c r="H324" s="42" t="s">
        <v>3148</v>
      </c>
      <c r="I324" s="28">
        <v>41032</v>
      </c>
      <c r="J324" t="s">
        <v>2834</v>
      </c>
      <c r="K324" t="s">
        <v>2835</v>
      </c>
      <c r="L324" t="s">
        <v>5107</v>
      </c>
      <c r="M324" s="42" t="s">
        <v>2836</v>
      </c>
      <c r="N324" s="42" t="s">
        <v>3149</v>
      </c>
      <c r="O324" s="28" t="s">
        <v>1910</v>
      </c>
      <c r="P324" s="41">
        <v>41032</v>
      </c>
      <c r="Q324" s="42" t="s">
        <v>499</v>
      </c>
      <c r="R324" s="42" t="s">
        <v>10782</v>
      </c>
      <c r="S324" t="s">
        <v>10783</v>
      </c>
      <c r="T324" s="42" t="s">
        <v>499</v>
      </c>
      <c r="U324" t="s">
        <v>10782</v>
      </c>
      <c r="V324" t="s">
        <v>10783</v>
      </c>
    </row>
    <row r="325" spans="1:22" ht="18" customHeight="1">
      <c r="A325">
        <v>3339</v>
      </c>
      <c r="B325">
        <v>3339</v>
      </c>
      <c r="C325" s="3">
        <v>41017</v>
      </c>
      <c r="D325">
        <v>41104</v>
      </c>
      <c r="E325" t="s">
        <v>1529</v>
      </c>
      <c r="F325" t="s">
        <v>1530</v>
      </c>
      <c r="G325" t="s">
        <v>2837</v>
      </c>
      <c r="H325" s="42" t="s">
        <v>5957</v>
      </c>
      <c r="I325" s="42">
        <v>41123</v>
      </c>
      <c r="J325" t="s">
        <v>2838</v>
      </c>
      <c r="K325" t="s">
        <v>4454</v>
      </c>
      <c r="L325" t="s">
        <v>5108</v>
      </c>
      <c r="M325" s="42" t="s">
        <v>2840</v>
      </c>
      <c r="N325" s="42" t="s">
        <v>6332</v>
      </c>
      <c r="O325" s="42" t="s">
        <v>6302</v>
      </c>
      <c r="P325" s="41">
        <v>41124</v>
      </c>
      <c r="Q325" s="42" t="s">
        <v>499</v>
      </c>
      <c r="R325" s="42" t="s">
        <v>10784</v>
      </c>
      <c r="S325" t="s">
        <v>10785</v>
      </c>
      <c r="T325" s="42" t="s">
        <v>499</v>
      </c>
      <c r="U325" t="s">
        <v>10784</v>
      </c>
      <c r="V325" t="s">
        <v>10785</v>
      </c>
    </row>
    <row r="326" spans="1:22" ht="18" customHeight="1">
      <c r="A326">
        <v>3343</v>
      </c>
      <c r="B326">
        <v>3343</v>
      </c>
      <c r="C326" s="3">
        <v>41017</v>
      </c>
      <c r="D326">
        <v>41062</v>
      </c>
      <c r="E326" t="s">
        <v>1529</v>
      </c>
      <c r="F326" t="s">
        <v>1530</v>
      </c>
      <c r="G326" t="s">
        <v>2841</v>
      </c>
      <c r="H326" s="28" t="s">
        <v>3131</v>
      </c>
      <c r="I326" s="28">
        <v>41032</v>
      </c>
      <c r="J326" t="s">
        <v>2842</v>
      </c>
      <c r="K326" t="s">
        <v>2843</v>
      </c>
      <c r="L326" t="s">
        <v>5109</v>
      </c>
      <c r="M326" s="28" t="s">
        <v>2844</v>
      </c>
      <c r="N326" s="28" t="s">
        <v>3150</v>
      </c>
      <c r="O326" s="28" t="s">
        <v>1620</v>
      </c>
      <c r="P326" s="41">
        <v>41032</v>
      </c>
      <c r="Q326" s="42" t="s">
        <v>499</v>
      </c>
      <c r="R326" s="42" t="s">
        <v>10786</v>
      </c>
      <c r="S326" t="s">
        <v>10787</v>
      </c>
      <c r="T326" s="42" t="s">
        <v>499</v>
      </c>
      <c r="U326" t="s">
        <v>10786</v>
      </c>
      <c r="V326" t="s">
        <v>10787</v>
      </c>
    </row>
    <row r="327" spans="1:22" ht="18" customHeight="1">
      <c r="A327">
        <v>3344</v>
      </c>
      <c r="B327">
        <v>3344</v>
      </c>
      <c r="C327" s="3">
        <v>41017</v>
      </c>
      <c r="D327">
        <v>41062</v>
      </c>
      <c r="E327" t="s">
        <v>1529</v>
      </c>
      <c r="F327" t="s">
        <v>1530</v>
      </c>
      <c r="G327" t="s">
        <v>2845</v>
      </c>
      <c r="H327" s="42" t="s">
        <v>3095</v>
      </c>
      <c r="I327" s="28">
        <v>41031</v>
      </c>
      <c r="J327" t="s">
        <v>2846</v>
      </c>
      <c r="K327" t="s">
        <v>2847</v>
      </c>
      <c r="L327" t="s">
        <v>5110</v>
      </c>
      <c r="M327" s="42" t="s">
        <v>2848</v>
      </c>
      <c r="N327" s="42" t="s">
        <v>3132</v>
      </c>
      <c r="O327" s="28" t="s">
        <v>3133</v>
      </c>
      <c r="P327" s="3">
        <v>41031</v>
      </c>
      <c r="Q327" s="42" t="s">
        <v>3096</v>
      </c>
      <c r="R327" s="42" t="s">
        <v>10788</v>
      </c>
      <c r="S327" t="s">
        <v>10789</v>
      </c>
      <c r="T327" t="s">
        <v>3096</v>
      </c>
      <c r="U327" t="s">
        <v>10788</v>
      </c>
      <c r="V327" t="s">
        <v>10789</v>
      </c>
    </row>
    <row r="328" spans="1:22" ht="18" customHeight="1">
      <c r="A328">
        <v>3346</v>
      </c>
      <c r="B328">
        <v>3346</v>
      </c>
      <c r="C328" s="3">
        <v>41017</v>
      </c>
      <c r="D328">
        <v>41117</v>
      </c>
      <c r="E328" t="s">
        <v>1529</v>
      </c>
      <c r="F328" t="s">
        <v>1530</v>
      </c>
      <c r="G328" t="s">
        <v>2849</v>
      </c>
      <c r="H328" s="42" t="s">
        <v>6637</v>
      </c>
      <c r="I328" s="42">
        <v>41131</v>
      </c>
      <c r="J328" t="s">
        <v>2850</v>
      </c>
      <c r="K328" t="s">
        <v>4455</v>
      </c>
      <c r="L328" t="s">
        <v>5111</v>
      </c>
      <c r="M328" s="42" t="s">
        <v>4456</v>
      </c>
      <c r="N328" s="42" t="s">
        <v>6638</v>
      </c>
      <c r="O328" s="42" t="s">
        <v>6297</v>
      </c>
      <c r="P328" s="3">
        <v>41131</v>
      </c>
      <c r="Q328" s="42" t="s">
        <v>4383</v>
      </c>
      <c r="R328" s="42" t="s">
        <v>10790</v>
      </c>
      <c r="S328" t="s">
        <v>10791</v>
      </c>
      <c r="T328" t="s">
        <v>4383</v>
      </c>
      <c r="U328" t="s">
        <v>10790</v>
      </c>
      <c r="V328" t="s">
        <v>10791</v>
      </c>
    </row>
    <row r="329" spans="1:22" ht="18" customHeight="1">
      <c r="A329">
        <v>3350</v>
      </c>
      <c r="B329">
        <v>3350</v>
      </c>
      <c r="C329" s="3">
        <v>41019</v>
      </c>
      <c r="D329">
        <v>41119</v>
      </c>
      <c r="E329" t="s">
        <v>1529</v>
      </c>
      <c r="F329" t="s">
        <v>1530</v>
      </c>
      <c r="G329" t="s">
        <v>2879</v>
      </c>
      <c r="H329" s="42" t="s">
        <v>5958</v>
      </c>
      <c r="I329" s="42">
        <v>41121</v>
      </c>
      <c r="J329" t="s">
        <v>2880</v>
      </c>
      <c r="K329" t="s">
        <v>2881</v>
      </c>
      <c r="L329" t="s">
        <v>5112</v>
      </c>
      <c r="M329" s="42" t="s">
        <v>2882</v>
      </c>
      <c r="N329" s="42" t="s">
        <v>6333</v>
      </c>
      <c r="O329" s="42" t="s">
        <v>6286</v>
      </c>
      <c r="P329" s="3">
        <v>41123</v>
      </c>
      <c r="Q329" s="42" t="s">
        <v>4457</v>
      </c>
      <c r="R329" s="42" t="s">
        <v>10792</v>
      </c>
      <c r="S329" t="s">
        <v>10793</v>
      </c>
      <c r="T329" t="s">
        <v>4457</v>
      </c>
      <c r="U329" t="s">
        <v>10792</v>
      </c>
      <c r="V329" t="s">
        <v>10793</v>
      </c>
    </row>
    <row r="330" spans="1:22" ht="18" customHeight="1">
      <c r="A330">
        <v>3351</v>
      </c>
      <c r="B330">
        <v>3351</v>
      </c>
      <c r="C330" s="3">
        <v>41019</v>
      </c>
      <c r="D330">
        <v>41126</v>
      </c>
      <c r="E330" t="s">
        <v>1529</v>
      </c>
      <c r="F330" t="s">
        <v>1530</v>
      </c>
      <c r="G330" t="s">
        <v>2883</v>
      </c>
      <c r="H330" s="42" t="s">
        <v>5546</v>
      </c>
      <c r="I330" s="42">
        <v>41102</v>
      </c>
      <c r="J330" t="s">
        <v>2884</v>
      </c>
      <c r="K330" t="s">
        <v>4609</v>
      </c>
      <c r="L330" t="s">
        <v>5113</v>
      </c>
      <c r="M330" s="42" t="s">
        <v>2886</v>
      </c>
      <c r="N330" s="42" t="s">
        <v>5547</v>
      </c>
      <c r="O330" s="42" t="s">
        <v>1567</v>
      </c>
      <c r="P330" s="3">
        <v>41108</v>
      </c>
      <c r="Q330" s="42" t="s">
        <v>4610</v>
      </c>
      <c r="R330" s="42" t="s">
        <v>10794</v>
      </c>
      <c r="S330" t="s">
        <v>10795</v>
      </c>
      <c r="T330" t="s">
        <v>4610</v>
      </c>
      <c r="U330" t="s">
        <v>10794</v>
      </c>
      <c r="V330" t="s">
        <v>10795</v>
      </c>
    </row>
    <row r="331" spans="1:22" ht="18" customHeight="1">
      <c r="A331">
        <v>3348</v>
      </c>
      <c r="B331">
        <v>3348</v>
      </c>
      <c r="C331" s="3">
        <v>41019</v>
      </c>
      <c r="D331">
        <v>41126</v>
      </c>
      <c r="E331" t="s">
        <v>1529</v>
      </c>
      <c r="F331" t="s">
        <v>1530</v>
      </c>
      <c r="G331" t="s">
        <v>2887</v>
      </c>
      <c r="H331" s="42" t="s">
        <v>9763</v>
      </c>
      <c r="I331" s="42">
        <v>41129</v>
      </c>
      <c r="J331" t="s">
        <v>2888</v>
      </c>
      <c r="K331" t="s">
        <v>4611</v>
      </c>
      <c r="L331" t="s">
        <v>5114</v>
      </c>
      <c r="M331" s="42" t="s">
        <v>2890</v>
      </c>
      <c r="N331" s="42" t="s">
        <v>9936</v>
      </c>
      <c r="O331" s="42" t="s">
        <v>6297</v>
      </c>
      <c r="P331" s="3">
        <v>41222</v>
      </c>
      <c r="Q331" s="42" t="s">
        <v>4610</v>
      </c>
      <c r="R331" s="42" t="s">
        <v>10796</v>
      </c>
      <c r="S331" t="s">
        <v>10797</v>
      </c>
      <c r="T331" t="s">
        <v>4610</v>
      </c>
      <c r="U331" t="s">
        <v>10796</v>
      </c>
      <c r="V331" t="s">
        <v>10797</v>
      </c>
    </row>
    <row r="332" spans="1:22" ht="18" customHeight="1">
      <c r="A332">
        <v>3349</v>
      </c>
      <c r="B332">
        <v>3349</v>
      </c>
      <c r="C332" s="3">
        <v>41019</v>
      </c>
      <c r="D332">
        <v>41064</v>
      </c>
      <c r="E332" t="s">
        <v>1529</v>
      </c>
      <c r="F332" t="s">
        <v>1530</v>
      </c>
      <c r="G332" t="s">
        <v>2891</v>
      </c>
      <c r="H332" s="28" t="s">
        <v>3134</v>
      </c>
      <c r="I332" s="28">
        <v>41033</v>
      </c>
      <c r="J332" t="s">
        <v>2892</v>
      </c>
      <c r="K332" t="s">
        <v>2893</v>
      </c>
      <c r="L332" t="s">
        <v>5115</v>
      </c>
      <c r="M332" s="28" t="s">
        <v>2894</v>
      </c>
      <c r="N332" s="28" t="s">
        <v>3162</v>
      </c>
      <c r="O332" s="28" t="s">
        <v>1550</v>
      </c>
      <c r="P332" s="41">
        <v>41036</v>
      </c>
      <c r="Q332" s="42" t="s">
        <v>499</v>
      </c>
      <c r="R332" s="42" t="s">
        <v>10798</v>
      </c>
      <c r="S332" t="s">
        <v>10799</v>
      </c>
      <c r="T332" s="28" t="s">
        <v>499</v>
      </c>
      <c r="U332" t="s">
        <v>10798</v>
      </c>
      <c r="V332" t="s">
        <v>10799</v>
      </c>
    </row>
    <row r="333" spans="1:22" ht="18" customHeight="1">
      <c r="A333">
        <v>3352</v>
      </c>
      <c r="B333">
        <v>3352</v>
      </c>
      <c r="C333" s="3">
        <v>41019</v>
      </c>
      <c r="D333">
        <v>41064</v>
      </c>
      <c r="E333" t="s">
        <v>1529</v>
      </c>
      <c r="F333" t="s">
        <v>1530</v>
      </c>
      <c r="G333" t="s">
        <v>2895</v>
      </c>
      <c r="H333" s="28" t="s">
        <v>3035</v>
      </c>
      <c r="I333" s="28">
        <v>41038</v>
      </c>
      <c r="J333" t="s">
        <v>2896</v>
      </c>
      <c r="K333" t="s">
        <v>2897</v>
      </c>
      <c r="L333" t="s">
        <v>5116</v>
      </c>
      <c r="M333" s="42" t="s">
        <v>2898</v>
      </c>
      <c r="N333" s="42" t="s">
        <v>3236</v>
      </c>
      <c r="O333" s="42" t="s">
        <v>3237</v>
      </c>
      <c r="P333" s="41">
        <v>41038</v>
      </c>
      <c r="Q333" s="42" t="s">
        <v>499</v>
      </c>
      <c r="R333" s="42" t="s">
        <v>10800</v>
      </c>
      <c r="S333" t="s">
        <v>10801</v>
      </c>
      <c r="T333" s="42" t="s">
        <v>499</v>
      </c>
      <c r="U333" t="s">
        <v>10800</v>
      </c>
      <c r="V333" t="s">
        <v>10801</v>
      </c>
    </row>
    <row r="334" spans="1:22" ht="18" customHeight="1">
      <c r="A334">
        <v>3353</v>
      </c>
      <c r="B334">
        <v>3353</v>
      </c>
      <c r="C334" s="3">
        <v>41019</v>
      </c>
      <c r="D334">
        <v>41064</v>
      </c>
      <c r="E334" t="s">
        <v>1529</v>
      </c>
      <c r="F334" t="s">
        <v>1530</v>
      </c>
      <c r="G334" t="s">
        <v>2895</v>
      </c>
      <c r="H334" s="28" t="s">
        <v>3036</v>
      </c>
      <c r="I334" s="28">
        <v>41040</v>
      </c>
      <c r="J334" t="s">
        <v>2899</v>
      </c>
      <c r="K334" t="s">
        <v>2900</v>
      </c>
      <c r="L334" t="s">
        <v>5117</v>
      </c>
      <c r="M334" s="42" t="s">
        <v>2901</v>
      </c>
      <c r="N334" s="42" t="s">
        <v>3246</v>
      </c>
      <c r="O334" s="42" t="s">
        <v>746</v>
      </c>
      <c r="P334" s="41">
        <v>41040</v>
      </c>
      <c r="Q334" s="42" t="s">
        <v>499</v>
      </c>
      <c r="R334" s="42" t="s">
        <v>10802</v>
      </c>
      <c r="S334" t="s">
        <v>10803</v>
      </c>
      <c r="T334" s="42" t="s">
        <v>499</v>
      </c>
      <c r="U334" t="s">
        <v>10802</v>
      </c>
      <c r="V334" t="s">
        <v>10803</v>
      </c>
    </row>
    <row r="335" spans="1:22" ht="18" customHeight="1">
      <c r="A335">
        <v>3354</v>
      </c>
      <c r="B335">
        <v>3354</v>
      </c>
      <c r="C335" s="3">
        <v>41019</v>
      </c>
      <c r="D335">
        <v>41126</v>
      </c>
      <c r="E335" t="s">
        <v>1529</v>
      </c>
      <c r="F335" t="s">
        <v>1530</v>
      </c>
      <c r="G335" t="s">
        <v>2895</v>
      </c>
      <c r="H335" s="28" t="s">
        <v>3135</v>
      </c>
      <c r="I335" s="28">
        <v>41137</v>
      </c>
      <c r="J335" t="s">
        <v>2902</v>
      </c>
      <c r="K335" t="s">
        <v>4612</v>
      </c>
      <c r="L335" t="s">
        <v>5118</v>
      </c>
      <c r="M335" s="42" t="s">
        <v>2901</v>
      </c>
      <c r="N335" s="42" t="s">
        <v>6944</v>
      </c>
      <c r="O335" s="42" t="s">
        <v>6191</v>
      </c>
      <c r="P335" s="3">
        <v>41137</v>
      </c>
      <c r="Q335" s="42" t="s">
        <v>4602</v>
      </c>
      <c r="R335" s="42" t="s">
        <v>10804</v>
      </c>
      <c r="S335" t="s">
        <v>10805</v>
      </c>
      <c r="T335" t="s">
        <v>4602</v>
      </c>
      <c r="U335" t="s">
        <v>10804</v>
      </c>
      <c r="V335" t="s">
        <v>10805</v>
      </c>
    </row>
    <row r="336" spans="1:22" ht="18" customHeight="1">
      <c r="A336">
        <v>3355</v>
      </c>
      <c r="B336">
        <v>3355</v>
      </c>
      <c r="C336" s="3">
        <v>41019</v>
      </c>
      <c r="D336">
        <v>41064</v>
      </c>
      <c r="E336" t="s">
        <v>1529</v>
      </c>
      <c r="F336" t="s">
        <v>1530</v>
      </c>
      <c r="G336" t="s">
        <v>2895</v>
      </c>
      <c r="H336" s="28" t="s">
        <v>3136</v>
      </c>
      <c r="I336" s="28">
        <v>41040</v>
      </c>
      <c r="J336" t="s">
        <v>2904</v>
      </c>
      <c r="K336" t="s">
        <v>2905</v>
      </c>
      <c r="L336" t="s">
        <v>5117</v>
      </c>
      <c r="M336" s="42" t="s">
        <v>2901</v>
      </c>
      <c r="N336" s="42" t="s">
        <v>3247</v>
      </c>
      <c r="O336" s="42" t="s">
        <v>2221</v>
      </c>
      <c r="P336" s="41">
        <v>41040</v>
      </c>
      <c r="Q336" s="42" t="s">
        <v>499</v>
      </c>
      <c r="R336" s="42" t="s">
        <v>10806</v>
      </c>
      <c r="S336" t="s">
        <v>10807</v>
      </c>
      <c r="T336" s="42" t="s">
        <v>499</v>
      </c>
      <c r="U336" t="s">
        <v>10806</v>
      </c>
      <c r="V336" t="s">
        <v>10807</v>
      </c>
    </row>
    <row r="337" spans="1:22" ht="18" customHeight="1">
      <c r="A337">
        <v>3357</v>
      </c>
      <c r="B337">
        <v>3357</v>
      </c>
      <c r="C337" s="3">
        <v>41019</v>
      </c>
      <c r="D337">
        <v>41064</v>
      </c>
      <c r="E337" t="s">
        <v>1529</v>
      </c>
      <c r="F337" t="s">
        <v>1530</v>
      </c>
      <c r="G337" t="s">
        <v>2895</v>
      </c>
      <c r="H337" s="28" t="s">
        <v>3137</v>
      </c>
      <c r="I337" s="28">
        <v>41039</v>
      </c>
      <c r="J337" t="s">
        <v>2906</v>
      </c>
      <c r="K337" t="s">
        <v>2907</v>
      </c>
      <c r="L337" t="s">
        <v>5117</v>
      </c>
      <c r="M337" s="42" t="s">
        <v>2901</v>
      </c>
      <c r="N337" s="42" t="s">
        <v>3238</v>
      </c>
      <c r="O337" s="42" t="s">
        <v>2252</v>
      </c>
      <c r="P337" s="41">
        <v>41039</v>
      </c>
      <c r="Q337" s="42" t="s">
        <v>499</v>
      </c>
      <c r="R337" s="42" t="s">
        <v>10808</v>
      </c>
      <c r="S337" t="s">
        <v>10809</v>
      </c>
      <c r="T337" s="42" t="s">
        <v>499</v>
      </c>
      <c r="U337" t="s">
        <v>10808</v>
      </c>
      <c r="V337" t="s">
        <v>10809</v>
      </c>
    </row>
    <row r="338" spans="1:22" ht="18" customHeight="1">
      <c r="A338">
        <v>3358</v>
      </c>
      <c r="B338">
        <v>3358</v>
      </c>
      <c r="C338" s="3">
        <v>41019</v>
      </c>
      <c r="D338">
        <v>41064</v>
      </c>
      <c r="E338" t="s">
        <v>1529</v>
      </c>
      <c r="F338" t="s">
        <v>1530</v>
      </c>
      <c r="G338" t="s">
        <v>2684</v>
      </c>
      <c r="H338" s="28" t="s">
        <v>3138</v>
      </c>
      <c r="I338" s="28">
        <v>41066</v>
      </c>
      <c r="J338" t="s">
        <v>2908</v>
      </c>
      <c r="K338" t="s">
        <v>2909</v>
      </c>
      <c r="L338" t="s">
        <v>5086</v>
      </c>
      <c r="M338" s="42" t="s">
        <v>2910</v>
      </c>
      <c r="N338" s="42" t="s">
        <v>3928</v>
      </c>
      <c r="O338" s="42" t="s">
        <v>2221</v>
      </c>
      <c r="P338" s="41">
        <v>41066</v>
      </c>
      <c r="Q338" s="42" t="s">
        <v>499</v>
      </c>
      <c r="R338" s="42" t="s">
        <v>10810</v>
      </c>
      <c r="S338" t="s">
        <v>10811</v>
      </c>
      <c r="T338" s="42" t="s">
        <v>499</v>
      </c>
      <c r="U338" t="s">
        <v>10810</v>
      </c>
      <c r="V338" t="s">
        <v>10811</v>
      </c>
    </row>
    <row r="339" spans="1:22" ht="18" customHeight="1">
      <c r="A339">
        <v>3359</v>
      </c>
      <c r="B339">
        <v>3359</v>
      </c>
      <c r="C339" s="3">
        <v>41019</v>
      </c>
      <c r="D339">
        <v>41064</v>
      </c>
      <c r="E339" t="s">
        <v>1529</v>
      </c>
      <c r="F339" t="s">
        <v>1530</v>
      </c>
      <c r="G339" t="s">
        <v>2684</v>
      </c>
      <c r="H339" s="42" t="s">
        <v>3164</v>
      </c>
      <c r="I339" s="28">
        <v>41060</v>
      </c>
      <c r="J339" t="s">
        <v>2911</v>
      </c>
      <c r="K339" t="s">
        <v>2912</v>
      </c>
      <c r="L339" t="s">
        <v>5086</v>
      </c>
      <c r="M339" s="42" t="s">
        <v>2913</v>
      </c>
      <c r="N339" s="42" t="s">
        <v>3881</v>
      </c>
      <c r="O339" s="42" t="s">
        <v>1547</v>
      </c>
      <c r="P339" s="41">
        <v>41060</v>
      </c>
      <c r="Q339" s="42" t="s">
        <v>499</v>
      </c>
      <c r="R339" s="42" t="s">
        <v>10649</v>
      </c>
      <c r="S339" t="s">
        <v>10812</v>
      </c>
      <c r="T339" s="42" t="s">
        <v>499</v>
      </c>
      <c r="U339" t="s">
        <v>10649</v>
      </c>
      <c r="V339" t="s">
        <v>10812</v>
      </c>
    </row>
    <row r="340" spans="1:22" ht="18" customHeight="1">
      <c r="A340">
        <v>3361</v>
      </c>
      <c r="B340">
        <v>3361</v>
      </c>
      <c r="C340" s="3">
        <v>41019</v>
      </c>
      <c r="D340">
        <v>41064</v>
      </c>
      <c r="E340" t="s">
        <v>1529</v>
      </c>
      <c r="F340" t="s">
        <v>1530</v>
      </c>
      <c r="G340" t="s">
        <v>2684</v>
      </c>
      <c r="H340" s="28" t="s">
        <v>3139</v>
      </c>
      <c r="I340" s="28">
        <v>41074</v>
      </c>
      <c r="J340" t="s">
        <v>2914</v>
      </c>
      <c r="K340" t="s">
        <v>2915</v>
      </c>
      <c r="L340" t="s">
        <v>5086</v>
      </c>
      <c r="M340" s="42" t="s">
        <v>2916</v>
      </c>
      <c r="N340" s="42" t="s">
        <v>3958</v>
      </c>
      <c r="O340" s="42" t="s">
        <v>2719</v>
      </c>
      <c r="P340" s="41">
        <v>41078</v>
      </c>
      <c r="Q340" s="42" t="s">
        <v>499</v>
      </c>
      <c r="R340" s="42" t="s">
        <v>10813</v>
      </c>
      <c r="S340" t="s">
        <v>10814</v>
      </c>
      <c r="T340" s="42" t="s">
        <v>499</v>
      </c>
      <c r="U340" t="s">
        <v>10813</v>
      </c>
      <c r="V340" t="s">
        <v>10814</v>
      </c>
    </row>
    <row r="341" spans="1:22" ht="18" customHeight="1">
      <c r="A341">
        <v>3362</v>
      </c>
      <c r="B341">
        <v>3362</v>
      </c>
      <c r="C341" s="3">
        <v>41019</v>
      </c>
      <c r="D341">
        <v>41064</v>
      </c>
      <c r="E341" t="s">
        <v>1529</v>
      </c>
      <c r="F341" t="s">
        <v>1530</v>
      </c>
      <c r="G341" t="s">
        <v>190</v>
      </c>
      <c r="H341" s="28" t="s">
        <v>3140</v>
      </c>
      <c r="I341" s="28">
        <v>41066</v>
      </c>
      <c r="J341" t="s">
        <v>2917</v>
      </c>
      <c r="K341" t="s">
        <v>2918</v>
      </c>
      <c r="L341" t="s">
        <v>4832</v>
      </c>
      <c r="M341" s="42" t="s">
        <v>2919</v>
      </c>
      <c r="N341" s="42" t="s">
        <v>3929</v>
      </c>
      <c r="O341" s="42" t="s">
        <v>2719</v>
      </c>
      <c r="P341" s="41">
        <v>41066</v>
      </c>
      <c r="Q341" s="42" t="s">
        <v>499</v>
      </c>
      <c r="R341" s="42" t="s">
        <v>10815</v>
      </c>
      <c r="S341" t="s">
        <v>10816</v>
      </c>
      <c r="T341" s="42" t="s">
        <v>499</v>
      </c>
      <c r="U341" t="s">
        <v>10815</v>
      </c>
      <c r="V341" t="s">
        <v>10816</v>
      </c>
    </row>
    <row r="342" spans="1:22" ht="18" customHeight="1">
      <c r="A342">
        <v>3363</v>
      </c>
      <c r="B342">
        <v>3363</v>
      </c>
      <c r="C342" s="3">
        <v>41019</v>
      </c>
      <c r="D342">
        <v>41064</v>
      </c>
      <c r="E342" t="s">
        <v>1529</v>
      </c>
      <c r="F342" t="s">
        <v>1530</v>
      </c>
      <c r="G342" t="s">
        <v>190</v>
      </c>
      <c r="H342" s="42" t="s">
        <v>3900</v>
      </c>
      <c r="I342" s="42">
        <v>41061</v>
      </c>
      <c r="J342" t="s">
        <v>2920</v>
      </c>
      <c r="K342" t="s">
        <v>2921</v>
      </c>
      <c r="L342" t="s">
        <v>4832</v>
      </c>
      <c r="M342" s="42" t="s">
        <v>2922</v>
      </c>
      <c r="N342" s="42" t="s">
        <v>3901</v>
      </c>
      <c r="O342" s="42" t="s">
        <v>1960</v>
      </c>
      <c r="P342" s="41">
        <v>41064</v>
      </c>
      <c r="Q342" s="42" t="s">
        <v>499</v>
      </c>
      <c r="R342" s="42" t="s">
        <v>10817</v>
      </c>
      <c r="S342" t="s">
        <v>10818</v>
      </c>
      <c r="T342" s="42" t="s">
        <v>499</v>
      </c>
      <c r="U342" t="s">
        <v>10817</v>
      </c>
      <c r="V342" t="s">
        <v>10818</v>
      </c>
    </row>
    <row r="343" spans="1:22" ht="18" customHeight="1">
      <c r="A343">
        <v>3373</v>
      </c>
      <c r="B343">
        <v>3373</v>
      </c>
      <c r="C343" s="3">
        <v>41022</v>
      </c>
      <c r="D343">
        <v>41067</v>
      </c>
      <c r="E343" t="s">
        <v>1529</v>
      </c>
      <c r="F343" t="s">
        <v>1530</v>
      </c>
      <c r="G343" t="s">
        <v>3005</v>
      </c>
      <c r="H343" s="42" t="s">
        <v>3172</v>
      </c>
      <c r="I343" s="42">
        <v>41039</v>
      </c>
      <c r="J343" t="s">
        <v>3006</v>
      </c>
      <c r="K343" t="s">
        <v>3007</v>
      </c>
      <c r="L343" t="s">
        <v>5119</v>
      </c>
      <c r="M343" s="42" t="s">
        <v>3008</v>
      </c>
      <c r="N343" s="42" t="s">
        <v>3248</v>
      </c>
      <c r="O343" s="42" t="s">
        <v>2719</v>
      </c>
      <c r="P343" s="41">
        <v>41040</v>
      </c>
      <c r="Q343" s="42" t="s">
        <v>499</v>
      </c>
      <c r="R343" s="42" t="s">
        <v>10819</v>
      </c>
      <c r="S343" t="s">
        <v>10820</v>
      </c>
      <c r="T343" s="42" t="s">
        <v>499</v>
      </c>
      <c r="U343" t="s">
        <v>10819</v>
      </c>
      <c r="V343" t="s">
        <v>10820</v>
      </c>
    </row>
    <row r="344" spans="1:22" ht="18" customHeight="1">
      <c r="A344">
        <v>3374</v>
      </c>
      <c r="B344">
        <v>3374</v>
      </c>
      <c r="C344" s="3">
        <v>41022</v>
      </c>
      <c r="D344">
        <v>41067</v>
      </c>
      <c r="E344" t="s">
        <v>1529</v>
      </c>
      <c r="F344" t="s">
        <v>1530</v>
      </c>
      <c r="G344" t="s">
        <v>3005</v>
      </c>
      <c r="H344" s="42" t="s">
        <v>3173</v>
      </c>
      <c r="I344" s="42">
        <v>41038</v>
      </c>
      <c r="J344" t="s">
        <v>3009</v>
      </c>
      <c r="K344" t="s">
        <v>3010</v>
      </c>
      <c r="L344" t="s">
        <v>5119</v>
      </c>
      <c r="M344" s="42" t="s">
        <v>3011</v>
      </c>
      <c r="N344" s="42" t="s">
        <v>3239</v>
      </c>
      <c r="O344" s="42" t="s">
        <v>2719</v>
      </c>
      <c r="P344" s="41">
        <v>41039</v>
      </c>
      <c r="Q344" s="42" t="s">
        <v>499</v>
      </c>
      <c r="R344" s="42" t="s">
        <v>10821</v>
      </c>
      <c r="S344" t="s">
        <v>10822</v>
      </c>
      <c r="T344" s="42" t="s">
        <v>499</v>
      </c>
      <c r="U344" t="s">
        <v>10821</v>
      </c>
      <c r="V344" t="s">
        <v>10822</v>
      </c>
    </row>
    <row r="345" spans="1:22" ht="18" customHeight="1">
      <c r="A345">
        <v>3372</v>
      </c>
      <c r="B345">
        <v>3372</v>
      </c>
      <c r="C345" s="3">
        <v>41022</v>
      </c>
      <c r="D345">
        <v>41067</v>
      </c>
      <c r="E345" t="s">
        <v>1529</v>
      </c>
      <c r="F345" t="s">
        <v>1530</v>
      </c>
      <c r="G345" t="s">
        <v>3012</v>
      </c>
      <c r="H345" s="42" t="s">
        <v>3249</v>
      </c>
      <c r="I345" s="42">
        <v>41045</v>
      </c>
      <c r="J345" t="s">
        <v>3013</v>
      </c>
      <c r="K345" t="s">
        <v>3014</v>
      </c>
      <c r="L345" t="s">
        <v>5120</v>
      </c>
      <c r="M345" s="42" t="s">
        <v>3015</v>
      </c>
      <c r="N345" s="42" t="s">
        <v>3409</v>
      </c>
      <c r="O345" s="42" t="s">
        <v>2719</v>
      </c>
      <c r="P345" s="41">
        <v>41046</v>
      </c>
      <c r="Q345" s="42" t="s">
        <v>499</v>
      </c>
      <c r="R345" s="42" t="s">
        <v>10823</v>
      </c>
      <c r="S345" t="s">
        <v>10824</v>
      </c>
      <c r="T345" s="42" t="s">
        <v>499</v>
      </c>
      <c r="U345" t="s">
        <v>10823</v>
      </c>
      <c r="V345" t="s">
        <v>10824</v>
      </c>
    </row>
    <row r="346" spans="1:22" ht="18" customHeight="1">
      <c r="A346">
        <v>3371</v>
      </c>
      <c r="B346">
        <v>3371</v>
      </c>
      <c r="C346" s="3">
        <v>41022</v>
      </c>
      <c r="D346">
        <v>41067</v>
      </c>
      <c r="E346" t="s">
        <v>1529</v>
      </c>
      <c r="F346" t="s">
        <v>1530</v>
      </c>
      <c r="G346" t="s">
        <v>3012</v>
      </c>
      <c r="H346" s="42" t="s">
        <v>4081</v>
      </c>
      <c r="I346" s="42">
        <v>41046</v>
      </c>
      <c r="J346" t="s">
        <v>3016</v>
      </c>
      <c r="K346" t="s">
        <v>3017</v>
      </c>
      <c r="L346" t="s">
        <v>5120</v>
      </c>
      <c r="M346" s="42" t="s">
        <v>3018</v>
      </c>
      <c r="N346" s="42" t="s">
        <v>3684</v>
      </c>
      <c r="O346" s="42" t="s">
        <v>2719</v>
      </c>
      <c r="P346" s="41">
        <v>41054</v>
      </c>
      <c r="Q346" s="42" t="s">
        <v>499</v>
      </c>
      <c r="R346" s="42" t="s">
        <v>10825</v>
      </c>
      <c r="S346" t="s">
        <v>10826</v>
      </c>
      <c r="T346" s="42" t="s">
        <v>499</v>
      </c>
      <c r="U346" t="s">
        <v>10825</v>
      </c>
      <c r="V346" t="s">
        <v>10826</v>
      </c>
    </row>
    <row r="347" spans="1:22" ht="18" customHeight="1">
      <c r="A347">
        <v>3383</v>
      </c>
      <c r="B347">
        <v>3383</v>
      </c>
      <c r="C347" s="3">
        <v>41024</v>
      </c>
      <c r="D347">
        <v>41069</v>
      </c>
      <c r="E347" t="s">
        <v>1529</v>
      </c>
      <c r="F347" t="s">
        <v>1530</v>
      </c>
      <c r="G347" t="s">
        <v>3037</v>
      </c>
      <c r="H347" s="28" t="s">
        <v>3151</v>
      </c>
      <c r="I347" s="28">
        <v>41038</v>
      </c>
      <c r="J347" t="s">
        <v>3038</v>
      </c>
      <c r="K347" t="s">
        <v>3039</v>
      </c>
      <c r="L347" t="s">
        <v>5121</v>
      </c>
      <c r="M347" s="42" t="s">
        <v>3040</v>
      </c>
      <c r="N347" s="42" t="s">
        <v>3240</v>
      </c>
      <c r="O347" s="42" t="s">
        <v>1620</v>
      </c>
      <c r="P347" s="41">
        <v>41038</v>
      </c>
      <c r="Q347" s="42" t="s">
        <v>499</v>
      </c>
      <c r="R347" s="42" t="s">
        <v>10827</v>
      </c>
      <c r="S347" t="s">
        <v>10828</v>
      </c>
      <c r="T347" s="42" t="s">
        <v>499</v>
      </c>
      <c r="U347" t="s">
        <v>10827</v>
      </c>
      <c r="V347" t="s">
        <v>10828</v>
      </c>
    </row>
    <row r="348" spans="1:22" ht="18" customHeight="1">
      <c r="A348">
        <v>3382</v>
      </c>
      <c r="B348">
        <v>3382</v>
      </c>
      <c r="C348" s="3">
        <v>41024</v>
      </c>
      <c r="D348">
        <v>41069</v>
      </c>
      <c r="E348" t="s">
        <v>1529</v>
      </c>
      <c r="F348" t="s">
        <v>1530</v>
      </c>
      <c r="G348" t="s">
        <v>3037</v>
      </c>
      <c r="H348" s="28" t="s">
        <v>3152</v>
      </c>
      <c r="I348" s="28">
        <v>41039</v>
      </c>
      <c r="J348" t="s">
        <v>3041</v>
      </c>
      <c r="K348" t="s">
        <v>3042</v>
      </c>
      <c r="L348" t="s">
        <v>5121</v>
      </c>
      <c r="M348" s="42" t="s">
        <v>3043</v>
      </c>
      <c r="N348" s="42" t="s">
        <v>3241</v>
      </c>
      <c r="O348" s="42" t="s">
        <v>3242</v>
      </c>
      <c r="P348" s="41">
        <v>41039</v>
      </c>
      <c r="Q348" s="42" t="s">
        <v>499</v>
      </c>
      <c r="R348" s="42" t="s">
        <v>10829</v>
      </c>
      <c r="S348" t="s">
        <v>10830</v>
      </c>
      <c r="T348" s="42" t="s">
        <v>499</v>
      </c>
      <c r="U348" t="s">
        <v>10829</v>
      </c>
      <c r="V348" t="s">
        <v>10830</v>
      </c>
    </row>
    <row r="349" spans="1:22" ht="18" customHeight="1">
      <c r="A349">
        <v>3385</v>
      </c>
      <c r="B349">
        <v>3385</v>
      </c>
      <c r="C349" s="3">
        <v>41024</v>
      </c>
      <c r="D349">
        <v>41069</v>
      </c>
      <c r="E349" t="s">
        <v>1529</v>
      </c>
      <c r="F349" t="s">
        <v>1530</v>
      </c>
      <c r="G349" t="s">
        <v>3044</v>
      </c>
      <c r="H349" s="28" t="s">
        <v>3153</v>
      </c>
      <c r="I349" s="28">
        <v>41039</v>
      </c>
      <c r="J349" t="s">
        <v>3045</v>
      </c>
      <c r="K349" t="s">
        <v>3046</v>
      </c>
      <c r="L349" t="s">
        <v>5122</v>
      </c>
      <c r="M349" s="42" t="s">
        <v>3047</v>
      </c>
      <c r="N349" s="42" t="s">
        <v>3250</v>
      </c>
      <c r="O349" s="42" t="s">
        <v>1944</v>
      </c>
      <c r="P349" s="41">
        <v>41040</v>
      </c>
      <c r="Q349" s="42" t="s">
        <v>499</v>
      </c>
      <c r="R349" s="42" t="s">
        <v>10831</v>
      </c>
      <c r="S349" t="s">
        <v>10832</v>
      </c>
      <c r="T349" s="42" t="s">
        <v>499</v>
      </c>
      <c r="U349" t="s">
        <v>10831</v>
      </c>
      <c r="V349" t="s">
        <v>10832</v>
      </c>
    </row>
    <row r="350" spans="1:22" ht="18" customHeight="1">
      <c r="A350">
        <v>3386</v>
      </c>
      <c r="B350">
        <v>3386</v>
      </c>
      <c r="C350" s="3">
        <v>41024</v>
      </c>
      <c r="D350">
        <v>41069</v>
      </c>
      <c r="E350" t="s">
        <v>1529</v>
      </c>
      <c r="F350" t="s">
        <v>1530</v>
      </c>
      <c r="G350" t="s">
        <v>3044</v>
      </c>
      <c r="H350" s="42" t="s">
        <v>3243</v>
      </c>
      <c r="I350" s="28">
        <v>41039</v>
      </c>
      <c r="J350" t="s">
        <v>3048</v>
      </c>
      <c r="K350" t="s">
        <v>3049</v>
      </c>
      <c r="L350" t="s">
        <v>5122</v>
      </c>
      <c r="M350" s="42" t="s">
        <v>3050</v>
      </c>
      <c r="N350" s="42" t="s">
        <v>3251</v>
      </c>
      <c r="O350" s="42" t="s">
        <v>2255</v>
      </c>
      <c r="P350" s="41">
        <v>41043</v>
      </c>
      <c r="Q350" s="42" t="s">
        <v>499</v>
      </c>
      <c r="R350" s="42" t="s">
        <v>10833</v>
      </c>
      <c r="S350" t="s">
        <v>10834</v>
      </c>
      <c r="T350" s="42" t="s">
        <v>499</v>
      </c>
      <c r="U350" t="s">
        <v>10833</v>
      </c>
      <c r="V350" t="s">
        <v>10834</v>
      </c>
    </row>
    <row r="351" spans="1:22" ht="18" customHeight="1">
      <c r="A351">
        <v>3387</v>
      </c>
      <c r="B351">
        <v>3387</v>
      </c>
      <c r="C351" s="3">
        <v>41024</v>
      </c>
      <c r="D351">
        <v>41069</v>
      </c>
      <c r="E351" t="s">
        <v>1529</v>
      </c>
      <c r="F351" t="s">
        <v>1530</v>
      </c>
      <c r="G351" t="s">
        <v>3051</v>
      </c>
      <c r="H351" s="42" t="s">
        <v>3252</v>
      </c>
      <c r="I351" s="42">
        <v>41043</v>
      </c>
      <c r="J351" t="s">
        <v>3052</v>
      </c>
      <c r="K351" t="s">
        <v>3053</v>
      </c>
      <c r="L351" t="s">
        <v>5123</v>
      </c>
      <c r="M351" s="42" t="s">
        <v>3054</v>
      </c>
      <c r="N351" s="42" t="s">
        <v>3280</v>
      </c>
      <c r="O351" s="42" t="s">
        <v>3281</v>
      </c>
      <c r="P351" s="41">
        <v>41043</v>
      </c>
      <c r="Q351" s="42" t="s">
        <v>499</v>
      </c>
      <c r="R351" s="42" t="s">
        <v>10835</v>
      </c>
      <c r="S351" t="s">
        <v>10836</v>
      </c>
      <c r="T351" s="42" t="s">
        <v>499</v>
      </c>
      <c r="U351" t="s">
        <v>10835</v>
      </c>
      <c r="V351" t="s">
        <v>10836</v>
      </c>
    </row>
    <row r="352" spans="1:22" ht="18" customHeight="1">
      <c r="A352">
        <v>3388</v>
      </c>
      <c r="B352">
        <v>3388</v>
      </c>
      <c r="C352" s="3">
        <v>41024</v>
      </c>
      <c r="D352">
        <v>41069</v>
      </c>
      <c r="E352" t="s">
        <v>1529</v>
      </c>
      <c r="F352" t="s">
        <v>1530</v>
      </c>
      <c r="G352" t="s">
        <v>3051</v>
      </c>
      <c r="H352" s="42" t="s">
        <v>3698</v>
      </c>
      <c r="I352" s="42">
        <v>41060</v>
      </c>
      <c r="J352" t="s">
        <v>3055</v>
      </c>
      <c r="K352" t="s">
        <v>3056</v>
      </c>
      <c r="L352" t="s">
        <v>5123</v>
      </c>
      <c r="M352" s="42" t="s">
        <v>3057</v>
      </c>
      <c r="N352" s="42" t="s">
        <v>3875</v>
      </c>
      <c r="O352" s="42" t="s">
        <v>2255</v>
      </c>
      <c r="P352" s="41">
        <v>41060</v>
      </c>
      <c r="Q352" s="42" t="s">
        <v>499</v>
      </c>
      <c r="R352" s="42" t="s">
        <v>10837</v>
      </c>
      <c r="S352" t="s">
        <v>10838</v>
      </c>
      <c r="T352" s="42" t="s">
        <v>499</v>
      </c>
      <c r="U352" t="s">
        <v>10837</v>
      </c>
      <c r="V352" t="s">
        <v>10838</v>
      </c>
    </row>
    <row r="353" spans="1:22" ht="18" customHeight="1">
      <c r="A353">
        <v>3381</v>
      </c>
      <c r="B353">
        <v>3381</v>
      </c>
      <c r="C353" s="3">
        <v>41024</v>
      </c>
      <c r="D353">
        <v>41069</v>
      </c>
      <c r="E353" t="s">
        <v>1529</v>
      </c>
      <c r="F353" t="s">
        <v>1530</v>
      </c>
      <c r="G353" t="s">
        <v>3037</v>
      </c>
      <c r="H353" s="28" t="s">
        <v>3154</v>
      </c>
      <c r="I353" s="28">
        <v>41040</v>
      </c>
      <c r="J353" t="s">
        <v>3058</v>
      </c>
      <c r="K353" t="s">
        <v>3059</v>
      </c>
      <c r="L353" t="s">
        <v>5121</v>
      </c>
      <c r="M353" s="42" t="s">
        <v>3060</v>
      </c>
      <c r="N353" s="42" t="s">
        <v>3253</v>
      </c>
      <c r="O353" s="42" t="s">
        <v>1547</v>
      </c>
      <c r="P353" s="41">
        <v>41040</v>
      </c>
      <c r="Q353" s="42" t="s">
        <v>499</v>
      </c>
      <c r="R353" s="42" t="s">
        <v>10839</v>
      </c>
      <c r="S353" t="s">
        <v>10840</v>
      </c>
      <c r="T353" s="42" t="s">
        <v>499</v>
      </c>
      <c r="U353" t="s">
        <v>10839</v>
      </c>
      <c r="V353" t="s">
        <v>10840</v>
      </c>
    </row>
    <row r="354" spans="1:22" ht="18" customHeight="1">
      <c r="A354">
        <v>3380</v>
      </c>
      <c r="B354">
        <v>3380</v>
      </c>
      <c r="C354" s="3">
        <v>41024</v>
      </c>
      <c r="D354">
        <v>41069</v>
      </c>
      <c r="E354" t="s">
        <v>1529</v>
      </c>
      <c r="F354" t="s">
        <v>1530</v>
      </c>
      <c r="G354" t="s">
        <v>3037</v>
      </c>
      <c r="H354" s="42" t="s">
        <v>3421</v>
      </c>
      <c r="I354" s="42">
        <v>41047</v>
      </c>
      <c r="J354" t="s">
        <v>3097</v>
      </c>
      <c r="K354" t="s">
        <v>3098</v>
      </c>
      <c r="L354" t="s">
        <v>5121</v>
      </c>
      <c r="M354" s="42" t="s">
        <v>3040</v>
      </c>
      <c r="N354" s="42" t="s">
        <v>3422</v>
      </c>
      <c r="O354" s="42" t="s">
        <v>1547</v>
      </c>
      <c r="P354" s="41">
        <v>41051</v>
      </c>
      <c r="Q354" s="42" t="s">
        <v>499</v>
      </c>
      <c r="R354" s="42" t="s">
        <v>10841</v>
      </c>
      <c r="S354" t="s">
        <v>10842</v>
      </c>
      <c r="T354" s="42" t="s">
        <v>499</v>
      </c>
      <c r="U354" t="s">
        <v>10841</v>
      </c>
      <c r="V354" t="s">
        <v>10842</v>
      </c>
    </row>
    <row r="355" spans="1:22" ht="18" customHeight="1">
      <c r="A355">
        <v>3379</v>
      </c>
      <c r="B355">
        <v>3379</v>
      </c>
      <c r="C355" s="3">
        <v>41024</v>
      </c>
      <c r="D355">
        <v>41069</v>
      </c>
      <c r="E355" t="s">
        <v>1529</v>
      </c>
      <c r="F355" t="s">
        <v>1530</v>
      </c>
      <c r="G355" t="s">
        <v>188</v>
      </c>
      <c r="H355" s="42" t="s">
        <v>3410</v>
      </c>
      <c r="I355" s="42">
        <v>41045</v>
      </c>
      <c r="J355" t="s">
        <v>3099</v>
      </c>
      <c r="K355" t="s">
        <v>3100</v>
      </c>
      <c r="L355" t="s">
        <v>4830</v>
      </c>
      <c r="M355" s="42" t="s">
        <v>3101</v>
      </c>
      <c r="N355" s="42" t="s">
        <v>3411</v>
      </c>
      <c r="O355" s="42" t="s">
        <v>1547</v>
      </c>
      <c r="P355" s="41">
        <v>41046</v>
      </c>
      <c r="Q355" s="42" t="s">
        <v>499</v>
      </c>
      <c r="R355" s="42" t="s">
        <v>10843</v>
      </c>
      <c r="S355" t="s">
        <v>10844</v>
      </c>
      <c r="T355" s="42" t="s">
        <v>499</v>
      </c>
      <c r="U355" t="s">
        <v>10843</v>
      </c>
      <c r="V355" t="s">
        <v>10844</v>
      </c>
    </row>
    <row r="356" spans="1:22" ht="18" customHeight="1">
      <c r="A356">
        <v>3378</v>
      </c>
      <c r="B356">
        <v>3378</v>
      </c>
      <c r="C356" s="3">
        <v>41024</v>
      </c>
      <c r="D356">
        <v>41069</v>
      </c>
      <c r="E356" t="s">
        <v>1529</v>
      </c>
      <c r="F356" t="s">
        <v>1530</v>
      </c>
      <c r="G356" t="s">
        <v>188</v>
      </c>
      <c r="H356" s="42" t="s">
        <v>3412</v>
      </c>
      <c r="I356" s="42">
        <v>41046</v>
      </c>
      <c r="J356" t="s">
        <v>3102</v>
      </c>
      <c r="K356" t="s">
        <v>3103</v>
      </c>
      <c r="L356" t="s">
        <v>4830</v>
      </c>
      <c r="M356" s="42" t="s">
        <v>3104</v>
      </c>
      <c r="N356" s="42" t="s">
        <v>3413</v>
      </c>
      <c r="O356" s="42" t="s">
        <v>1547</v>
      </c>
      <c r="P356" s="41">
        <v>41046</v>
      </c>
      <c r="Q356" s="42" t="s">
        <v>499</v>
      </c>
      <c r="R356" s="42" t="s">
        <v>10845</v>
      </c>
      <c r="S356" t="s">
        <v>10846</v>
      </c>
      <c r="T356" s="42" t="s">
        <v>499</v>
      </c>
      <c r="U356" t="s">
        <v>10845</v>
      </c>
      <c r="V356" t="s">
        <v>10846</v>
      </c>
    </row>
    <row r="357" spans="1:22" ht="18" customHeight="1">
      <c r="A357">
        <v>3377</v>
      </c>
      <c r="B357">
        <v>3377</v>
      </c>
      <c r="C357" s="3">
        <v>41024</v>
      </c>
      <c r="D357">
        <v>41069</v>
      </c>
      <c r="E357" t="s">
        <v>1529</v>
      </c>
      <c r="F357" t="s">
        <v>1530</v>
      </c>
      <c r="G357" t="s">
        <v>1856</v>
      </c>
      <c r="H357" s="42" t="s">
        <v>3693</v>
      </c>
      <c r="I357" s="42">
        <v>41057</v>
      </c>
      <c r="J357" t="s">
        <v>3105</v>
      </c>
      <c r="K357" t="s">
        <v>3106</v>
      </c>
      <c r="L357" t="s">
        <v>4889</v>
      </c>
      <c r="M357" s="42" t="s">
        <v>3107</v>
      </c>
      <c r="N357" s="42" t="s">
        <v>3694</v>
      </c>
      <c r="O357" s="42" t="s">
        <v>2221</v>
      </c>
      <c r="P357" s="41">
        <v>41058</v>
      </c>
      <c r="Q357" s="42" t="s">
        <v>499</v>
      </c>
      <c r="R357" s="42" t="s">
        <v>10847</v>
      </c>
      <c r="S357" t="s">
        <v>10848</v>
      </c>
      <c r="T357" s="42" t="s">
        <v>499</v>
      </c>
      <c r="U357" t="s">
        <v>10847</v>
      </c>
      <c r="V357" t="s">
        <v>10848</v>
      </c>
    </row>
    <row r="358" spans="1:22" ht="18" customHeight="1">
      <c r="A358">
        <v>3376</v>
      </c>
      <c r="B358">
        <v>3376</v>
      </c>
      <c r="C358" s="3">
        <v>41024</v>
      </c>
      <c r="D358">
        <v>41069</v>
      </c>
      <c r="E358" t="s">
        <v>1529</v>
      </c>
      <c r="F358" t="s">
        <v>1530</v>
      </c>
      <c r="G358" t="s">
        <v>3108</v>
      </c>
      <c r="H358" s="42" t="s">
        <v>3540</v>
      </c>
      <c r="I358" s="42">
        <v>41060</v>
      </c>
      <c r="J358" t="s">
        <v>3109</v>
      </c>
      <c r="K358" t="s">
        <v>3110</v>
      </c>
      <c r="L358" t="s">
        <v>5124</v>
      </c>
      <c r="M358" s="42" t="s">
        <v>3111</v>
      </c>
      <c r="N358" s="42" t="s">
        <v>3882</v>
      </c>
      <c r="O358" s="42" t="s">
        <v>2252</v>
      </c>
      <c r="P358" s="41">
        <v>41060</v>
      </c>
      <c r="Q358" s="42" t="s">
        <v>499</v>
      </c>
      <c r="R358" s="42" t="s">
        <v>10849</v>
      </c>
      <c r="S358" t="s">
        <v>10850</v>
      </c>
      <c r="T358" s="42" t="s">
        <v>499</v>
      </c>
      <c r="U358" t="s">
        <v>10849</v>
      </c>
      <c r="V358" t="s">
        <v>10850</v>
      </c>
    </row>
    <row r="359" spans="1:22" ht="18" customHeight="1">
      <c r="A359">
        <v>3375</v>
      </c>
      <c r="B359">
        <v>3375</v>
      </c>
      <c r="C359" s="3">
        <v>41024</v>
      </c>
      <c r="D359">
        <v>41069</v>
      </c>
      <c r="E359" t="s">
        <v>1529</v>
      </c>
      <c r="F359" t="s">
        <v>1530</v>
      </c>
      <c r="G359" t="s">
        <v>3108</v>
      </c>
      <c r="H359" s="42" t="s">
        <v>3423</v>
      </c>
      <c r="I359" s="42">
        <v>41060</v>
      </c>
      <c r="J359" t="s">
        <v>3112</v>
      </c>
      <c r="K359" t="s">
        <v>3113</v>
      </c>
      <c r="L359" t="s">
        <v>5124</v>
      </c>
      <c r="M359" s="42" t="s">
        <v>3111</v>
      </c>
      <c r="N359" s="42" t="s">
        <v>3883</v>
      </c>
      <c r="O359" s="42" t="s">
        <v>3874</v>
      </c>
      <c r="P359" s="41">
        <v>41061</v>
      </c>
      <c r="Q359" s="42" t="s">
        <v>499</v>
      </c>
      <c r="R359" s="42" t="s">
        <v>10851</v>
      </c>
      <c r="S359" t="s">
        <v>10852</v>
      </c>
      <c r="T359" s="42" t="s">
        <v>499</v>
      </c>
      <c r="U359" t="s">
        <v>10851</v>
      </c>
      <c r="V359" t="s">
        <v>10852</v>
      </c>
    </row>
    <row r="360" spans="1:22" ht="18" customHeight="1">
      <c r="A360">
        <v>3453</v>
      </c>
      <c r="B360">
        <v>3453</v>
      </c>
      <c r="C360" s="3">
        <v>41037</v>
      </c>
      <c r="D360">
        <v>41082</v>
      </c>
      <c r="E360" t="s">
        <v>1529</v>
      </c>
      <c r="F360" t="s">
        <v>1530</v>
      </c>
      <c r="G360" t="s">
        <v>3174</v>
      </c>
      <c r="H360" s="42" t="s">
        <v>4458</v>
      </c>
      <c r="I360" s="42">
        <v>41085</v>
      </c>
      <c r="J360" t="s">
        <v>3175</v>
      </c>
      <c r="K360" t="s">
        <v>3176</v>
      </c>
      <c r="L360" t="s">
        <v>5125</v>
      </c>
      <c r="M360" s="42" t="s">
        <v>3177</v>
      </c>
      <c r="N360" s="42" t="s">
        <v>4459</v>
      </c>
      <c r="O360" s="42" t="s">
        <v>4376</v>
      </c>
      <c r="P360" s="41">
        <v>41085</v>
      </c>
      <c r="Q360" s="42" t="s">
        <v>499</v>
      </c>
      <c r="R360" s="42" t="s">
        <v>10853</v>
      </c>
      <c r="S360" t="s">
        <v>10854</v>
      </c>
      <c r="T360" s="42" t="s">
        <v>499</v>
      </c>
      <c r="U360" t="s">
        <v>10853</v>
      </c>
      <c r="V360" t="s">
        <v>10854</v>
      </c>
    </row>
    <row r="361" spans="1:22" ht="18" customHeight="1">
      <c r="A361">
        <v>3450</v>
      </c>
      <c r="B361">
        <v>3450</v>
      </c>
      <c r="C361" s="3">
        <v>41037</v>
      </c>
      <c r="D361">
        <v>41082</v>
      </c>
      <c r="E361" t="s">
        <v>1529</v>
      </c>
      <c r="F361" t="s">
        <v>1530</v>
      </c>
      <c r="G361" t="s">
        <v>2108</v>
      </c>
      <c r="H361" s="42" t="s">
        <v>3414</v>
      </c>
      <c r="I361" s="42">
        <v>41082</v>
      </c>
      <c r="J361" t="s">
        <v>3178</v>
      </c>
      <c r="K361" t="s">
        <v>3179</v>
      </c>
      <c r="L361" t="s">
        <v>4992</v>
      </c>
      <c r="M361" s="42" t="s">
        <v>3180</v>
      </c>
      <c r="N361" s="42" t="s">
        <v>4460</v>
      </c>
      <c r="O361" s="42" t="s">
        <v>1944</v>
      </c>
      <c r="P361" s="41">
        <v>41082</v>
      </c>
      <c r="Q361" s="42" t="s">
        <v>499</v>
      </c>
      <c r="R361" s="42" t="s">
        <v>10855</v>
      </c>
      <c r="S361" t="s">
        <v>10856</v>
      </c>
      <c r="T361" s="42" t="s">
        <v>499</v>
      </c>
      <c r="U361" t="s">
        <v>10855</v>
      </c>
      <c r="V361" t="s">
        <v>10856</v>
      </c>
    </row>
    <row r="362" spans="1:22" ht="18" customHeight="1">
      <c r="A362">
        <v>3451</v>
      </c>
      <c r="B362">
        <v>3451</v>
      </c>
      <c r="C362" s="3">
        <v>41037</v>
      </c>
      <c r="D362">
        <v>41131</v>
      </c>
      <c r="E362" t="s">
        <v>1529</v>
      </c>
      <c r="F362" t="s">
        <v>1530</v>
      </c>
      <c r="G362" t="s">
        <v>3408</v>
      </c>
      <c r="H362" s="42" t="s">
        <v>3415</v>
      </c>
      <c r="I362" s="42">
        <v>41092</v>
      </c>
      <c r="J362" t="s">
        <v>3181</v>
      </c>
      <c r="K362" t="s">
        <v>3182</v>
      </c>
      <c r="L362" t="s">
        <v>5126</v>
      </c>
      <c r="M362" s="42" t="s">
        <v>3183</v>
      </c>
      <c r="N362" s="42" t="s">
        <v>5127</v>
      </c>
      <c r="O362" s="42" t="s">
        <v>2719</v>
      </c>
      <c r="P362" s="41">
        <v>41092</v>
      </c>
      <c r="Q362" s="42" t="s">
        <v>3254</v>
      </c>
      <c r="R362" s="42" t="s">
        <v>10857</v>
      </c>
      <c r="S362" t="s">
        <v>10858</v>
      </c>
      <c r="T362" t="s">
        <v>3254</v>
      </c>
      <c r="U362" t="s">
        <v>10857</v>
      </c>
      <c r="V362" t="s">
        <v>10858</v>
      </c>
    </row>
    <row r="363" spans="1:22" ht="18" customHeight="1">
      <c r="A363">
        <v>3452</v>
      </c>
      <c r="B363">
        <v>3452</v>
      </c>
      <c r="C363" s="3">
        <v>41037</v>
      </c>
      <c r="D363">
        <v>41082</v>
      </c>
      <c r="E363" t="s">
        <v>1529</v>
      </c>
      <c r="F363" t="s">
        <v>1530</v>
      </c>
      <c r="G363" t="s">
        <v>3408</v>
      </c>
      <c r="H363" s="42" t="s">
        <v>6639</v>
      </c>
      <c r="I363" s="42">
        <v>41093</v>
      </c>
      <c r="J363" t="s">
        <v>3184</v>
      </c>
      <c r="K363" t="s">
        <v>3185</v>
      </c>
      <c r="L363" t="s">
        <v>5126</v>
      </c>
      <c r="M363" s="42" t="s">
        <v>3183</v>
      </c>
      <c r="N363" s="42" t="s">
        <v>5128</v>
      </c>
      <c r="O363" s="42" t="s">
        <v>5129</v>
      </c>
      <c r="P363" s="41">
        <v>41123</v>
      </c>
      <c r="Q363" s="42" t="s">
        <v>499</v>
      </c>
      <c r="R363" s="42" t="s">
        <v>10859</v>
      </c>
      <c r="S363" t="s">
        <v>10860</v>
      </c>
      <c r="T363" s="42" t="s">
        <v>499</v>
      </c>
      <c r="U363" t="s">
        <v>10859</v>
      </c>
      <c r="V363" t="s">
        <v>10860</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4992</v>
      </c>
      <c r="M364" s="42" t="s">
        <v>3188</v>
      </c>
      <c r="N364" s="42" t="s">
        <v>499</v>
      </c>
      <c r="O364" s="42" t="s">
        <v>499</v>
      </c>
      <c r="P364" s="41" t="s">
        <v>499</v>
      </c>
      <c r="Q364" s="42" t="s">
        <v>3255</v>
      </c>
      <c r="R364" s="42" t="s">
        <v>10572</v>
      </c>
      <c r="S364" s="42" t="s">
        <v>10861</v>
      </c>
      <c r="T364" t="s">
        <v>3255</v>
      </c>
      <c r="U364" t="s">
        <v>10572</v>
      </c>
      <c r="V364" t="s">
        <v>10861</v>
      </c>
    </row>
    <row r="365" spans="1:22" ht="18" customHeight="1">
      <c r="A365">
        <v>3448</v>
      </c>
      <c r="B365">
        <v>3448</v>
      </c>
      <c r="C365" s="3">
        <v>41037</v>
      </c>
      <c r="D365">
        <v>41082</v>
      </c>
      <c r="E365" t="s">
        <v>1529</v>
      </c>
      <c r="F365" t="s">
        <v>1530</v>
      </c>
      <c r="G365" t="s">
        <v>2108</v>
      </c>
      <c r="H365" s="42" t="s">
        <v>3541</v>
      </c>
      <c r="I365" s="42">
        <v>41085</v>
      </c>
      <c r="J365" t="s">
        <v>3189</v>
      </c>
      <c r="K365" t="s">
        <v>3190</v>
      </c>
      <c r="L365" t="s">
        <v>4992</v>
      </c>
      <c r="M365" s="42" t="s">
        <v>3191</v>
      </c>
      <c r="N365" s="42" t="s">
        <v>4461</v>
      </c>
      <c r="O365" s="42" t="s">
        <v>2255</v>
      </c>
      <c r="P365" s="41">
        <v>41085</v>
      </c>
      <c r="Q365" s="42" t="s">
        <v>499</v>
      </c>
      <c r="R365" s="42" t="s">
        <v>10862</v>
      </c>
      <c r="S365" t="s">
        <v>10863</v>
      </c>
      <c r="T365" s="42" t="s">
        <v>499</v>
      </c>
      <c r="U365" t="s">
        <v>10862</v>
      </c>
      <c r="V365" t="s">
        <v>10863</v>
      </c>
    </row>
    <row r="366" spans="1:22" ht="18" customHeight="1">
      <c r="A366">
        <v>3445</v>
      </c>
      <c r="B366">
        <v>3445</v>
      </c>
      <c r="C366" s="3">
        <v>41037</v>
      </c>
      <c r="D366">
        <v>41082</v>
      </c>
      <c r="E366" t="s">
        <v>1529</v>
      </c>
      <c r="F366" t="s">
        <v>1530</v>
      </c>
      <c r="G366" t="s">
        <v>121</v>
      </c>
      <c r="H366" s="42" t="s">
        <v>3542</v>
      </c>
      <c r="I366" s="42">
        <v>41086</v>
      </c>
      <c r="J366" t="s">
        <v>3192</v>
      </c>
      <c r="K366" t="s">
        <v>3193</v>
      </c>
      <c r="L366" t="s">
        <v>4856</v>
      </c>
      <c r="M366" s="42" t="s">
        <v>3194</v>
      </c>
      <c r="N366" s="42" t="s">
        <v>4557</v>
      </c>
      <c r="O366" s="42" t="s">
        <v>3874</v>
      </c>
      <c r="P366" s="41">
        <v>41086</v>
      </c>
      <c r="Q366" s="42" t="s">
        <v>499</v>
      </c>
      <c r="R366" s="42" t="s">
        <v>10864</v>
      </c>
      <c r="S366" t="s">
        <v>10865</v>
      </c>
      <c r="T366" s="42" t="s">
        <v>499</v>
      </c>
      <c r="U366" t="s">
        <v>10864</v>
      </c>
      <c r="V366" t="s">
        <v>10865</v>
      </c>
    </row>
    <row r="367" spans="1:22" ht="18" customHeight="1">
      <c r="A367">
        <v>3444</v>
      </c>
      <c r="B367">
        <v>3444</v>
      </c>
      <c r="C367" s="3">
        <v>41037</v>
      </c>
      <c r="D367">
        <v>41082</v>
      </c>
      <c r="E367" t="s">
        <v>1529</v>
      </c>
      <c r="F367" t="s">
        <v>1530</v>
      </c>
      <c r="G367" t="s">
        <v>2108</v>
      </c>
      <c r="H367" s="42" t="s">
        <v>3543</v>
      </c>
      <c r="I367" s="42">
        <v>41094</v>
      </c>
      <c r="J367" t="s">
        <v>3195</v>
      </c>
      <c r="K367" t="s">
        <v>3196</v>
      </c>
      <c r="L367" t="s">
        <v>4992</v>
      </c>
      <c r="M367" s="42" t="s">
        <v>3197</v>
      </c>
      <c r="N367" s="42" t="s">
        <v>5130</v>
      </c>
      <c r="O367" s="42" t="s">
        <v>2456</v>
      </c>
      <c r="P367" s="41">
        <v>41095</v>
      </c>
      <c r="Q367" s="42" t="s">
        <v>499</v>
      </c>
      <c r="R367" s="42" t="s">
        <v>10866</v>
      </c>
      <c r="S367" t="s">
        <v>10867</v>
      </c>
      <c r="T367" s="42" t="s">
        <v>499</v>
      </c>
      <c r="U367" t="s">
        <v>10866</v>
      </c>
      <c r="V367" t="s">
        <v>10867</v>
      </c>
    </row>
    <row r="368" spans="1:22" ht="18" customHeight="1">
      <c r="A368">
        <v>3443</v>
      </c>
      <c r="B368">
        <v>3443</v>
      </c>
      <c r="C368" s="3">
        <v>41037</v>
      </c>
      <c r="D368">
        <v>41082</v>
      </c>
      <c r="E368" t="s">
        <v>1529</v>
      </c>
      <c r="F368" t="s">
        <v>1530</v>
      </c>
      <c r="G368" t="s">
        <v>2108</v>
      </c>
      <c r="H368" s="42" t="s">
        <v>3544</v>
      </c>
      <c r="I368" s="42">
        <v>41087</v>
      </c>
      <c r="J368" t="s">
        <v>3198</v>
      </c>
      <c r="K368" t="s">
        <v>3199</v>
      </c>
      <c r="L368" t="s">
        <v>4992</v>
      </c>
      <c r="M368" s="42" t="s">
        <v>3200</v>
      </c>
      <c r="N368" s="42" t="s">
        <v>4613</v>
      </c>
      <c r="O368" s="42" t="s">
        <v>2255</v>
      </c>
      <c r="P368" s="41">
        <v>41087</v>
      </c>
      <c r="Q368" s="42" t="s">
        <v>499</v>
      </c>
      <c r="R368" s="42" t="s">
        <v>10868</v>
      </c>
      <c r="S368" t="s">
        <v>10869</v>
      </c>
      <c r="T368" s="42" t="s">
        <v>499</v>
      </c>
      <c r="U368" t="s">
        <v>10868</v>
      </c>
      <c r="V368" t="s">
        <v>10869</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4992</v>
      </c>
      <c r="M369" s="42" t="s">
        <v>3203</v>
      </c>
      <c r="N369" s="42" t="s">
        <v>4614</v>
      </c>
      <c r="O369" s="42" t="s">
        <v>3030</v>
      </c>
      <c r="P369" s="41">
        <v>41087</v>
      </c>
      <c r="Q369" s="42" t="s">
        <v>499</v>
      </c>
      <c r="R369" s="42" t="s">
        <v>10870</v>
      </c>
      <c r="S369" t="s">
        <v>10871</v>
      </c>
      <c r="T369" s="42" t="s">
        <v>499</v>
      </c>
      <c r="U369" t="s">
        <v>10870</v>
      </c>
      <c r="V369" t="s">
        <v>10871</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4992</v>
      </c>
      <c r="M370" s="42" t="s">
        <v>3206</v>
      </c>
      <c r="N370" s="42" t="s">
        <v>499</v>
      </c>
      <c r="O370" s="42" t="s">
        <v>499</v>
      </c>
      <c r="P370" s="41" t="s">
        <v>499</v>
      </c>
      <c r="Q370" s="42" t="s">
        <v>3419</v>
      </c>
      <c r="R370" s="42" t="s">
        <v>499</v>
      </c>
      <c r="S370" s="42" t="s">
        <v>10872</v>
      </c>
      <c r="T370" t="s">
        <v>3419</v>
      </c>
      <c r="U370" s="42" t="s">
        <v>499</v>
      </c>
      <c r="V370" t="s">
        <v>10872</v>
      </c>
    </row>
    <row r="371" spans="1:22" ht="18" customHeight="1">
      <c r="A371">
        <v>3460</v>
      </c>
      <c r="B371">
        <v>3460</v>
      </c>
      <c r="C371" s="3">
        <v>41038</v>
      </c>
      <c r="D371">
        <v>41083</v>
      </c>
      <c r="E371" t="s">
        <v>1529</v>
      </c>
      <c r="F371" t="s">
        <v>1530</v>
      </c>
      <c r="G371" t="s">
        <v>3207</v>
      </c>
      <c r="H371" s="42" t="s">
        <v>3546</v>
      </c>
      <c r="I371" s="42">
        <v>41100</v>
      </c>
      <c r="J371" t="s">
        <v>3208</v>
      </c>
      <c r="K371" t="s">
        <v>3209</v>
      </c>
      <c r="L371" t="s">
        <v>5131</v>
      </c>
      <c r="M371" s="42" t="s">
        <v>3420</v>
      </c>
      <c r="N371" s="42" t="s">
        <v>5548</v>
      </c>
      <c r="O371" s="42" t="s">
        <v>5549</v>
      </c>
      <c r="P371" s="41">
        <v>41102</v>
      </c>
      <c r="Q371" s="42" t="s">
        <v>499</v>
      </c>
      <c r="R371" s="42" t="s">
        <v>10873</v>
      </c>
      <c r="S371" t="s">
        <v>10874</v>
      </c>
      <c r="T371" s="42" t="s">
        <v>499</v>
      </c>
      <c r="U371" t="s">
        <v>10873</v>
      </c>
      <c r="V371" t="s">
        <v>10874</v>
      </c>
    </row>
    <row r="372" spans="1:22" ht="18" customHeight="1">
      <c r="A372">
        <v>3459</v>
      </c>
      <c r="B372">
        <v>3459</v>
      </c>
      <c r="C372" s="3">
        <v>41038</v>
      </c>
      <c r="D372">
        <v>41083</v>
      </c>
      <c r="E372" t="s">
        <v>1529</v>
      </c>
      <c r="F372" t="s">
        <v>1530</v>
      </c>
      <c r="G372" t="s">
        <v>1905</v>
      </c>
      <c r="H372" s="42" t="s">
        <v>3547</v>
      </c>
      <c r="I372" s="42">
        <v>41087</v>
      </c>
      <c r="J372" t="s">
        <v>3210</v>
      </c>
      <c r="K372" t="s">
        <v>3211</v>
      </c>
      <c r="L372" t="s">
        <v>5132</v>
      </c>
      <c r="M372" s="42" t="s">
        <v>3212</v>
      </c>
      <c r="N372" s="42" t="s">
        <v>4615</v>
      </c>
      <c r="O372" s="42" t="s">
        <v>2719</v>
      </c>
      <c r="P372" s="41">
        <v>41087</v>
      </c>
      <c r="Q372" s="42" t="s">
        <v>499</v>
      </c>
      <c r="R372" s="42" t="s">
        <v>10875</v>
      </c>
      <c r="S372" t="s">
        <v>10876</v>
      </c>
      <c r="T372" s="42" t="s">
        <v>499</v>
      </c>
      <c r="U372" t="s">
        <v>10875</v>
      </c>
      <c r="V372" t="s">
        <v>10876</v>
      </c>
    </row>
    <row r="373" spans="1:22" ht="18" customHeight="1">
      <c r="A373">
        <v>3456</v>
      </c>
      <c r="B373">
        <v>3456</v>
      </c>
      <c r="C373" s="3">
        <v>41038</v>
      </c>
      <c r="D373">
        <v>41083</v>
      </c>
      <c r="E373" t="s">
        <v>1529</v>
      </c>
      <c r="F373" t="s">
        <v>1530</v>
      </c>
      <c r="G373" t="s">
        <v>3174</v>
      </c>
      <c r="H373" s="42" t="s">
        <v>3548</v>
      </c>
      <c r="I373" s="42">
        <v>41082</v>
      </c>
      <c r="J373" t="s">
        <v>3213</v>
      </c>
      <c r="K373" t="s">
        <v>3214</v>
      </c>
      <c r="L373" t="s">
        <v>5125</v>
      </c>
      <c r="M373" s="42" t="s">
        <v>3215</v>
      </c>
      <c r="N373" s="42" t="s">
        <v>4462</v>
      </c>
      <c r="O373" s="42" t="s">
        <v>1620</v>
      </c>
      <c r="P373" s="41">
        <v>41082</v>
      </c>
      <c r="Q373" s="42" t="s">
        <v>499</v>
      </c>
      <c r="R373" s="42" t="s">
        <v>10877</v>
      </c>
      <c r="S373" t="s">
        <v>10878</v>
      </c>
      <c r="T373" s="42" t="s">
        <v>499</v>
      </c>
      <c r="U373" t="s">
        <v>10877</v>
      </c>
      <c r="V373" t="s">
        <v>10878</v>
      </c>
    </row>
    <row r="374" spans="1:22" ht="18" customHeight="1">
      <c r="A374">
        <v>3457</v>
      </c>
      <c r="B374">
        <v>3457</v>
      </c>
      <c r="C374" s="3">
        <v>41038</v>
      </c>
      <c r="D374">
        <v>41083</v>
      </c>
      <c r="E374" t="s">
        <v>1529</v>
      </c>
      <c r="F374" t="s">
        <v>1530</v>
      </c>
      <c r="G374" t="s">
        <v>3174</v>
      </c>
      <c r="H374" s="42" t="s">
        <v>3549</v>
      </c>
      <c r="I374" s="42">
        <v>41082</v>
      </c>
      <c r="J374" t="s">
        <v>3216</v>
      </c>
      <c r="K374" t="s">
        <v>3217</v>
      </c>
      <c r="L374" t="s">
        <v>5125</v>
      </c>
      <c r="M374" s="42" t="s">
        <v>3218</v>
      </c>
      <c r="N374" s="42" t="s">
        <v>4463</v>
      </c>
      <c r="O374" s="42" t="s">
        <v>1620</v>
      </c>
      <c r="P374" s="41">
        <v>41082</v>
      </c>
      <c r="Q374" s="42" t="s">
        <v>499</v>
      </c>
      <c r="R374" s="42" t="s">
        <v>10879</v>
      </c>
      <c r="S374" t="s">
        <v>10880</v>
      </c>
      <c r="T374" s="42" t="s">
        <v>499</v>
      </c>
      <c r="U374" t="s">
        <v>10879</v>
      </c>
      <c r="V374" t="s">
        <v>10880</v>
      </c>
    </row>
    <row r="375" spans="1:22" ht="18" customHeight="1">
      <c r="A375">
        <v>3458</v>
      </c>
      <c r="B375">
        <v>3458</v>
      </c>
      <c r="C375" s="3">
        <v>41038</v>
      </c>
      <c r="D375">
        <v>41083</v>
      </c>
      <c r="E375" t="s">
        <v>1529</v>
      </c>
      <c r="F375" t="s">
        <v>1530</v>
      </c>
      <c r="G375" t="s">
        <v>1905</v>
      </c>
      <c r="H375" s="42" t="s">
        <v>3550</v>
      </c>
      <c r="I375" s="42">
        <v>41095</v>
      </c>
      <c r="J375" t="s">
        <v>3219</v>
      </c>
      <c r="K375" t="s">
        <v>3220</v>
      </c>
      <c r="L375" t="s">
        <v>5132</v>
      </c>
      <c r="M375" s="42" t="s">
        <v>3221</v>
      </c>
      <c r="N375" s="42" t="s">
        <v>5330</v>
      </c>
      <c r="O375" s="42" t="s">
        <v>2255</v>
      </c>
      <c r="P375" s="41">
        <v>41095</v>
      </c>
      <c r="Q375" s="42" t="s">
        <v>499</v>
      </c>
      <c r="R375" s="42" t="s">
        <v>10881</v>
      </c>
      <c r="S375" t="s">
        <v>10882</v>
      </c>
      <c r="T375" s="42" t="s">
        <v>499</v>
      </c>
      <c r="U375" t="s">
        <v>10881</v>
      </c>
      <c r="V375" t="s">
        <v>10882</v>
      </c>
    </row>
    <row r="376" spans="1:22" ht="18" customHeight="1">
      <c r="A376">
        <v>3461</v>
      </c>
      <c r="B376">
        <v>3461</v>
      </c>
      <c r="C376" s="3">
        <v>41038</v>
      </c>
      <c r="D376">
        <v>41083</v>
      </c>
      <c r="E376" t="s">
        <v>1529</v>
      </c>
      <c r="F376" t="s">
        <v>1530</v>
      </c>
      <c r="G376" t="s">
        <v>1905</v>
      </c>
      <c r="H376" s="42" t="s">
        <v>3551</v>
      </c>
      <c r="I376" s="42">
        <v>41095</v>
      </c>
      <c r="J376" t="s">
        <v>3222</v>
      </c>
      <c r="K376" t="s">
        <v>3223</v>
      </c>
      <c r="L376" t="s">
        <v>5132</v>
      </c>
      <c r="M376" s="42" t="s">
        <v>3224</v>
      </c>
      <c r="N376" s="42" t="s">
        <v>5331</v>
      </c>
      <c r="O376" s="42" t="s">
        <v>2255</v>
      </c>
      <c r="P376" s="41">
        <v>41095</v>
      </c>
      <c r="Q376" s="42" t="s">
        <v>499</v>
      </c>
      <c r="R376" s="42" t="s">
        <v>10883</v>
      </c>
      <c r="S376" t="s">
        <v>10884</v>
      </c>
      <c r="T376" s="42" t="s">
        <v>499</v>
      </c>
      <c r="U376" t="s">
        <v>10883</v>
      </c>
      <c r="V376" t="s">
        <v>10884</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5132</v>
      </c>
      <c r="M377" s="42" t="s">
        <v>3221</v>
      </c>
      <c r="N377" s="42" t="s">
        <v>499</v>
      </c>
      <c r="O377" s="42" t="s">
        <v>499</v>
      </c>
      <c r="P377" s="41" t="s">
        <v>499</v>
      </c>
      <c r="Q377" s="42" t="s">
        <v>6471</v>
      </c>
      <c r="R377" s="42" t="s">
        <v>10885</v>
      </c>
      <c r="S377" s="42" t="s">
        <v>10886</v>
      </c>
      <c r="T377" t="s">
        <v>6471</v>
      </c>
      <c r="U377" t="s">
        <v>10885</v>
      </c>
      <c r="V377" t="s">
        <v>10886</v>
      </c>
    </row>
    <row r="378" spans="1:22" ht="18" customHeight="1">
      <c r="A378">
        <v>3470</v>
      </c>
      <c r="B378">
        <v>3470</v>
      </c>
      <c r="C378" s="3">
        <v>41040</v>
      </c>
      <c r="D378">
        <v>41085</v>
      </c>
      <c r="E378" t="s">
        <v>1529</v>
      </c>
      <c r="F378" t="s">
        <v>1530</v>
      </c>
      <c r="G378" t="s">
        <v>1905</v>
      </c>
      <c r="H378" s="42" t="s">
        <v>3425</v>
      </c>
      <c r="I378" s="42">
        <v>41088</v>
      </c>
      <c r="J378" t="s">
        <v>3256</v>
      </c>
      <c r="K378" t="s">
        <v>3257</v>
      </c>
      <c r="L378" t="s">
        <v>5132</v>
      </c>
      <c r="M378" s="42" t="s">
        <v>3258</v>
      </c>
      <c r="N378" s="42" t="s">
        <v>4659</v>
      </c>
      <c r="O378" s="42" t="s">
        <v>1960</v>
      </c>
      <c r="P378" s="41">
        <v>41089</v>
      </c>
      <c r="Q378" s="42" t="s">
        <v>499</v>
      </c>
      <c r="R378" s="42" t="s">
        <v>10887</v>
      </c>
      <c r="S378" t="s">
        <v>10888</v>
      </c>
      <c r="T378" s="42" t="s">
        <v>499</v>
      </c>
      <c r="U378" t="s">
        <v>10887</v>
      </c>
      <c r="V378" t="s">
        <v>10888</v>
      </c>
    </row>
    <row r="379" spans="1:22" ht="18" customHeight="1">
      <c r="A379">
        <v>3469</v>
      </c>
      <c r="B379">
        <v>3469</v>
      </c>
      <c r="C379" s="3">
        <v>41040</v>
      </c>
      <c r="D379">
        <v>41166</v>
      </c>
      <c r="E379" t="s">
        <v>1529</v>
      </c>
      <c r="F379" t="s">
        <v>1530</v>
      </c>
      <c r="G379" t="s">
        <v>1905</v>
      </c>
      <c r="H379" s="42" t="s">
        <v>10076</v>
      </c>
      <c r="I379" s="42">
        <v>41056</v>
      </c>
      <c r="J379" t="s">
        <v>3259</v>
      </c>
      <c r="K379" t="s">
        <v>3260</v>
      </c>
      <c r="L379" t="s">
        <v>5132</v>
      </c>
      <c r="M379" s="42" t="s">
        <v>3261</v>
      </c>
      <c r="N379" s="42" t="s">
        <v>10077</v>
      </c>
      <c r="O379" s="42" t="s">
        <v>6288</v>
      </c>
      <c r="P379" s="41">
        <v>41234</v>
      </c>
      <c r="Q379" s="42" t="s">
        <v>7196</v>
      </c>
      <c r="R379" s="42" t="s">
        <v>10889</v>
      </c>
      <c r="S379" t="s">
        <v>10890</v>
      </c>
      <c r="T379" t="s">
        <v>7196</v>
      </c>
      <c r="U379" t="s">
        <v>10889</v>
      </c>
      <c r="V379" t="s">
        <v>10890</v>
      </c>
    </row>
    <row r="380" spans="1:22" ht="18" customHeight="1">
      <c r="A380">
        <v>3468</v>
      </c>
      <c r="B380">
        <v>3468</v>
      </c>
      <c r="C380" s="3">
        <v>41040</v>
      </c>
      <c r="D380">
        <v>41085</v>
      </c>
      <c r="E380" t="s">
        <v>1529</v>
      </c>
      <c r="F380" t="s">
        <v>1530</v>
      </c>
      <c r="G380" t="s">
        <v>1905</v>
      </c>
      <c r="H380" s="42" t="s">
        <v>3426</v>
      </c>
      <c r="I380" s="42">
        <v>41087</v>
      </c>
      <c r="J380" t="s">
        <v>3262</v>
      </c>
      <c r="K380" t="s">
        <v>3263</v>
      </c>
      <c r="L380" t="s">
        <v>5132</v>
      </c>
      <c r="M380" s="42" t="s">
        <v>3264</v>
      </c>
      <c r="N380" s="42" t="s">
        <v>4616</v>
      </c>
      <c r="O380" s="42" t="s">
        <v>4617</v>
      </c>
      <c r="P380" s="41">
        <v>41087</v>
      </c>
      <c r="Q380" s="42" t="s">
        <v>499</v>
      </c>
      <c r="R380" s="42" t="s">
        <v>10891</v>
      </c>
      <c r="S380" t="s">
        <v>10892</v>
      </c>
      <c r="T380" s="42" t="s">
        <v>499</v>
      </c>
      <c r="U380" t="s">
        <v>10891</v>
      </c>
      <c r="V380" t="s">
        <v>10892</v>
      </c>
    </row>
    <row r="381" spans="1:22" ht="18" customHeight="1">
      <c r="A381">
        <v>3467</v>
      </c>
      <c r="B381">
        <v>3467</v>
      </c>
      <c r="C381" s="3">
        <v>41040</v>
      </c>
      <c r="D381">
        <v>41085</v>
      </c>
      <c r="E381" t="s">
        <v>1529</v>
      </c>
      <c r="F381" t="s">
        <v>1530</v>
      </c>
      <c r="G381" t="s">
        <v>1905</v>
      </c>
      <c r="H381" s="42" t="s">
        <v>3427</v>
      </c>
      <c r="I381" s="42">
        <v>41081</v>
      </c>
      <c r="J381" t="s">
        <v>3265</v>
      </c>
      <c r="K381" t="s">
        <v>3266</v>
      </c>
      <c r="L381" t="s">
        <v>5132</v>
      </c>
      <c r="M381" s="42" t="s">
        <v>3267</v>
      </c>
      <c r="N381" s="42" t="s">
        <v>4464</v>
      </c>
      <c r="O381" s="42" t="s">
        <v>4465</v>
      </c>
      <c r="P381" s="41">
        <v>41082</v>
      </c>
      <c r="Q381" s="42" t="s">
        <v>499</v>
      </c>
      <c r="R381" s="42" t="s">
        <v>10893</v>
      </c>
      <c r="S381" t="s">
        <v>10894</v>
      </c>
      <c r="T381" s="42" t="s">
        <v>499</v>
      </c>
      <c r="U381" t="s">
        <v>10893</v>
      </c>
      <c r="V381" t="s">
        <v>10894</v>
      </c>
    </row>
    <row r="382" spans="1:22" ht="18" customHeight="1">
      <c r="A382">
        <v>3464</v>
      </c>
      <c r="B382">
        <v>3464</v>
      </c>
      <c r="C382" s="3">
        <v>41040</v>
      </c>
      <c r="D382">
        <v>41085</v>
      </c>
      <c r="E382" t="s">
        <v>1529</v>
      </c>
      <c r="F382" t="s">
        <v>1530</v>
      </c>
      <c r="G382" t="s">
        <v>1905</v>
      </c>
      <c r="H382" s="42" t="s">
        <v>3428</v>
      </c>
      <c r="I382" s="42">
        <v>41087</v>
      </c>
      <c r="J382" t="s">
        <v>3268</v>
      </c>
      <c r="K382" t="s">
        <v>3269</v>
      </c>
      <c r="L382" t="s">
        <v>5132</v>
      </c>
      <c r="M382" s="42" t="s">
        <v>3270</v>
      </c>
      <c r="N382" s="42" t="s">
        <v>4618</v>
      </c>
      <c r="O382" s="42" t="s">
        <v>1547</v>
      </c>
      <c r="P382" s="41">
        <v>41087</v>
      </c>
      <c r="Q382" s="42" t="s">
        <v>499</v>
      </c>
      <c r="R382" s="42" t="s">
        <v>10895</v>
      </c>
      <c r="S382" t="s">
        <v>10896</v>
      </c>
      <c r="T382" s="42" t="s">
        <v>499</v>
      </c>
      <c r="U382" t="s">
        <v>10895</v>
      </c>
      <c r="V382" t="s">
        <v>10896</v>
      </c>
    </row>
    <row r="383" spans="1:22" ht="18" customHeight="1">
      <c r="A383">
        <v>3465</v>
      </c>
      <c r="B383">
        <v>3465</v>
      </c>
      <c r="C383" s="3">
        <v>41040</v>
      </c>
      <c r="D383">
        <v>41085</v>
      </c>
      <c r="E383" t="s">
        <v>1529</v>
      </c>
      <c r="F383" t="s">
        <v>1530</v>
      </c>
      <c r="G383" t="s">
        <v>1905</v>
      </c>
      <c r="H383" s="42" t="s">
        <v>3552</v>
      </c>
      <c r="I383" s="42">
        <v>41089</v>
      </c>
      <c r="J383" t="s">
        <v>3271</v>
      </c>
      <c r="K383" t="s">
        <v>3272</v>
      </c>
      <c r="L383" t="s">
        <v>5132</v>
      </c>
      <c r="M383" s="42" t="s">
        <v>3273</v>
      </c>
      <c r="N383" s="42" t="s">
        <v>4660</v>
      </c>
      <c r="O383" s="42" t="s">
        <v>1547</v>
      </c>
      <c r="P383" s="41">
        <v>41089</v>
      </c>
      <c r="Q383" s="42" t="s">
        <v>499</v>
      </c>
      <c r="R383" s="42" t="s">
        <v>10897</v>
      </c>
      <c r="S383" t="s">
        <v>10898</v>
      </c>
      <c r="T383" s="42" t="s">
        <v>499</v>
      </c>
      <c r="U383" t="s">
        <v>10897</v>
      </c>
      <c r="V383" t="s">
        <v>10898</v>
      </c>
    </row>
    <row r="384" spans="1:22" ht="18" customHeight="1">
      <c r="A384">
        <v>3466</v>
      </c>
      <c r="B384">
        <v>3466</v>
      </c>
      <c r="C384" s="3">
        <v>41040</v>
      </c>
      <c r="D384">
        <v>41130</v>
      </c>
      <c r="E384" t="s">
        <v>1529</v>
      </c>
      <c r="F384" t="s">
        <v>1530</v>
      </c>
      <c r="G384" t="s">
        <v>1905</v>
      </c>
      <c r="H384" s="42" t="s">
        <v>4631</v>
      </c>
      <c r="I384" s="42">
        <v>41089</v>
      </c>
      <c r="J384" t="s">
        <v>3274</v>
      </c>
      <c r="K384" t="s">
        <v>3275</v>
      </c>
      <c r="L384" t="s">
        <v>5132</v>
      </c>
      <c r="M384" s="42" t="s">
        <v>3276</v>
      </c>
      <c r="N384" s="42" t="s">
        <v>4661</v>
      </c>
      <c r="O384" s="42" t="s">
        <v>1620</v>
      </c>
      <c r="P384" s="41">
        <v>41089</v>
      </c>
      <c r="Q384" s="42" t="s">
        <v>3282</v>
      </c>
      <c r="R384" s="42" t="s">
        <v>10899</v>
      </c>
      <c r="S384" t="s">
        <v>10900</v>
      </c>
      <c r="T384" t="s">
        <v>3282</v>
      </c>
      <c r="U384" t="s">
        <v>10899</v>
      </c>
      <c r="V384" t="s">
        <v>10900</v>
      </c>
    </row>
    <row r="385" spans="1:22" ht="18" customHeight="1">
      <c r="A385">
        <v>3463</v>
      </c>
      <c r="B385">
        <v>3463</v>
      </c>
      <c r="C385" s="3">
        <v>41040</v>
      </c>
      <c r="D385">
        <v>41085</v>
      </c>
      <c r="E385" t="s">
        <v>1529</v>
      </c>
      <c r="F385" t="s">
        <v>1530</v>
      </c>
      <c r="G385" t="s">
        <v>1905</v>
      </c>
      <c r="H385" s="42" t="s">
        <v>3553</v>
      </c>
      <c r="I385" s="42">
        <v>41093</v>
      </c>
      <c r="J385" t="s">
        <v>3277</v>
      </c>
      <c r="K385" t="s">
        <v>3278</v>
      </c>
      <c r="L385" t="s">
        <v>5132</v>
      </c>
      <c r="M385" s="42" t="s">
        <v>3279</v>
      </c>
      <c r="N385" s="42" t="s">
        <v>5133</v>
      </c>
      <c r="O385" s="42" t="s">
        <v>1620</v>
      </c>
      <c r="P385" s="41">
        <v>41096</v>
      </c>
      <c r="Q385" s="42" t="s">
        <v>499</v>
      </c>
      <c r="R385" s="42" t="s">
        <v>10901</v>
      </c>
      <c r="S385" t="s">
        <v>10902</v>
      </c>
      <c r="T385" s="42" t="s">
        <v>499</v>
      </c>
      <c r="U385" t="s">
        <v>10901</v>
      </c>
      <c r="V385" t="s">
        <v>10902</v>
      </c>
    </row>
    <row r="386" spans="1:22" ht="18" customHeight="1">
      <c r="A386">
        <v>3501</v>
      </c>
      <c r="B386">
        <v>3501</v>
      </c>
      <c r="C386" s="3">
        <v>41044</v>
      </c>
      <c r="D386">
        <v>41089</v>
      </c>
      <c r="E386" t="s">
        <v>1529</v>
      </c>
      <c r="F386" t="s">
        <v>1770</v>
      </c>
      <c r="G386" t="s">
        <v>206</v>
      </c>
      <c r="H386" s="42" t="s">
        <v>4558</v>
      </c>
      <c r="I386" s="42">
        <v>41087</v>
      </c>
      <c r="J386" t="s">
        <v>3283</v>
      </c>
      <c r="K386" t="s">
        <v>3284</v>
      </c>
      <c r="L386" t="s">
        <v>4804</v>
      </c>
      <c r="M386" s="42" t="s">
        <v>3285</v>
      </c>
      <c r="N386" s="42" t="s">
        <v>4619</v>
      </c>
      <c r="O386" s="42" t="s">
        <v>4271</v>
      </c>
      <c r="P386" s="41">
        <v>41087</v>
      </c>
      <c r="Q386" s="42" t="s">
        <v>499</v>
      </c>
      <c r="R386" s="42" t="s">
        <v>10903</v>
      </c>
      <c r="S386" t="s">
        <v>10904</v>
      </c>
      <c r="T386" s="42" t="s">
        <v>499</v>
      </c>
      <c r="U386" t="s">
        <v>10903</v>
      </c>
      <c r="V386" t="s">
        <v>10904</v>
      </c>
    </row>
    <row r="387" spans="1:22" ht="18" customHeight="1">
      <c r="A387">
        <v>3487</v>
      </c>
      <c r="B387">
        <v>3487</v>
      </c>
      <c r="C387" s="3">
        <v>41044</v>
      </c>
      <c r="D387">
        <v>41174</v>
      </c>
      <c r="E387" t="s">
        <v>1529</v>
      </c>
      <c r="F387" t="s">
        <v>1530</v>
      </c>
      <c r="G387" t="s">
        <v>1372</v>
      </c>
      <c r="H387" s="42" t="s">
        <v>13468</v>
      </c>
      <c r="I387" s="42">
        <v>41163</v>
      </c>
      <c r="J387" t="s">
        <v>3286</v>
      </c>
      <c r="K387" s="28" t="s">
        <v>7326</v>
      </c>
      <c r="L387" t="s">
        <v>4952</v>
      </c>
      <c r="M387" s="42" t="s">
        <v>3287</v>
      </c>
      <c r="N387" s="42" t="s">
        <v>13469</v>
      </c>
      <c r="O387" s="42" t="s">
        <v>9409</v>
      </c>
      <c r="P387" s="41">
        <v>41255</v>
      </c>
      <c r="Q387" s="42" t="s">
        <v>7197</v>
      </c>
      <c r="R387" s="42" t="s">
        <v>13470</v>
      </c>
      <c r="S387" s="42" t="s">
        <v>10905</v>
      </c>
      <c r="T387" t="s">
        <v>7197</v>
      </c>
      <c r="U387" s="42" t="s">
        <v>499</v>
      </c>
      <c r="V387" t="s">
        <v>10905</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4952</v>
      </c>
      <c r="M388" s="42" t="s">
        <v>3287</v>
      </c>
      <c r="N388" s="42" t="s">
        <v>499</v>
      </c>
      <c r="O388" s="42" t="s">
        <v>499</v>
      </c>
      <c r="P388" s="41" t="s">
        <v>499</v>
      </c>
      <c r="Q388" s="42" t="s">
        <v>6640</v>
      </c>
      <c r="R388" s="42" t="s">
        <v>499</v>
      </c>
      <c r="S388" s="42" t="s">
        <v>10906</v>
      </c>
      <c r="T388" t="s">
        <v>6640</v>
      </c>
      <c r="U388" s="42" t="s">
        <v>499</v>
      </c>
      <c r="V388" t="s">
        <v>10906</v>
      </c>
    </row>
    <row r="389" spans="1:22" ht="18" customHeight="1">
      <c r="A389">
        <v>3489</v>
      </c>
      <c r="B389">
        <v>3489</v>
      </c>
      <c r="C389" s="3">
        <v>41044</v>
      </c>
      <c r="D389">
        <v>41173</v>
      </c>
      <c r="E389" t="s">
        <v>1594</v>
      </c>
      <c r="F389" t="s">
        <v>1530</v>
      </c>
      <c r="G389" t="s">
        <v>1372</v>
      </c>
      <c r="H389" s="42" t="s">
        <v>499</v>
      </c>
      <c r="I389" s="42">
        <v>41163</v>
      </c>
      <c r="J389" t="s">
        <v>6641</v>
      </c>
      <c r="K389" s="28" t="s">
        <v>6642</v>
      </c>
      <c r="L389" t="s">
        <v>4952</v>
      </c>
      <c r="M389" s="42" t="s">
        <v>3287</v>
      </c>
      <c r="N389" s="42" t="s">
        <v>499</v>
      </c>
      <c r="O389" s="42" t="s">
        <v>499</v>
      </c>
      <c r="P389" s="41" t="s">
        <v>499</v>
      </c>
      <c r="Q389" s="42" t="s">
        <v>6643</v>
      </c>
      <c r="R389" s="42" t="s">
        <v>499</v>
      </c>
      <c r="S389" s="42" t="s">
        <v>10907</v>
      </c>
      <c r="T389" t="s">
        <v>6643</v>
      </c>
      <c r="U389" s="42" t="s">
        <v>499</v>
      </c>
      <c r="V389" t="s">
        <v>10907</v>
      </c>
    </row>
    <row r="390" spans="1:22" ht="18" customHeight="1">
      <c r="A390">
        <v>3513</v>
      </c>
      <c r="B390">
        <v>3513</v>
      </c>
      <c r="C390" s="3">
        <v>41044</v>
      </c>
      <c r="D390">
        <v>41126</v>
      </c>
      <c r="E390" t="s">
        <v>1594</v>
      </c>
      <c r="F390" t="s">
        <v>1530</v>
      </c>
      <c r="G390" t="s">
        <v>3290</v>
      </c>
      <c r="H390" s="42" t="s">
        <v>12891</v>
      </c>
      <c r="I390" s="42">
        <v>41141</v>
      </c>
      <c r="J390" t="s">
        <v>3291</v>
      </c>
      <c r="K390" t="s">
        <v>3292</v>
      </c>
      <c r="L390" t="s">
        <v>5134</v>
      </c>
      <c r="M390" s="42" t="s">
        <v>3293</v>
      </c>
      <c r="N390" s="42" t="s">
        <v>12892</v>
      </c>
      <c r="O390" s="42" t="s">
        <v>12842</v>
      </c>
      <c r="P390" s="41" t="s">
        <v>499</v>
      </c>
      <c r="Q390" s="42" t="s">
        <v>5135</v>
      </c>
      <c r="R390" s="42" t="s">
        <v>12893</v>
      </c>
      <c r="S390" s="42" t="s">
        <v>10908</v>
      </c>
      <c r="T390" t="s">
        <v>5135</v>
      </c>
      <c r="U390" t="s">
        <v>12893</v>
      </c>
      <c r="V390" t="s">
        <v>10908</v>
      </c>
    </row>
    <row r="391" spans="1:22" ht="18" customHeight="1">
      <c r="A391">
        <v>3512</v>
      </c>
      <c r="B391">
        <v>3512</v>
      </c>
      <c r="C391" s="3">
        <v>41044</v>
      </c>
      <c r="D391">
        <v>41089</v>
      </c>
      <c r="E391" t="s">
        <v>1529</v>
      </c>
      <c r="F391" t="s">
        <v>1770</v>
      </c>
      <c r="G391" t="s">
        <v>2033</v>
      </c>
      <c r="H391" s="42" t="s">
        <v>4662</v>
      </c>
      <c r="I391" s="42">
        <v>41089</v>
      </c>
      <c r="J391" t="s">
        <v>3294</v>
      </c>
      <c r="K391" t="s">
        <v>3295</v>
      </c>
      <c r="L391" t="s">
        <v>4953</v>
      </c>
      <c r="M391" s="42" t="s">
        <v>3296</v>
      </c>
      <c r="N391" s="42" t="s">
        <v>4663</v>
      </c>
      <c r="O391" s="42" t="s">
        <v>4271</v>
      </c>
      <c r="P391" s="41">
        <v>41089</v>
      </c>
      <c r="Q391" s="42" t="s">
        <v>499</v>
      </c>
      <c r="R391" s="42" t="s">
        <v>10909</v>
      </c>
      <c r="S391" t="s">
        <v>10910</v>
      </c>
      <c r="T391" s="42" t="s">
        <v>499</v>
      </c>
      <c r="U391" t="s">
        <v>10909</v>
      </c>
      <c r="V391" t="s">
        <v>10910</v>
      </c>
    </row>
    <row r="392" spans="1:22" ht="18" customHeight="1">
      <c r="A392">
        <v>3502</v>
      </c>
      <c r="B392">
        <v>3502</v>
      </c>
      <c r="C392" s="3">
        <v>41044</v>
      </c>
      <c r="D392">
        <v>41089</v>
      </c>
      <c r="E392" t="s">
        <v>1529</v>
      </c>
      <c r="F392" t="s">
        <v>1770</v>
      </c>
      <c r="G392" t="s">
        <v>206</v>
      </c>
      <c r="H392" s="42" t="s">
        <v>4664</v>
      </c>
      <c r="I392" s="42">
        <v>41089</v>
      </c>
      <c r="J392" t="s">
        <v>3297</v>
      </c>
      <c r="K392" t="s">
        <v>3298</v>
      </c>
      <c r="L392" t="s">
        <v>4804</v>
      </c>
      <c r="M392" s="42" t="s">
        <v>3299</v>
      </c>
      <c r="N392" s="42" t="s">
        <v>5959</v>
      </c>
      <c r="O392" s="42" t="s">
        <v>1800</v>
      </c>
      <c r="P392" s="41">
        <v>41089</v>
      </c>
      <c r="Q392" s="42" t="s">
        <v>499</v>
      </c>
      <c r="R392" s="42" t="s">
        <v>10911</v>
      </c>
      <c r="S392" t="s">
        <v>10912</v>
      </c>
      <c r="T392" s="42" t="s">
        <v>499</v>
      </c>
      <c r="U392" t="s">
        <v>10911</v>
      </c>
      <c r="V392" t="s">
        <v>10912</v>
      </c>
    </row>
    <row r="393" spans="1:22" ht="18" customHeight="1">
      <c r="A393">
        <v>3503</v>
      </c>
      <c r="B393">
        <v>3503</v>
      </c>
      <c r="C393" s="3">
        <v>41044</v>
      </c>
      <c r="D393">
        <v>41089</v>
      </c>
      <c r="E393" t="s">
        <v>1529</v>
      </c>
      <c r="F393" t="s">
        <v>1770</v>
      </c>
      <c r="G393" t="s">
        <v>3300</v>
      </c>
      <c r="H393" s="42" t="s">
        <v>3675</v>
      </c>
      <c r="I393" s="42">
        <v>41053</v>
      </c>
      <c r="J393" t="s">
        <v>3301</v>
      </c>
      <c r="K393" t="s">
        <v>3302</v>
      </c>
      <c r="L393" t="s">
        <v>5136</v>
      </c>
      <c r="M393" s="42" t="s">
        <v>3303</v>
      </c>
      <c r="N393" s="42" t="s">
        <v>3676</v>
      </c>
      <c r="O393" s="42" t="s">
        <v>1800</v>
      </c>
      <c r="P393" s="41">
        <v>41053</v>
      </c>
      <c r="Q393" s="42" t="s">
        <v>499</v>
      </c>
      <c r="R393" s="42" t="s">
        <v>10913</v>
      </c>
      <c r="S393" t="s">
        <v>10914</v>
      </c>
      <c r="T393" s="42" t="s">
        <v>499</v>
      </c>
      <c r="U393" t="s">
        <v>10913</v>
      </c>
      <c r="V393" t="s">
        <v>10914</v>
      </c>
    </row>
    <row r="394" spans="1:22" ht="18" customHeight="1">
      <c r="A394">
        <v>3504</v>
      </c>
      <c r="B394">
        <v>3504</v>
      </c>
      <c r="C394" s="3">
        <v>41044</v>
      </c>
      <c r="D394">
        <v>41089</v>
      </c>
      <c r="E394" t="s">
        <v>1529</v>
      </c>
      <c r="F394" t="s">
        <v>1770</v>
      </c>
      <c r="G394" t="s">
        <v>3300</v>
      </c>
      <c r="H394" s="42" t="s">
        <v>4082</v>
      </c>
      <c r="I394" s="42">
        <v>41078</v>
      </c>
      <c r="J394" t="s">
        <v>3304</v>
      </c>
      <c r="K394" t="s">
        <v>3305</v>
      </c>
      <c r="L394" t="s">
        <v>5136</v>
      </c>
      <c r="M394" s="42" t="s">
        <v>3306</v>
      </c>
      <c r="N394" s="42" t="s">
        <v>4270</v>
      </c>
      <c r="O394" s="42" t="s">
        <v>4271</v>
      </c>
      <c r="P394" s="41">
        <v>41079</v>
      </c>
      <c r="Q394" s="42" t="s">
        <v>499</v>
      </c>
      <c r="R394" s="42" t="s">
        <v>10915</v>
      </c>
      <c r="S394" t="s">
        <v>10916</v>
      </c>
      <c r="T394" s="42" t="s">
        <v>499</v>
      </c>
      <c r="U394" t="s">
        <v>10915</v>
      </c>
      <c r="V394" t="s">
        <v>10916</v>
      </c>
    </row>
    <row r="395" spans="1:22" ht="18" customHeight="1">
      <c r="A395">
        <v>3505</v>
      </c>
      <c r="B395">
        <v>3505</v>
      </c>
      <c r="C395" s="3">
        <v>41044</v>
      </c>
      <c r="D395">
        <v>41089</v>
      </c>
      <c r="E395" t="s">
        <v>1529</v>
      </c>
      <c r="F395" t="s">
        <v>1770</v>
      </c>
      <c r="G395" t="s">
        <v>3300</v>
      </c>
      <c r="H395" s="42" t="s">
        <v>4083</v>
      </c>
      <c r="I395" s="42">
        <v>41078</v>
      </c>
      <c r="J395" t="s">
        <v>3307</v>
      </c>
      <c r="K395" t="s">
        <v>3308</v>
      </c>
      <c r="L395" t="s">
        <v>5136</v>
      </c>
      <c r="M395" s="42" t="s">
        <v>3309</v>
      </c>
      <c r="N395" s="42" t="s">
        <v>4084</v>
      </c>
      <c r="O395" s="42" t="s">
        <v>1800</v>
      </c>
      <c r="P395" s="41">
        <v>41079</v>
      </c>
      <c r="Q395" s="42" t="s">
        <v>499</v>
      </c>
      <c r="R395" s="42" t="s">
        <v>10917</v>
      </c>
      <c r="S395" t="s">
        <v>10918</v>
      </c>
      <c r="T395" s="42" t="s">
        <v>499</v>
      </c>
      <c r="U395" t="s">
        <v>10917</v>
      </c>
      <c r="V395" t="s">
        <v>10918</v>
      </c>
    </row>
    <row r="396" spans="1:22" ht="18" customHeight="1">
      <c r="A396">
        <v>3506</v>
      </c>
      <c r="B396">
        <v>3506</v>
      </c>
      <c r="C396" s="3">
        <v>41044</v>
      </c>
      <c r="D396">
        <v>41187</v>
      </c>
      <c r="E396" t="s">
        <v>1529</v>
      </c>
      <c r="F396" t="s">
        <v>1530</v>
      </c>
      <c r="G396" t="s">
        <v>3310</v>
      </c>
      <c r="H396" s="42" t="s">
        <v>9937</v>
      </c>
      <c r="I396" s="42">
        <v>41197</v>
      </c>
      <c r="J396" t="s">
        <v>3311</v>
      </c>
      <c r="K396" t="s">
        <v>3312</v>
      </c>
      <c r="L396" t="s">
        <v>5137</v>
      </c>
      <c r="M396" s="42" t="s">
        <v>3313</v>
      </c>
      <c r="N396" s="42" t="s">
        <v>9938</v>
      </c>
      <c r="O396" s="42" t="s">
        <v>9934</v>
      </c>
      <c r="P396" s="41">
        <v>41222</v>
      </c>
      <c r="Q396" s="42" t="s">
        <v>7508</v>
      </c>
      <c r="R396" s="42" t="s">
        <v>10919</v>
      </c>
      <c r="S396" t="s">
        <v>10920</v>
      </c>
      <c r="T396" t="s">
        <v>7508</v>
      </c>
      <c r="U396" t="s">
        <v>10919</v>
      </c>
      <c r="V396" t="s">
        <v>10920</v>
      </c>
    </row>
    <row r="397" spans="1:22" ht="18" customHeight="1">
      <c r="A397" t="s">
        <v>12756</v>
      </c>
      <c r="B397">
        <v>3507</v>
      </c>
      <c r="C397" s="3">
        <v>41044</v>
      </c>
      <c r="D397">
        <v>41124</v>
      </c>
      <c r="E397" t="s">
        <v>1594</v>
      </c>
      <c r="F397" t="s">
        <v>1530</v>
      </c>
      <c r="G397" t="s">
        <v>2747</v>
      </c>
      <c r="H397" s="42" t="s">
        <v>499</v>
      </c>
      <c r="I397" s="42">
        <v>41169</v>
      </c>
      <c r="J397" t="s">
        <v>3314</v>
      </c>
      <c r="K397" s="28" t="s">
        <v>2749</v>
      </c>
      <c r="L397" t="s">
        <v>5097</v>
      </c>
      <c r="M397" s="42" t="s">
        <v>2750</v>
      </c>
      <c r="N397" s="42" t="s">
        <v>499</v>
      </c>
      <c r="O397" s="42" t="s">
        <v>499</v>
      </c>
      <c r="P397" s="41" t="s">
        <v>499</v>
      </c>
      <c r="Q397" s="42" t="s">
        <v>12757</v>
      </c>
      <c r="R397" s="42" t="s">
        <v>499</v>
      </c>
      <c r="S397" s="42" t="s">
        <v>10921</v>
      </c>
      <c r="T397" t="s">
        <v>12757</v>
      </c>
      <c r="U397" s="42" t="s">
        <v>499</v>
      </c>
      <c r="V397" t="s">
        <v>10921</v>
      </c>
    </row>
    <row r="398" spans="1:22" ht="18" customHeight="1">
      <c r="A398">
        <v>3508</v>
      </c>
      <c r="B398">
        <v>3508</v>
      </c>
      <c r="C398" s="3">
        <v>41044</v>
      </c>
      <c r="D398">
        <v>41044</v>
      </c>
      <c r="E398" t="s">
        <v>1529</v>
      </c>
      <c r="F398" t="s">
        <v>1530</v>
      </c>
      <c r="G398" t="s">
        <v>2033</v>
      </c>
      <c r="H398" s="42" t="s">
        <v>3557</v>
      </c>
      <c r="I398" s="42">
        <v>41051</v>
      </c>
      <c r="J398" t="s">
        <v>3315</v>
      </c>
      <c r="K398" t="s">
        <v>3316</v>
      </c>
      <c r="L398" t="s">
        <v>4953</v>
      </c>
      <c r="M398" s="42" t="s">
        <v>3296</v>
      </c>
      <c r="N398" s="42" t="s">
        <v>3562</v>
      </c>
      <c r="O398" s="42" t="s">
        <v>2294</v>
      </c>
      <c r="P398" s="41">
        <v>41053</v>
      </c>
      <c r="Q398" s="42" t="s">
        <v>499</v>
      </c>
      <c r="R398" s="42" t="s">
        <v>10922</v>
      </c>
      <c r="S398" t="s">
        <v>10923</v>
      </c>
      <c r="T398" s="42" t="s">
        <v>499</v>
      </c>
      <c r="U398" t="s">
        <v>10922</v>
      </c>
      <c r="V398" t="s">
        <v>10923</v>
      </c>
    </row>
    <row r="399" spans="1:22" ht="18" customHeight="1">
      <c r="A399">
        <v>3509</v>
      </c>
      <c r="B399">
        <v>3509</v>
      </c>
      <c r="C399" s="3">
        <v>41044</v>
      </c>
      <c r="D399">
        <v>41117</v>
      </c>
      <c r="E399" t="s">
        <v>1594</v>
      </c>
      <c r="F399" t="s">
        <v>1530</v>
      </c>
      <c r="G399" t="s">
        <v>2033</v>
      </c>
      <c r="H399" s="42" t="s">
        <v>5797</v>
      </c>
      <c r="I399" s="42">
        <v>41110</v>
      </c>
      <c r="J399" t="s">
        <v>3317</v>
      </c>
      <c r="K399" t="s">
        <v>3318</v>
      </c>
      <c r="L399" t="s">
        <v>4953</v>
      </c>
      <c r="M399" s="42" t="s">
        <v>3319</v>
      </c>
      <c r="N399" s="42" t="s">
        <v>5798</v>
      </c>
      <c r="O399" s="42" t="s">
        <v>5765</v>
      </c>
      <c r="P399" s="41" t="s">
        <v>499</v>
      </c>
      <c r="Q399" s="42" t="s">
        <v>5890</v>
      </c>
      <c r="R399" s="42" t="s">
        <v>10924</v>
      </c>
      <c r="S399" s="42" t="s">
        <v>10925</v>
      </c>
      <c r="T399" t="s">
        <v>5890</v>
      </c>
      <c r="U399" t="s">
        <v>10924</v>
      </c>
      <c r="V399" t="s">
        <v>10925</v>
      </c>
    </row>
    <row r="400" spans="1:22" ht="18" customHeight="1">
      <c r="A400">
        <v>3510</v>
      </c>
      <c r="B400">
        <v>3510</v>
      </c>
      <c r="C400" s="3">
        <v>41044</v>
      </c>
      <c r="D400">
        <v>41196</v>
      </c>
      <c r="E400" t="s">
        <v>1529</v>
      </c>
      <c r="F400" t="s">
        <v>1530</v>
      </c>
      <c r="G400" t="s">
        <v>3310</v>
      </c>
      <c r="H400" s="42" t="s">
        <v>9724</v>
      </c>
      <c r="I400" s="42">
        <v>41197</v>
      </c>
      <c r="J400" t="s">
        <v>3320</v>
      </c>
      <c r="K400" t="s">
        <v>8258</v>
      </c>
      <c r="L400" t="s">
        <v>5139</v>
      </c>
      <c r="M400" s="42" t="s">
        <v>8259</v>
      </c>
      <c r="N400" s="42" t="s">
        <v>9764</v>
      </c>
      <c r="O400" s="42" t="s">
        <v>8114</v>
      </c>
      <c r="P400" s="41">
        <v>41213</v>
      </c>
      <c r="Q400" s="42" t="s">
        <v>8260</v>
      </c>
      <c r="R400" s="42" t="s">
        <v>10926</v>
      </c>
      <c r="S400" t="s">
        <v>10927</v>
      </c>
      <c r="T400" t="s">
        <v>8260</v>
      </c>
      <c r="U400" t="s">
        <v>10926</v>
      </c>
      <c r="V400" t="s">
        <v>10927</v>
      </c>
    </row>
    <row r="401" spans="1:22" ht="18" customHeight="1">
      <c r="A401" t="s">
        <v>7198</v>
      </c>
      <c r="B401">
        <v>3511</v>
      </c>
      <c r="C401" s="3">
        <v>41044</v>
      </c>
      <c r="D401">
        <v>41089</v>
      </c>
      <c r="E401" t="s">
        <v>1538</v>
      </c>
      <c r="F401" t="s">
        <v>1530</v>
      </c>
      <c r="G401" t="s">
        <v>3310</v>
      </c>
      <c r="H401" s="42" t="s">
        <v>499</v>
      </c>
      <c r="I401" s="42" t="s">
        <v>499</v>
      </c>
      <c r="J401" t="s">
        <v>3321</v>
      </c>
      <c r="K401" s="28" t="s">
        <v>3322</v>
      </c>
      <c r="L401" s="28" t="s">
        <v>5140</v>
      </c>
      <c r="M401" s="42" t="s">
        <v>3323</v>
      </c>
      <c r="N401" s="42" t="s">
        <v>499</v>
      </c>
      <c r="O401" s="42" t="s">
        <v>499</v>
      </c>
      <c r="P401" s="41" t="s">
        <v>499</v>
      </c>
      <c r="Q401" s="42" t="s">
        <v>3554</v>
      </c>
      <c r="R401" s="42" t="s">
        <v>499</v>
      </c>
      <c r="S401" s="42" t="s">
        <v>10928</v>
      </c>
      <c r="T401" t="s">
        <v>3554</v>
      </c>
      <c r="U401" s="42" t="s">
        <v>499</v>
      </c>
      <c r="V401" t="s">
        <v>10928</v>
      </c>
    </row>
    <row r="402" spans="1:22" ht="18" customHeight="1">
      <c r="A402">
        <v>3516</v>
      </c>
      <c r="B402">
        <v>3516</v>
      </c>
      <c r="C402" s="3">
        <v>41044</v>
      </c>
      <c r="D402">
        <v>41099</v>
      </c>
      <c r="E402" t="s">
        <v>1529</v>
      </c>
      <c r="F402" t="s">
        <v>1530</v>
      </c>
      <c r="G402" t="s">
        <v>3051</v>
      </c>
      <c r="H402" s="42" t="s">
        <v>3685</v>
      </c>
      <c r="I402" s="42">
        <v>41059</v>
      </c>
      <c r="J402" t="s">
        <v>3324</v>
      </c>
      <c r="K402" t="s">
        <v>3325</v>
      </c>
      <c r="L402" t="s">
        <v>5123</v>
      </c>
      <c r="M402" s="42" t="s">
        <v>3326</v>
      </c>
      <c r="N402" s="42" t="s">
        <v>3884</v>
      </c>
      <c r="O402" s="42" t="s">
        <v>2456</v>
      </c>
      <c r="P402" s="41">
        <v>41060</v>
      </c>
      <c r="Q402" s="42" t="s">
        <v>3554</v>
      </c>
      <c r="R402" s="42" t="s">
        <v>10929</v>
      </c>
      <c r="S402" t="s">
        <v>10930</v>
      </c>
      <c r="T402" t="s">
        <v>3554</v>
      </c>
      <c r="U402" t="s">
        <v>10929</v>
      </c>
      <c r="V402" t="s">
        <v>10930</v>
      </c>
    </row>
    <row r="403" spans="1:22" ht="18" customHeight="1">
      <c r="A403">
        <v>3515</v>
      </c>
      <c r="B403">
        <v>3515</v>
      </c>
      <c r="C403" s="3">
        <v>41044</v>
      </c>
      <c r="D403">
        <v>41094</v>
      </c>
      <c r="E403" t="s">
        <v>1529</v>
      </c>
      <c r="F403" t="s">
        <v>1530</v>
      </c>
      <c r="G403" t="s">
        <v>3051</v>
      </c>
      <c r="H403" s="42" t="s">
        <v>7477</v>
      </c>
      <c r="I403" s="42">
        <v>41152</v>
      </c>
      <c r="J403" t="s">
        <v>3327</v>
      </c>
      <c r="K403" t="s">
        <v>3328</v>
      </c>
      <c r="L403" t="s">
        <v>5123</v>
      </c>
      <c r="M403" s="42" t="s">
        <v>5141</v>
      </c>
      <c r="N403" s="42" t="s">
        <v>7487</v>
      </c>
      <c r="O403" s="42" t="s">
        <v>5191</v>
      </c>
      <c r="P403" s="41">
        <v>41152</v>
      </c>
      <c r="Q403" s="42" t="s">
        <v>5138</v>
      </c>
      <c r="R403" s="42" t="s">
        <v>10931</v>
      </c>
      <c r="S403" t="s">
        <v>10932</v>
      </c>
      <c r="T403" t="s">
        <v>5138</v>
      </c>
      <c r="U403" t="s">
        <v>10931</v>
      </c>
      <c r="V403" t="s">
        <v>10932</v>
      </c>
    </row>
    <row r="404" spans="1:22" ht="18" customHeight="1">
      <c r="A404">
        <v>3514</v>
      </c>
      <c r="B404">
        <v>3514</v>
      </c>
      <c r="C404" s="3">
        <v>41044</v>
      </c>
      <c r="D404">
        <v>41126</v>
      </c>
      <c r="E404" t="s">
        <v>1529</v>
      </c>
      <c r="F404" t="s">
        <v>1530</v>
      </c>
      <c r="G404" t="s">
        <v>3290</v>
      </c>
      <c r="H404" s="42" t="s">
        <v>12894</v>
      </c>
      <c r="I404" s="42">
        <v>41141</v>
      </c>
      <c r="J404" t="s">
        <v>3329</v>
      </c>
      <c r="K404" t="s">
        <v>3330</v>
      </c>
      <c r="L404" t="s">
        <v>5134</v>
      </c>
      <c r="M404" s="42" t="s">
        <v>3331</v>
      </c>
      <c r="N404" s="42" t="s">
        <v>12895</v>
      </c>
      <c r="O404" s="42" t="s">
        <v>12750</v>
      </c>
      <c r="P404" s="41">
        <v>41250</v>
      </c>
      <c r="Q404" s="42" t="s">
        <v>5142</v>
      </c>
      <c r="R404" s="42" t="s">
        <v>12896</v>
      </c>
      <c r="S404" t="s">
        <v>10933</v>
      </c>
      <c r="T404" t="s">
        <v>5142</v>
      </c>
      <c r="U404" t="s">
        <v>12896</v>
      </c>
      <c r="V404" t="s">
        <v>10933</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4952</v>
      </c>
      <c r="M405" s="42" t="s">
        <v>3287</v>
      </c>
      <c r="N405" s="42" t="s">
        <v>499</v>
      </c>
      <c r="O405" s="42" t="s">
        <v>499</v>
      </c>
      <c r="P405" s="41" t="s">
        <v>499</v>
      </c>
      <c r="Q405" s="42" t="s">
        <v>6644</v>
      </c>
      <c r="R405" s="42" t="s">
        <v>499</v>
      </c>
      <c r="S405" s="42" t="s">
        <v>10934</v>
      </c>
      <c r="T405" t="s">
        <v>6644</v>
      </c>
      <c r="U405" s="42" t="s">
        <v>499</v>
      </c>
      <c r="V405" t="s">
        <v>10934</v>
      </c>
    </row>
    <row r="406" spans="1:22" ht="18" customHeight="1">
      <c r="A406">
        <v>3491</v>
      </c>
      <c r="B406">
        <v>3491</v>
      </c>
      <c r="C406" s="3">
        <v>41044</v>
      </c>
      <c r="D406">
        <v>41133</v>
      </c>
      <c r="E406" t="s">
        <v>1529</v>
      </c>
      <c r="F406" t="s">
        <v>1530</v>
      </c>
      <c r="G406" t="s">
        <v>3334</v>
      </c>
      <c r="H406" s="42" t="s">
        <v>13471</v>
      </c>
      <c r="I406" s="42">
        <v>41169</v>
      </c>
      <c r="J406" t="s">
        <v>3335</v>
      </c>
      <c r="K406" s="28" t="s">
        <v>3336</v>
      </c>
      <c r="L406" t="s">
        <v>5143</v>
      </c>
      <c r="M406" s="42" t="s">
        <v>3337</v>
      </c>
      <c r="N406" s="42" t="s">
        <v>13474</v>
      </c>
      <c r="O406" s="42" t="s">
        <v>12750</v>
      </c>
      <c r="P406" s="41">
        <v>41255</v>
      </c>
      <c r="Q406" s="42" t="s">
        <v>5374</v>
      </c>
      <c r="R406" s="42" t="s">
        <v>13472</v>
      </c>
      <c r="S406" s="42" t="s">
        <v>10935</v>
      </c>
      <c r="T406" t="s">
        <v>5374</v>
      </c>
      <c r="U406" s="42" t="s">
        <v>499</v>
      </c>
      <c r="V406" t="s">
        <v>10935</v>
      </c>
    </row>
    <row r="407" spans="1:22" ht="18" customHeight="1">
      <c r="A407">
        <v>3492</v>
      </c>
      <c r="B407">
        <v>3492</v>
      </c>
      <c r="C407" s="3">
        <v>41044</v>
      </c>
      <c r="D407">
        <v>41089</v>
      </c>
      <c r="E407" t="s">
        <v>1529</v>
      </c>
      <c r="F407" t="s">
        <v>1530</v>
      </c>
      <c r="G407" t="s">
        <v>3334</v>
      </c>
      <c r="H407" s="42" t="s">
        <v>3558</v>
      </c>
      <c r="I407" s="42">
        <v>41052</v>
      </c>
      <c r="J407" t="s">
        <v>3338</v>
      </c>
      <c r="K407" t="s">
        <v>3339</v>
      </c>
      <c r="L407" t="s">
        <v>5143</v>
      </c>
      <c r="M407" s="42" t="s">
        <v>3340</v>
      </c>
      <c r="N407" s="42" t="s">
        <v>3677</v>
      </c>
      <c r="O407" s="42" t="s">
        <v>3678</v>
      </c>
      <c r="P407" s="41">
        <v>41054</v>
      </c>
      <c r="Q407" s="42" t="s">
        <v>499</v>
      </c>
      <c r="R407" s="42" t="s">
        <v>10936</v>
      </c>
      <c r="S407" t="s">
        <v>10937</v>
      </c>
      <c r="T407" s="42" t="s">
        <v>499</v>
      </c>
      <c r="U407" t="s">
        <v>10936</v>
      </c>
      <c r="V407" t="s">
        <v>10937</v>
      </c>
    </row>
    <row r="408" spans="1:22" ht="18" customHeight="1">
      <c r="A408">
        <v>3493</v>
      </c>
      <c r="B408">
        <v>3493</v>
      </c>
      <c r="C408" s="3">
        <v>41044</v>
      </c>
      <c r="D408">
        <v>41138</v>
      </c>
      <c r="E408" t="s">
        <v>1529</v>
      </c>
      <c r="F408" t="s">
        <v>1530</v>
      </c>
      <c r="G408" t="s">
        <v>3334</v>
      </c>
      <c r="H408" s="42" t="s">
        <v>13473</v>
      </c>
      <c r="I408" s="42">
        <v>41142</v>
      </c>
      <c r="J408" t="s">
        <v>3341</v>
      </c>
      <c r="K408" s="28" t="s">
        <v>3342</v>
      </c>
      <c r="L408" t="s">
        <v>5143</v>
      </c>
      <c r="M408" s="42" t="s">
        <v>3343</v>
      </c>
      <c r="N408" s="42" t="s">
        <v>13617</v>
      </c>
      <c r="O408" s="42" t="s">
        <v>13475</v>
      </c>
      <c r="P408" s="41">
        <v>41257</v>
      </c>
      <c r="Q408" s="42" t="s">
        <v>7199</v>
      </c>
      <c r="R408" s="42" t="s">
        <v>13021</v>
      </c>
      <c r="S408" s="42" t="s">
        <v>10938</v>
      </c>
      <c r="T408" t="s">
        <v>7199</v>
      </c>
      <c r="U408" s="42" t="s">
        <v>499</v>
      </c>
      <c r="V408" t="s">
        <v>10938</v>
      </c>
    </row>
    <row r="409" spans="1:22" ht="18" customHeight="1">
      <c r="A409">
        <v>3494</v>
      </c>
      <c r="B409">
        <v>3494</v>
      </c>
      <c r="C409" s="3">
        <v>41044</v>
      </c>
      <c r="D409">
        <v>41089</v>
      </c>
      <c r="E409" t="s">
        <v>1529</v>
      </c>
      <c r="F409" t="s">
        <v>1530</v>
      </c>
      <c r="G409" t="s">
        <v>3334</v>
      </c>
      <c r="H409" s="42" t="s">
        <v>3559</v>
      </c>
      <c r="I409" s="42">
        <v>41057</v>
      </c>
      <c r="J409" t="s">
        <v>3344</v>
      </c>
      <c r="K409" t="s">
        <v>3345</v>
      </c>
      <c r="L409" t="s">
        <v>5143</v>
      </c>
      <c r="M409" s="42" t="s">
        <v>3346</v>
      </c>
      <c r="N409" s="42" t="s">
        <v>3699</v>
      </c>
      <c r="O409" s="42" t="s">
        <v>2878</v>
      </c>
      <c r="P409" s="41">
        <v>41057</v>
      </c>
      <c r="Q409" s="42" t="s">
        <v>499</v>
      </c>
      <c r="R409" s="42" t="s">
        <v>10939</v>
      </c>
      <c r="S409" t="s">
        <v>10940</v>
      </c>
      <c r="T409" s="42" t="s">
        <v>499</v>
      </c>
      <c r="U409" t="s">
        <v>10939</v>
      </c>
      <c r="V409" t="s">
        <v>10940</v>
      </c>
    </row>
    <row r="410" spans="1:22" ht="18" customHeight="1">
      <c r="A410">
        <v>3495</v>
      </c>
      <c r="B410">
        <v>3495</v>
      </c>
      <c r="C410" s="3">
        <v>41044</v>
      </c>
      <c r="D410">
        <v>41089</v>
      </c>
      <c r="E410" t="s">
        <v>1529</v>
      </c>
      <c r="F410" t="s">
        <v>1530</v>
      </c>
      <c r="G410" t="s">
        <v>3334</v>
      </c>
      <c r="H410" s="42" t="s">
        <v>3560</v>
      </c>
      <c r="I410" s="42">
        <v>41059</v>
      </c>
      <c r="J410" t="s">
        <v>3347</v>
      </c>
      <c r="K410" t="s">
        <v>3348</v>
      </c>
      <c r="L410" t="s">
        <v>5143</v>
      </c>
      <c r="M410" s="42" t="s">
        <v>3349</v>
      </c>
      <c r="N410" s="42" t="s">
        <v>3885</v>
      </c>
      <c r="O410" s="42" t="s">
        <v>2878</v>
      </c>
      <c r="P410" s="41">
        <v>41060</v>
      </c>
      <c r="Q410" s="42" t="s">
        <v>499</v>
      </c>
      <c r="R410" s="42" t="s">
        <v>10941</v>
      </c>
      <c r="S410" t="s">
        <v>10942</v>
      </c>
      <c r="T410" s="42" t="s">
        <v>499</v>
      </c>
      <c r="U410" t="s">
        <v>10941</v>
      </c>
      <c r="V410" t="s">
        <v>10942</v>
      </c>
    </row>
    <row r="411" spans="1:22" ht="18" customHeight="1">
      <c r="A411">
        <v>3496</v>
      </c>
      <c r="B411">
        <v>3496</v>
      </c>
      <c r="C411" s="3">
        <v>41044</v>
      </c>
      <c r="D411">
        <v>41089</v>
      </c>
      <c r="E411" t="s">
        <v>1529</v>
      </c>
      <c r="F411" t="s">
        <v>1530</v>
      </c>
      <c r="G411" t="s">
        <v>2495</v>
      </c>
      <c r="H411" s="42" t="s">
        <v>3561</v>
      </c>
      <c r="I411" s="42">
        <v>41057</v>
      </c>
      <c r="J411" t="s">
        <v>3350</v>
      </c>
      <c r="K411" t="s">
        <v>3351</v>
      </c>
      <c r="L411" t="s">
        <v>5051</v>
      </c>
      <c r="M411" s="42" t="s">
        <v>3352</v>
      </c>
      <c r="N411" s="42" t="s">
        <v>3695</v>
      </c>
      <c r="O411" s="42" t="s">
        <v>2456</v>
      </c>
      <c r="P411" s="41">
        <v>41057</v>
      </c>
      <c r="Q411" s="42" t="s">
        <v>499</v>
      </c>
      <c r="R411" s="42" t="s">
        <v>10943</v>
      </c>
      <c r="S411" t="s">
        <v>10944</v>
      </c>
      <c r="T411" s="42" t="s">
        <v>499</v>
      </c>
      <c r="U411" t="s">
        <v>10943</v>
      </c>
      <c r="V411" t="s">
        <v>10944</v>
      </c>
    </row>
    <row r="412" spans="1:22" ht="18" customHeight="1">
      <c r="A412">
        <v>3497</v>
      </c>
      <c r="B412">
        <v>3497</v>
      </c>
      <c r="C412" s="3">
        <v>41044</v>
      </c>
      <c r="D412">
        <v>41089</v>
      </c>
      <c r="E412" t="s">
        <v>1529</v>
      </c>
      <c r="F412" t="s">
        <v>1770</v>
      </c>
      <c r="G412" t="s">
        <v>3353</v>
      </c>
      <c r="H412" s="42" t="s">
        <v>4559</v>
      </c>
      <c r="I412" s="42">
        <v>41086</v>
      </c>
      <c r="J412" t="s">
        <v>3354</v>
      </c>
      <c r="K412" t="s">
        <v>3355</v>
      </c>
      <c r="L412" t="s">
        <v>5144</v>
      </c>
      <c r="M412" s="42" t="s">
        <v>3356</v>
      </c>
      <c r="N412" s="42" t="s">
        <v>4560</v>
      </c>
      <c r="O412" s="42" t="s">
        <v>1800</v>
      </c>
      <c r="P412" s="41">
        <v>41087</v>
      </c>
      <c r="Q412" s="42" t="s">
        <v>499</v>
      </c>
      <c r="R412" s="42" t="s">
        <v>10945</v>
      </c>
      <c r="S412" t="s">
        <v>10946</v>
      </c>
      <c r="T412" s="42" t="s">
        <v>499</v>
      </c>
      <c r="U412" t="s">
        <v>10945</v>
      </c>
      <c r="V412" t="s">
        <v>10946</v>
      </c>
    </row>
    <row r="413" spans="1:22" ht="18" customHeight="1">
      <c r="A413">
        <v>3498</v>
      </c>
      <c r="B413">
        <v>3498</v>
      </c>
      <c r="C413" s="3">
        <v>41044</v>
      </c>
      <c r="D413">
        <v>41089</v>
      </c>
      <c r="E413" t="s">
        <v>1529</v>
      </c>
      <c r="F413" t="s">
        <v>1770</v>
      </c>
      <c r="G413" t="s">
        <v>3353</v>
      </c>
      <c r="H413" s="42" t="s">
        <v>4561</v>
      </c>
      <c r="I413" s="42">
        <v>41086</v>
      </c>
      <c r="J413" t="s">
        <v>3357</v>
      </c>
      <c r="K413" t="s">
        <v>3358</v>
      </c>
      <c r="L413" t="s">
        <v>5144</v>
      </c>
      <c r="M413" s="42" t="s">
        <v>3356</v>
      </c>
      <c r="N413" s="42" t="s">
        <v>4620</v>
      </c>
      <c r="O413" s="42" t="s">
        <v>4621</v>
      </c>
      <c r="P413" s="41">
        <v>41087</v>
      </c>
      <c r="Q413" s="42" t="s">
        <v>499</v>
      </c>
      <c r="R413" s="42" t="s">
        <v>10947</v>
      </c>
      <c r="S413" t="s">
        <v>10948</v>
      </c>
      <c r="T413" s="42" t="s">
        <v>499</v>
      </c>
      <c r="U413" t="s">
        <v>10947</v>
      </c>
      <c r="V413" t="s">
        <v>10948</v>
      </c>
    </row>
    <row r="414" spans="1:22" ht="18" customHeight="1">
      <c r="A414">
        <v>3499</v>
      </c>
      <c r="B414">
        <v>3499</v>
      </c>
      <c r="C414" s="3">
        <v>41044</v>
      </c>
      <c r="D414">
        <v>41091</v>
      </c>
      <c r="E414" t="s">
        <v>1529</v>
      </c>
      <c r="F414" t="s">
        <v>1770</v>
      </c>
      <c r="G414" t="s">
        <v>1011</v>
      </c>
      <c r="H414" s="42" t="s">
        <v>5145</v>
      </c>
      <c r="I414" s="42">
        <v>41094</v>
      </c>
      <c r="J414" t="s">
        <v>4566</v>
      </c>
      <c r="K414" t="s">
        <v>4567</v>
      </c>
      <c r="L414" t="s">
        <v>4944</v>
      </c>
      <c r="M414" s="42" t="s">
        <v>5146</v>
      </c>
      <c r="N414" s="42" t="s">
        <v>5375</v>
      </c>
      <c r="O414" s="42" t="s">
        <v>4252</v>
      </c>
      <c r="P414" s="41">
        <v>41096</v>
      </c>
      <c r="Q414" s="42" t="s">
        <v>499</v>
      </c>
      <c r="R414" s="42" t="s">
        <v>10949</v>
      </c>
      <c r="S414" t="s">
        <v>10950</v>
      </c>
      <c r="T414" s="42" t="s">
        <v>499</v>
      </c>
      <c r="U414" t="s">
        <v>10949</v>
      </c>
      <c r="V414" t="s">
        <v>10950</v>
      </c>
    </row>
    <row r="415" spans="1:22" ht="18" customHeight="1">
      <c r="A415">
        <v>3500</v>
      </c>
      <c r="B415">
        <v>3500</v>
      </c>
      <c r="C415" s="3">
        <v>41044</v>
      </c>
      <c r="D415">
        <v>41089</v>
      </c>
      <c r="E415" t="s">
        <v>1529</v>
      </c>
      <c r="F415" t="s">
        <v>1770</v>
      </c>
      <c r="G415" t="s">
        <v>206</v>
      </c>
      <c r="H415" s="42" t="s">
        <v>5550</v>
      </c>
      <c r="I415" s="42">
        <v>41087</v>
      </c>
      <c r="J415" t="s">
        <v>3359</v>
      </c>
      <c r="K415" t="s">
        <v>3360</v>
      </c>
      <c r="L415" t="s">
        <v>4804</v>
      </c>
      <c r="M415" s="42" t="s">
        <v>4466</v>
      </c>
      <c r="N415" s="42" t="s">
        <v>4622</v>
      </c>
      <c r="O415" s="42" t="s">
        <v>1800</v>
      </c>
      <c r="P415" s="41">
        <v>41087</v>
      </c>
      <c r="Q415" s="42" t="s">
        <v>499</v>
      </c>
      <c r="R415" s="42" t="s">
        <v>10951</v>
      </c>
      <c r="S415" t="s">
        <v>10952</v>
      </c>
      <c r="T415" s="42" t="s">
        <v>499</v>
      </c>
      <c r="U415" t="s">
        <v>10951</v>
      </c>
      <c r="V415" t="s">
        <v>10952</v>
      </c>
    </row>
    <row r="416" spans="1:22" ht="18" customHeight="1">
      <c r="A416">
        <v>3476</v>
      </c>
      <c r="B416">
        <v>3476</v>
      </c>
      <c r="C416" s="3">
        <v>41044</v>
      </c>
      <c r="D416">
        <v>41089</v>
      </c>
      <c r="E416" t="s">
        <v>1529</v>
      </c>
      <c r="F416" t="s">
        <v>1530</v>
      </c>
      <c r="G416" t="s">
        <v>1905</v>
      </c>
      <c r="H416" s="42" t="s">
        <v>5147</v>
      </c>
      <c r="I416" s="42">
        <v>41094</v>
      </c>
      <c r="J416" t="s">
        <v>3361</v>
      </c>
      <c r="K416" t="s">
        <v>3362</v>
      </c>
      <c r="L416" t="s">
        <v>5132</v>
      </c>
      <c r="M416" s="42" t="s">
        <v>3363</v>
      </c>
      <c r="N416" s="42" t="s">
        <v>5148</v>
      </c>
      <c r="O416" s="42" t="s">
        <v>1620</v>
      </c>
      <c r="P416" s="41">
        <v>41094</v>
      </c>
      <c r="Q416" s="42" t="s">
        <v>499</v>
      </c>
      <c r="R416" s="42" t="s">
        <v>10953</v>
      </c>
      <c r="S416" t="s">
        <v>10954</v>
      </c>
      <c r="T416" s="42" t="s">
        <v>499</v>
      </c>
      <c r="U416" t="s">
        <v>10953</v>
      </c>
      <c r="V416" t="s">
        <v>10954</v>
      </c>
    </row>
    <row r="417" spans="1:22" ht="18" customHeight="1">
      <c r="A417">
        <v>3477</v>
      </c>
      <c r="B417">
        <v>3477</v>
      </c>
      <c r="C417" s="3">
        <v>41044</v>
      </c>
      <c r="D417">
        <v>41089</v>
      </c>
      <c r="E417" t="s">
        <v>1529</v>
      </c>
      <c r="F417" t="s">
        <v>1530</v>
      </c>
      <c r="G417" t="s">
        <v>3374</v>
      </c>
      <c r="H417" s="42" t="s">
        <v>5149</v>
      </c>
      <c r="I417" s="42">
        <v>41095</v>
      </c>
      <c r="J417" t="s">
        <v>3375</v>
      </c>
      <c r="K417" t="s">
        <v>3376</v>
      </c>
      <c r="L417" t="s">
        <v>5150</v>
      </c>
      <c r="M417" s="42" t="s">
        <v>3377</v>
      </c>
      <c r="N417" s="42" t="s">
        <v>5332</v>
      </c>
      <c r="O417" s="42" t="s">
        <v>4465</v>
      </c>
      <c r="P417" s="41">
        <v>41095</v>
      </c>
      <c r="Q417" s="42" t="s">
        <v>499</v>
      </c>
      <c r="R417" s="42" t="s">
        <v>10955</v>
      </c>
      <c r="S417" t="s">
        <v>10956</v>
      </c>
      <c r="T417" s="42" t="s">
        <v>499</v>
      </c>
      <c r="U417" t="s">
        <v>10955</v>
      </c>
      <c r="V417" t="s">
        <v>10956</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4952</v>
      </c>
      <c r="M418" s="42" t="s">
        <v>3287</v>
      </c>
      <c r="N418" s="42" t="s">
        <v>499</v>
      </c>
      <c r="O418" s="42" t="s">
        <v>499</v>
      </c>
      <c r="P418" s="41" t="s">
        <v>499</v>
      </c>
      <c r="Q418" s="42" t="s">
        <v>3555</v>
      </c>
      <c r="R418" s="42" t="s">
        <v>499</v>
      </c>
      <c r="S418" s="42" t="s">
        <v>10957</v>
      </c>
      <c r="T418" t="s">
        <v>3555</v>
      </c>
      <c r="U418" s="42" t="s">
        <v>499</v>
      </c>
      <c r="V418" t="s">
        <v>10957</v>
      </c>
    </row>
    <row r="419" spans="1:22" ht="18" customHeight="1">
      <c r="A419">
        <v>3478</v>
      </c>
      <c r="B419">
        <v>3478</v>
      </c>
      <c r="C419" s="3">
        <v>41044</v>
      </c>
      <c r="D419">
        <v>41180</v>
      </c>
      <c r="E419" t="s">
        <v>1594</v>
      </c>
      <c r="F419" t="s">
        <v>1530</v>
      </c>
      <c r="G419" t="s">
        <v>3207</v>
      </c>
      <c r="H419" s="42" t="s">
        <v>499</v>
      </c>
      <c r="I419" s="42">
        <v>41169</v>
      </c>
      <c r="J419" t="s">
        <v>3380</v>
      </c>
      <c r="K419" s="28" t="s">
        <v>3381</v>
      </c>
      <c r="L419" t="s">
        <v>5131</v>
      </c>
      <c r="M419" s="42" t="s">
        <v>3382</v>
      </c>
      <c r="N419" s="42" t="s">
        <v>499</v>
      </c>
      <c r="O419" s="42" t="s">
        <v>499</v>
      </c>
      <c r="P419" s="41" t="s">
        <v>499</v>
      </c>
      <c r="Q419" s="42" t="s">
        <v>7327</v>
      </c>
      <c r="R419" s="42" t="s">
        <v>499</v>
      </c>
      <c r="S419" s="42" t="s">
        <v>10958</v>
      </c>
      <c r="T419" t="s">
        <v>7327</v>
      </c>
      <c r="U419" s="42" t="s">
        <v>499</v>
      </c>
      <c r="V419" t="s">
        <v>10958</v>
      </c>
    </row>
    <row r="420" spans="1:22" ht="18" customHeight="1">
      <c r="A420">
        <v>3485</v>
      </c>
      <c r="B420">
        <v>3485</v>
      </c>
      <c r="C420" s="3">
        <v>41044</v>
      </c>
      <c r="D420">
        <v>41089</v>
      </c>
      <c r="E420" t="s">
        <v>1529</v>
      </c>
      <c r="F420" t="s">
        <v>1530</v>
      </c>
      <c r="G420" t="s">
        <v>1372</v>
      </c>
      <c r="H420" s="42" t="s">
        <v>4632</v>
      </c>
      <c r="I420" s="42">
        <v>41089</v>
      </c>
      <c r="J420" t="s">
        <v>3383</v>
      </c>
      <c r="K420" t="s">
        <v>3384</v>
      </c>
      <c r="L420" t="s">
        <v>4952</v>
      </c>
      <c r="M420" s="42" t="s">
        <v>3287</v>
      </c>
      <c r="N420" s="42" t="s">
        <v>4665</v>
      </c>
      <c r="O420" s="42" t="s">
        <v>2221</v>
      </c>
      <c r="P420" s="41">
        <v>41089</v>
      </c>
      <c r="Q420" s="42" t="s">
        <v>499</v>
      </c>
      <c r="R420" s="42" t="s">
        <v>10959</v>
      </c>
      <c r="S420" t="s">
        <v>10960</v>
      </c>
      <c r="T420" s="42" t="s">
        <v>499</v>
      </c>
      <c r="U420" t="s">
        <v>10959</v>
      </c>
      <c r="V420" t="s">
        <v>10960</v>
      </c>
    </row>
    <row r="421" spans="1:22" ht="18" customHeight="1">
      <c r="A421">
        <v>3479</v>
      </c>
      <c r="B421">
        <v>3479</v>
      </c>
      <c r="C421" s="3">
        <v>41044</v>
      </c>
      <c r="D421">
        <v>41089</v>
      </c>
      <c r="E421" t="s">
        <v>1529</v>
      </c>
      <c r="F421" t="s">
        <v>1530</v>
      </c>
      <c r="G421" t="s">
        <v>3385</v>
      </c>
      <c r="H421" s="42" t="s">
        <v>5151</v>
      </c>
      <c r="I421" s="42">
        <v>41095</v>
      </c>
      <c r="J421" t="s">
        <v>3386</v>
      </c>
      <c r="K421" t="s">
        <v>3387</v>
      </c>
      <c r="L421" t="s">
        <v>5152</v>
      </c>
      <c r="M421" s="42" t="s">
        <v>3388</v>
      </c>
      <c r="N421" s="42" t="s">
        <v>5153</v>
      </c>
      <c r="O421" s="42" t="s">
        <v>1620</v>
      </c>
      <c r="P421" s="41">
        <v>41095</v>
      </c>
      <c r="Q421" s="42" t="s">
        <v>499</v>
      </c>
      <c r="R421" s="42" t="s">
        <v>10961</v>
      </c>
      <c r="S421" t="s">
        <v>10962</v>
      </c>
      <c r="T421" s="42" t="s">
        <v>499</v>
      </c>
      <c r="U421" t="s">
        <v>10961</v>
      </c>
      <c r="V421" t="s">
        <v>10962</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4856</v>
      </c>
      <c r="M422" s="42" t="s">
        <v>3391</v>
      </c>
      <c r="N422" s="42" t="s">
        <v>499</v>
      </c>
      <c r="O422" s="42" t="s">
        <v>499</v>
      </c>
      <c r="P422" s="41" t="s">
        <v>499</v>
      </c>
      <c r="Q422" s="42" t="s">
        <v>7509</v>
      </c>
      <c r="R422" s="42" t="s">
        <v>499</v>
      </c>
      <c r="S422" s="42" t="s">
        <v>10963</v>
      </c>
      <c r="T422" t="s">
        <v>7509</v>
      </c>
      <c r="U422" s="42" t="s">
        <v>499</v>
      </c>
      <c r="V422" t="s">
        <v>10963</v>
      </c>
    </row>
    <row r="423" spans="1:22" ht="18" customHeight="1">
      <c r="A423">
        <v>3481</v>
      </c>
      <c r="B423">
        <v>3481</v>
      </c>
      <c r="C423" s="3">
        <v>41044</v>
      </c>
      <c r="D423">
        <v>41174</v>
      </c>
      <c r="E423" t="s">
        <v>1594</v>
      </c>
      <c r="F423" t="s">
        <v>1530</v>
      </c>
      <c r="G423" t="s">
        <v>121</v>
      </c>
      <c r="H423" s="42" t="s">
        <v>499</v>
      </c>
      <c r="I423" s="42">
        <v>41177</v>
      </c>
      <c r="J423" t="s">
        <v>3392</v>
      </c>
      <c r="K423" s="28" t="s">
        <v>6945</v>
      </c>
      <c r="L423" t="s">
        <v>4856</v>
      </c>
      <c r="M423" s="42" t="s">
        <v>3393</v>
      </c>
      <c r="N423" s="42" t="s">
        <v>499</v>
      </c>
      <c r="O423" s="42" t="s">
        <v>499</v>
      </c>
      <c r="P423" s="41" t="s">
        <v>499</v>
      </c>
      <c r="Q423" s="42" t="s">
        <v>6946</v>
      </c>
      <c r="R423" s="42" t="s">
        <v>499</v>
      </c>
      <c r="S423" s="42" t="s">
        <v>10964</v>
      </c>
      <c r="T423" t="s">
        <v>6946</v>
      </c>
      <c r="U423" s="42" t="s">
        <v>499</v>
      </c>
      <c r="V423" t="s">
        <v>10964</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4856</v>
      </c>
      <c r="M424" s="42" t="s">
        <v>3396</v>
      </c>
      <c r="N424" s="42" t="s">
        <v>499</v>
      </c>
      <c r="O424" s="42" t="s">
        <v>499</v>
      </c>
      <c r="P424" s="41" t="s">
        <v>499</v>
      </c>
      <c r="Q424" s="42" t="s">
        <v>6645</v>
      </c>
      <c r="R424" s="42" t="s">
        <v>499</v>
      </c>
      <c r="S424" s="42" t="s">
        <v>10965</v>
      </c>
      <c r="T424" t="s">
        <v>6645</v>
      </c>
      <c r="U424" s="42" t="s">
        <v>499</v>
      </c>
      <c r="V424" t="s">
        <v>10965</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4856</v>
      </c>
      <c r="M425" s="42" t="s">
        <v>3399</v>
      </c>
      <c r="N425" s="42" t="s">
        <v>499</v>
      </c>
      <c r="O425" s="42" t="s">
        <v>499</v>
      </c>
      <c r="P425" s="41" t="s">
        <v>499</v>
      </c>
      <c r="Q425" s="42" t="s">
        <v>9988</v>
      </c>
      <c r="R425" s="42" t="s">
        <v>499</v>
      </c>
      <c r="S425" s="42" t="s">
        <v>10966</v>
      </c>
      <c r="T425" t="s">
        <v>9988</v>
      </c>
      <c r="U425" s="42" t="s">
        <v>499</v>
      </c>
      <c r="V425" t="s">
        <v>10966</v>
      </c>
    </row>
    <row r="426" spans="1:22" ht="18" customHeight="1">
      <c r="A426">
        <v>3484</v>
      </c>
      <c r="B426">
        <v>3484</v>
      </c>
      <c r="C426" s="3">
        <v>41044</v>
      </c>
      <c r="D426">
        <v>41089</v>
      </c>
      <c r="E426" t="s">
        <v>1529</v>
      </c>
      <c r="F426" t="s">
        <v>1530</v>
      </c>
      <c r="G426" t="s">
        <v>121</v>
      </c>
      <c r="H426" s="42" t="s">
        <v>4467</v>
      </c>
      <c r="I426" s="42">
        <v>41087</v>
      </c>
      <c r="J426" t="s">
        <v>3400</v>
      </c>
      <c r="K426" t="s">
        <v>3401</v>
      </c>
      <c r="L426" t="s">
        <v>4856</v>
      </c>
      <c r="M426" s="42" t="s">
        <v>3194</v>
      </c>
      <c r="N426" s="42" t="s">
        <v>4568</v>
      </c>
      <c r="O426" s="42" t="s">
        <v>2221</v>
      </c>
      <c r="P426" s="41">
        <v>41087</v>
      </c>
      <c r="Q426" s="42" t="s">
        <v>499</v>
      </c>
      <c r="R426" s="42" t="s">
        <v>10967</v>
      </c>
      <c r="S426" t="s">
        <v>10968</v>
      </c>
      <c r="T426" s="42" t="s">
        <v>499</v>
      </c>
      <c r="U426" t="s">
        <v>10967</v>
      </c>
      <c r="V426" t="s">
        <v>10968</v>
      </c>
    </row>
    <row r="427" spans="1:22" ht="18" customHeight="1">
      <c r="A427">
        <v>3552</v>
      </c>
      <c r="B427">
        <v>3552</v>
      </c>
      <c r="C427" s="3">
        <v>41047</v>
      </c>
      <c r="D427">
        <v>41179</v>
      </c>
      <c r="E427" t="s">
        <v>1594</v>
      </c>
      <c r="F427" t="s">
        <v>1530</v>
      </c>
      <c r="G427" t="s">
        <v>1945</v>
      </c>
      <c r="H427" s="42" t="s">
        <v>499</v>
      </c>
      <c r="I427" s="42">
        <v>41241</v>
      </c>
      <c r="J427" t="s">
        <v>3429</v>
      </c>
      <c r="K427" s="28" t="s">
        <v>3430</v>
      </c>
      <c r="L427" t="s">
        <v>5154</v>
      </c>
      <c r="M427" s="42" t="s">
        <v>9765</v>
      </c>
      <c r="N427" s="42" t="s">
        <v>499</v>
      </c>
      <c r="O427" s="42" t="s">
        <v>499</v>
      </c>
      <c r="P427" s="41" t="s">
        <v>499</v>
      </c>
      <c r="Q427" s="42" t="s">
        <v>9188</v>
      </c>
      <c r="R427" s="42" t="s">
        <v>499</v>
      </c>
      <c r="S427" s="42" t="s">
        <v>10969</v>
      </c>
      <c r="T427" t="s">
        <v>9188</v>
      </c>
      <c r="U427" s="42" t="s">
        <v>499</v>
      </c>
      <c r="V427" t="s">
        <v>10969</v>
      </c>
    </row>
    <row r="428" spans="1:22" ht="18" customHeight="1">
      <c r="A428">
        <v>3549</v>
      </c>
      <c r="B428">
        <v>3549</v>
      </c>
      <c r="C428" s="3">
        <v>41047</v>
      </c>
      <c r="D428">
        <v>41190</v>
      </c>
      <c r="E428" t="s">
        <v>1594</v>
      </c>
      <c r="F428" t="s">
        <v>1530</v>
      </c>
      <c r="G428" t="s">
        <v>1945</v>
      </c>
      <c r="H428" s="42" t="s">
        <v>13618</v>
      </c>
      <c r="I428" s="42">
        <v>41197</v>
      </c>
      <c r="J428" t="s">
        <v>3431</v>
      </c>
      <c r="K428" s="28" t="s">
        <v>3432</v>
      </c>
      <c r="L428" t="s">
        <v>5155</v>
      </c>
      <c r="M428" s="42" t="s">
        <v>7510</v>
      </c>
      <c r="N428" s="42" t="s">
        <v>499</v>
      </c>
      <c r="O428" s="42" t="s">
        <v>499</v>
      </c>
      <c r="P428" s="41" t="s">
        <v>499</v>
      </c>
      <c r="Q428" s="42" t="s">
        <v>7511</v>
      </c>
      <c r="R428" s="42" t="s">
        <v>13619</v>
      </c>
      <c r="S428" s="42" t="s">
        <v>10970</v>
      </c>
      <c r="T428" t="s">
        <v>7511</v>
      </c>
      <c r="U428" s="42" t="s">
        <v>499</v>
      </c>
      <c r="V428" t="s">
        <v>10970</v>
      </c>
    </row>
    <row r="429" spans="1:22" ht="18" customHeight="1">
      <c r="A429">
        <v>3548</v>
      </c>
      <c r="B429">
        <v>3548</v>
      </c>
      <c r="C429" s="3">
        <v>41047</v>
      </c>
      <c r="D429">
        <v>41092</v>
      </c>
      <c r="E429" t="s">
        <v>1529</v>
      </c>
      <c r="F429" t="s">
        <v>1530</v>
      </c>
      <c r="G429" t="s">
        <v>1945</v>
      </c>
      <c r="H429" s="42" t="s">
        <v>3902</v>
      </c>
      <c r="I429" s="42">
        <v>41075</v>
      </c>
      <c r="J429" t="s">
        <v>3433</v>
      </c>
      <c r="K429" t="s">
        <v>3696</v>
      </c>
      <c r="L429" t="s">
        <v>5155</v>
      </c>
      <c r="M429" s="42" t="s">
        <v>3434</v>
      </c>
      <c r="N429" s="42" t="s">
        <v>4067</v>
      </c>
      <c r="O429" s="42" t="s">
        <v>3678</v>
      </c>
      <c r="P429" s="41">
        <v>41078</v>
      </c>
      <c r="Q429" s="42" t="s">
        <v>499</v>
      </c>
      <c r="R429" s="42" t="s">
        <v>10971</v>
      </c>
      <c r="S429" t="s">
        <v>10972</v>
      </c>
      <c r="T429" s="42" t="s">
        <v>499</v>
      </c>
      <c r="U429" t="s">
        <v>10971</v>
      </c>
      <c r="V429" t="s">
        <v>10972</v>
      </c>
    </row>
    <row r="430" spans="1:22" ht="18" customHeight="1">
      <c r="A430">
        <v>3546</v>
      </c>
      <c r="B430">
        <v>3546</v>
      </c>
      <c r="C430" s="3">
        <v>41047</v>
      </c>
      <c r="D430">
        <v>41092</v>
      </c>
      <c r="E430" t="s">
        <v>1529</v>
      </c>
      <c r="F430" t="s">
        <v>1530</v>
      </c>
      <c r="G430" t="s">
        <v>1945</v>
      </c>
      <c r="H430" s="42" t="s">
        <v>3959</v>
      </c>
      <c r="I430" s="42">
        <v>41075</v>
      </c>
      <c r="J430" t="s">
        <v>3435</v>
      </c>
      <c r="K430" t="s">
        <v>3436</v>
      </c>
      <c r="L430" t="s">
        <v>5156</v>
      </c>
      <c r="M430" s="42" t="s">
        <v>3437</v>
      </c>
      <c r="N430" s="42" t="s">
        <v>4085</v>
      </c>
      <c r="O430" s="42" t="s">
        <v>1659</v>
      </c>
      <c r="P430" s="41">
        <v>41078</v>
      </c>
      <c r="Q430" s="42" t="s">
        <v>499</v>
      </c>
      <c r="R430" s="42" t="s">
        <v>10973</v>
      </c>
      <c r="S430" t="s">
        <v>10974</v>
      </c>
      <c r="T430" s="42" t="s">
        <v>499</v>
      </c>
      <c r="U430" t="s">
        <v>10973</v>
      </c>
      <c r="V430" t="s">
        <v>10974</v>
      </c>
    </row>
    <row r="431" spans="1:22" ht="18" customHeight="1">
      <c r="A431">
        <v>3530</v>
      </c>
      <c r="B431">
        <v>3530</v>
      </c>
      <c r="C431" s="3">
        <v>41047</v>
      </c>
      <c r="D431">
        <v>41177</v>
      </c>
      <c r="E431" t="s">
        <v>1594</v>
      </c>
      <c r="F431" t="s">
        <v>1530</v>
      </c>
      <c r="G431" t="s">
        <v>124</v>
      </c>
      <c r="H431" s="42" t="s">
        <v>499</v>
      </c>
      <c r="I431" s="42">
        <v>41211</v>
      </c>
      <c r="J431" t="s">
        <v>3438</v>
      </c>
      <c r="K431" s="28" t="s">
        <v>8900</v>
      </c>
      <c r="L431" t="s">
        <v>4853</v>
      </c>
      <c r="M431" s="42" t="s">
        <v>3439</v>
      </c>
      <c r="N431" s="42" t="s">
        <v>499</v>
      </c>
      <c r="O431" s="42" t="s">
        <v>499</v>
      </c>
      <c r="P431" s="41" t="s">
        <v>499</v>
      </c>
      <c r="Q431" s="42" t="s">
        <v>8901</v>
      </c>
      <c r="R431" s="42" t="s">
        <v>499</v>
      </c>
      <c r="S431" s="42" t="s">
        <v>10975</v>
      </c>
      <c r="T431" t="s">
        <v>8901</v>
      </c>
      <c r="U431" s="42" t="s">
        <v>499</v>
      </c>
      <c r="V431" t="s">
        <v>10975</v>
      </c>
    </row>
    <row r="432" spans="1:22" ht="18" customHeight="1">
      <c r="A432">
        <v>3531</v>
      </c>
      <c r="B432">
        <v>3531</v>
      </c>
      <c r="C432" s="3">
        <v>41047</v>
      </c>
      <c r="D432">
        <v>41092</v>
      </c>
      <c r="E432" t="s">
        <v>1529</v>
      </c>
      <c r="F432" t="s">
        <v>1530</v>
      </c>
      <c r="G432" t="s">
        <v>3440</v>
      </c>
      <c r="H432" s="42" t="s">
        <v>3930</v>
      </c>
      <c r="I432" s="42">
        <v>41073</v>
      </c>
      <c r="J432" t="s">
        <v>3441</v>
      </c>
      <c r="K432" t="s">
        <v>3442</v>
      </c>
      <c r="L432" t="s">
        <v>5157</v>
      </c>
      <c r="M432" s="42" t="s">
        <v>3443</v>
      </c>
      <c r="N432" s="42" t="s">
        <v>3944</v>
      </c>
      <c r="O432" s="42" t="s">
        <v>1659</v>
      </c>
      <c r="P432" s="41">
        <v>41074</v>
      </c>
      <c r="Q432" s="42" t="s">
        <v>499</v>
      </c>
      <c r="R432" s="42" t="s">
        <v>10976</v>
      </c>
      <c r="S432" t="s">
        <v>10977</v>
      </c>
      <c r="T432" s="42" t="s">
        <v>499</v>
      </c>
      <c r="U432" t="s">
        <v>10976</v>
      </c>
      <c r="V432" t="s">
        <v>10977</v>
      </c>
    </row>
    <row r="433" spans="1:22" ht="18" customHeight="1">
      <c r="A433">
        <v>3532</v>
      </c>
      <c r="B433">
        <v>3532</v>
      </c>
      <c r="C433" s="3">
        <v>41047</v>
      </c>
      <c r="D433">
        <v>41092</v>
      </c>
      <c r="E433" t="s">
        <v>1529</v>
      </c>
      <c r="F433" t="s">
        <v>1530</v>
      </c>
      <c r="G433" t="s">
        <v>3440</v>
      </c>
      <c r="H433" s="42" t="s">
        <v>3903</v>
      </c>
      <c r="I433" s="42">
        <v>41073</v>
      </c>
      <c r="J433" t="s">
        <v>3444</v>
      </c>
      <c r="K433" t="s">
        <v>3445</v>
      </c>
      <c r="L433" t="s">
        <v>5157</v>
      </c>
      <c r="M433" s="42" t="s">
        <v>3446</v>
      </c>
      <c r="N433" s="42" t="s">
        <v>3945</v>
      </c>
      <c r="O433" s="42" t="s">
        <v>1659</v>
      </c>
      <c r="P433" s="41">
        <v>41074</v>
      </c>
      <c r="Q433" s="42" t="s">
        <v>499</v>
      </c>
      <c r="R433" s="42" t="s">
        <v>10978</v>
      </c>
      <c r="S433" t="s">
        <v>10979</v>
      </c>
      <c r="T433" s="42" t="s">
        <v>499</v>
      </c>
      <c r="U433" t="s">
        <v>10978</v>
      </c>
      <c r="V433" t="s">
        <v>10979</v>
      </c>
    </row>
    <row r="434" spans="1:22" ht="18" customHeight="1">
      <c r="A434">
        <v>3539</v>
      </c>
      <c r="B434">
        <v>3539</v>
      </c>
      <c r="C434" s="3">
        <v>41047</v>
      </c>
      <c r="D434">
        <v>41092</v>
      </c>
      <c r="E434" t="s">
        <v>1529</v>
      </c>
      <c r="F434" t="s">
        <v>1530</v>
      </c>
      <c r="G434" t="s">
        <v>3447</v>
      </c>
      <c r="H434" s="42" t="s">
        <v>4468</v>
      </c>
      <c r="I434" s="42">
        <v>41082</v>
      </c>
      <c r="J434" t="s">
        <v>3448</v>
      </c>
      <c r="K434" t="s">
        <v>3449</v>
      </c>
      <c r="L434" t="s">
        <v>5158</v>
      </c>
      <c r="M434" s="42" t="s">
        <v>3450</v>
      </c>
      <c r="N434" s="42" t="s">
        <v>4469</v>
      </c>
      <c r="O434" s="42" t="s">
        <v>2698</v>
      </c>
      <c r="P434" s="41">
        <v>41089</v>
      </c>
      <c r="Q434" s="42" t="s">
        <v>499</v>
      </c>
      <c r="R434" s="42" t="s">
        <v>10980</v>
      </c>
      <c r="S434" t="s">
        <v>10981</v>
      </c>
      <c r="T434" s="42" t="s">
        <v>499</v>
      </c>
      <c r="U434" t="s">
        <v>10980</v>
      </c>
      <c r="V434" t="s">
        <v>10981</v>
      </c>
    </row>
    <row r="435" spans="1:22" ht="18" customHeight="1">
      <c r="A435">
        <v>3538</v>
      </c>
      <c r="B435">
        <v>3538</v>
      </c>
      <c r="C435" s="3">
        <v>41047</v>
      </c>
      <c r="D435">
        <v>41092</v>
      </c>
      <c r="E435" t="s">
        <v>1529</v>
      </c>
      <c r="F435" t="s">
        <v>1530</v>
      </c>
      <c r="G435" t="s">
        <v>3451</v>
      </c>
      <c r="H435" s="42" t="s">
        <v>3931</v>
      </c>
      <c r="I435" s="42">
        <v>41075</v>
      </c>
      <c r="J435" t="s">
        <v>3452</v>
      </c>
      <c r="K435" t="s">
        <v>3453</v>
      </c>
      <c r="L435" t="s">
        <v>5159</v>
      </c>
      <c r="M435" s="42" t="s">
        <v>3454</v>
      </c>
      <c r="N435" s="42" t="s">
        <v>4086</v>
      </c>
      <c r="O435" s="42" t="s">
        <v>1547</v>
      </c>
      <c r="P435" s="41">
        <v>41075</v>
      </c>
      <c r="Q435" s="42" t="s">
        <v>499</v>
      </c>
      <c r="R435" s="42" t="s">
        <v>10982</v>
      </c>
      <c r="S435" t="s">
        <v>10983</v>
      </c>
      <c r="T435" s="42" t="s">
        <v>499</v>
      </c>
      <c r="U435" t="s">
        <v>10982</v>
      </c>
      <c r="V435" t="s">
        <v>10983</v>
      </c>
    </row>
    <row r="436" spans="1:22" ht="18" customHeight="1">
      <c r="A436">
        <v>3537</v>
      </c>
      <c r="B436">
        <v>3537</v>
      </c>
      <c r="C436" s="3">
        <v>41047</v>
      </c>
      <c r="D436">
        <v>41092</v>
      </c>
      <c r="E436" t="s">
        <v>1529</v>
      </c>
      <c r="F436" t="s">
        <v>1530</v>
      </c>
      <c r="G436" t="s">
        <v>3451</v>
      </c>
      <c r="H436" s="42" t="s">
        <v>5799</v>
      </c>
      <c r="I436" s="42">
        <v>41142</v>
      </c>
      <c r="J436" t="s">
        <v>3455</v>
      </c>
      <c r="K436" t="s">
        <v>3456</v>
      </c>
      <c r="L436" t="s">
        <v>5159</v>
      </c>
      <c r="M436" s="42" t="s">
        <v>3457</v>
      </c>
      <c r="N436" s="42" t="s">
        <v>6947</v>
      </c>
      <c r="O436" s="42" t="s">
        <v>6297</v>
      </c>
      <c r="P436" s="41">
        <v>41142</v>
      </c>
      <c r="Q436" s="42" t="s">
        <v>499</v>
      </c>
      <c r="R436" s="42" t="s">
        <v>10984</v>
      </c>
      <c r="S436" t="s">
        <v>10985</v>
      </c>
      <c r="T436" s="42" t="s">
        <v>499</v>
      </c>
      <c r="U436" t="s">
        <v>10984</v>
      </c>
      <c r="V436" t="s">
        <v>10985</v>
      </c>
    </row>
    <row r="437" spans="1:22" ht="18" customHeight="1">
      <c r="A437">
        <v>3536</v>
      </c>
      <c r="B437">
        <v>3536</v>
      </c>
      <c r="C437" s="3">
        <v>41047</v>
      </c>
      <c r="D437">
        <v>41092</v>
      </c>
      <c r="E437" t="s">
        <v>1529</v>
      </c>
      <c r="F437" t="s">
        <v>1530</v>
      </c>
      <c r="G437" t="s">
        <v>2176</v>
      </c>
      <c r="H437" s="42" t="s">
        <v>4745</v>
      </c>
      <c r="I437" s="42">
        <v>41107</v>
      </c>
      <c r="J437" t="s">
        <v>3458</v>
      </c>
      <c r="K437" t="s">
        <v>3459</v>
      </c>
      <c r="L437" t="s">
        <v>5013</v>
      </c>
      <c r="M437" s="42" t="s">
        <v>3460</v>
      </c>
      <c r="N437" s="42" t="s">
        <v>5716</v>
      </c>
      <c r="O437" s="42" t="s">
        <v>5693</v>
      </c>
      <c r="P437" s="41">
        <v>41108</v>
      </c>
      <c r="Q437" s="42" t="s">
        <v>3686</v>
      </c>
      <c r="R437" s="42" t="s">
        <v>10986</v>
      </c>
      <c r="S437" t="s">
        <v>10987</v>
      </c>
      <c r="T437" t="s">
        <v>3686</v>
      </c>
      <c r="U437" t="s">
        <v>10986</v>
      </c>
      <c r="V437" t="s">
        <v>10987</v>
      </c>
    </row>
    <row r="438" spans="1:22" ht="18" customHeight="1">
      <c r="A438">
        <v>3535</v>
      </c>
      <c r="B438">
        <v>3535</v>
      </c>
      <c r="C438" s="3">
        <v>41047</v>
      </c>
      <c r="D438">
        <v>41092</v>
      </c>
      <c r="E438" t="s">
        <v>1529</v>
      </c>
      <c r="F438" t="s">
        <v>1530</v>
      </c>
      <c r="G438" t="s">
        <v>2176</v>
      </c>
      <c r="H438" s="42" t="s">
        <v>4746</v>
      </c>
      <c r="I438" s="42">
        <v>41100</v>
      </c>
      <c r="J438" t="s">
        <v>3461</v>
      </c>
      <c r="K438" t="s">
        <v>3462</v>
      </c>
      <c r="L438" t="s">
        <v>5013</v>
      </c>
      <c r="M438" s="42" t="s">
        <v>3463</v>
      </c>
      <c r="N438" s="42" t="s">
        <v>5333</v>
      </c>
      <c r="O438" s="42" t="s">
        <v>5334</v>
      </c>
      <c r="P438" s="41">
        <v>41101</v>
      </c>
      <c r="Q438" s="42" t="s">
        <v>499</v>
      </c>
      <c r="R438" s="42" t="s">
        <v>10988</v>
      </c>
      <c r="S438" t="s">
        <v>10989</v>
      </c>
      <c r="T438" s="42" t="s">
        <v>499</v>
      </c>
      <c r="U438" t="s">
        <v>10988</v>
      </c>
      <c r="V438" t="s">
        <v>10989</v>
      </c>
    </row>
    <row r="439" spans="1:22" ht="18" customHeight="1">
      <c r="A439">
        <v>3534</v>
      </c>
      <c r="B439">
        <v>3534</v>
      </c>
      <c r="C439" s="3">
        <v>41047</v>
      </c>
      <c r="D439">
        <v>41092</v>
      </c>
      <c r="E439" t="s">
        <v>1529</v>
      </c>
      <c r="F439" t="s">
        <v>1530</v>
      </c>
      <c r="G439" t="s">
        <v>2176</v>
      </c>
      <c r="H439" s="42" t="s">
        <v>4470</v>
      </c>
      <c r="I439" s="42">
        <v>41087</v>
      </c>
      <c r="J439" t="s">
        <v>3464</v>
      </c>
      <c r="K439" t="s">
        <v>3465</v>
      </c>
      <c r="L439" t="s">
        <v>5013</v>
      </c>
      <c r="M439" s="42" t="s">
        <v>3466</v>
      </c>
      <c r="N439" s="42" t="s">
        <v>4623</v>
      </c>
      <c r="O439" s="42" t="s">
        <v>4624</v>
      </c>
      <c r="P439" s="41">
        <v>41087</v>
      </c>
      <c r="Q439" s="42" t="s">
        <v>499</v>
      </c>
      <c r="R439" s="42" t="s">
        <v>10990</v>
      </c>
      <c r="S439" t="s">
        <v>10991</v>
      </c>
      <c r="T439" s="42" t="s">
        <v>499</v>
      </c>
      <c r="U439" t="s">
        <v>10990</v>
      </c>
      <c r="V439" t="s">
        <v>10991</v>
      </c>
    </row>
    <row r="440" spans="1:22" ht="18" customHeight="1">
      <c r="A440">
        <v>3533</v>
      </c>
      <c r="B440">
        <v>3533</v>
      </c>
      <c r="C440" s="3">
        <v>41047</v>
      </c>
      <c r="D440">
        <v>41092</v>
      </c>
      <c r="E440" t="s">
        <v>1529</v>
      </c>
      <c r="F440" t="s">
        <v>1530</v>
      </c>
      <c r="G440" t="s">
        <v>3440</v>
      </c>
      <c r="H440" s="42" t="s">
        <v>3946</v>
      </c>
      <c r="I440" s="42">
        <v>41073</v>
      </c>
      <c r="J440" t="s">
        <v>3467</v>
      </c>
      <c r="K440" t="s">
        <v>3468</v>
      </c>
      <c r="L440" t="s">
        <v>5157</v>
      </c>
      <c r="M440" s="42" t="s">
        <v>3469</v>
      </c>
      <c r="N440" s="42" t="s">
        <v>3947</v>
      </c>
      <c r="O440" s="42" t="s">
        <v>3678</v>
      </c>
      <c r="P440" s="41">
        <v>41074</v>
      </c>
      <c r="Q440" s="42" t="s">
        <v>499</v>
      </c>
      <c r="R440" s="42" t="s">
        <v>10992</v>
      </c>
      <c r="S440" t="s">
        <v>10993</v>
      </c>
      <c r="T440" s="42" t="s">
        <v>499</v>
      </c>
      <c r="U440" t="s">
        <v>10992</v>
      </c>
      <c r="V440" t="s">
        <v>10993</v>
      </c>
    </row>
    <row r="441" spans="1:22" ht="18" customHeight="1">
      <c r="A441">
        <v>3540</v>
      </c>
      <c r="B441">
        <v>3540</v>
      </c>
      <c r="C441" s="3">
        <v>41047</v>
      </c>
      <c r="D441">
        <v>41116</v>
      </c>
      <c r="E441" t="s">
        <v>1529</v>
      </c>
      <c r="F441" t="s">
        <v>1530</v>
      </c>
      <c r="G441" t="s">
        <v>3447</v>
      </c>
      <c r="H441" s="42" t="s">
        <v>6472</v>
      </c>
      <c r="I441" s="42">
        <v>41130</v>
      </c>
      <c r="J441" t="s">
        <v>3470</v>
      </c>
      <c r="K441" t="s">
        <v>3471</v>
      </c>
      <c r="L441" t="s">
        <v>5158</v>
      </c>
      <c r="M441" s="42" t="s">
        <v>3472</v>
      </c>
      <c r="N441" s="42" t="s">
        <v>6646</v>
      </c>
      <c r="O441" s="42" t="s">
        <v>1591</v>
      </c>
      <c r="P441" s="41">
        <v>41130</v>
      </c>
      <c r="Q441" s="42" t="s">
        <v>4471</v>
      </c>
      <c r="R441" s="42" t="s">
        <v>10994</v>
      </c>
      <c r="S441" t="s">
        <v>10995</v>
      </c>
      <c r="T441" t="s">
        <v>4471</v>
      </c>
      <c r="U441" t="s">
        <v>10994</v>
      </c>
      <c r="V441" t="s">
        <v>10995</v>
      </c>
    </row>
    <row r="442" spans="1:22" ht="18" customHeight="1">
      <c r="A442">
        <v>3541</v>
      </c>
      <c r="B442">
        <v>3541</v>
      </c>
      <c r="C442" s="3">
        <v>41047</v>
      </c>
      <c r="D442">
        <v>41179</v>
      </c>
      <c r="E442" t="s">
        <v>1594</v>
      </c>
      <c r="F442" t="s">
        <v>1530</v>
      </c>
      <c r="G442" t="s">
        <v>3473</v>
      </c>
      <c r="H442" s="42" t="s">
        <v>13620</v>
      </c>
      <c r="I442" s="42">
        <v>41169</v>
      </c>
      <c r="J442" t="s">
        <v>3474</v>
      </c>
      <c r="K442" s="28" t="s">
        <v>3475</v>
      </c>
      <c r="L442" t="s">
        <v>5160</v>
      </c>
      <c r="M442" s="42" t="s">
        <v>3476</v>
      </c>
      <c r="N442" s="42" t="s">
        <v>499</v>
      </c>
      <c r="O442" s="42" t="s">
        <v>499</v>
      </c>
      <c r="P442" s="41" t="s">
        <v>499</v>
      </c>
      <c r="Q442" s="42" t="s">
        <v>7200</v>
      </c>
      <c r="R442" s="42" t="s">
        <v>13621</v>
      </c>
      <c r="S442" s="42" t="s">
        <v>10996</v>
      </c>
      <c r="T442" t="s">
        <v>7200</v>
      </c>
      <c r="U442" s="42" t="s">
        <v>499</v>
      </c>
      <c r="V442" t="s">
        <v>10996</v>
      </c>
    </row>
    <row r="443" spans="1:22" ht="18" customHeight="1">
      <c r="A443">
        <v>3542</v>
      </c>
      <c r="B443">
        <v>3542</v>
      </c>
      <c r="C443" s="3">
        <v>41047</v>
      </c>
      <c r="D443">
        <v>41092</v>
      </c>
      <c r="E443" t="s">
        <v>1529</v>
      </c>
      <c r="F443" t="s">
        <v>1530</v>
      </c>
      <c r="G443" t="s">
        <v>1945</v>
      </c>
      <c r="H443" s="42" t="s">
        <v>3960</v>
      </c>
      <c r="I443" s="42">
        <v>41079</v>
      </c>
      <c r="J443" t="s">
        <v>3477</v>
      </c>
      <c r="K443" t="s">
        <v>3478</v>
      </c>
      <c r="L443" t="s">
        <v>5161</v>
      </c>
      <c r="M443" s="42" t="s">
        <v>3479</v>
      </c>
      <c r="N443" s="42" t="s">
        <v>4272</v>
      </c>
      <c r="O443" s="42" t="s">
        <v>1659</v>
      </c>
      <c r="P443" s="41">
        <v>41079</v>
      </c>
      <c r="Q443" s="42" t="s">
        <v>499</v>
      </c>
      <c r="R443" s="42" t="s">
        <v>10997</v>
      </c>
      <c r="S443" t="s">
        <v>10998</v>
      </c>
      <c r="T443" s="42" t="s">
        <v>499</v>
      </c>
      <c r="U443" t="s">
        <v>10997</v>
      </c>
      <c r="V443" t="s">
        <v>10998</v>
      </c>
    </row>
    <row r="444" spans="1:22" ht="18" customHeight="1">
      <c r="A444">
        <v>3543</v>
      </c>
      <c r="B444">
        <v>3543</v>
      </c>
      <c r="C444" s="3">
        <v>41047</v>
      </c>
      <c r="D444">
        <v>41142</v>
      </c>
      <c r="E444" t="s">
        <v>1529</v>
      </c>
      <c r="F444" t="s">
        <v>1530</v>
      </c>
      <c r="G444" t="s">
        <v>1945</v>
      </c>
      <c r="H444" s="42" t="s">
        <v>3904</v>
      </c>
      <c r="I444" s="42">
        <v>41142</v>
      </c>
      <c r="J444" t="s">
        <v>3480</v>
      </c>
      <c r="K444" t="s">
        <v>3481</v>
      </c>
      <c r="L444" t="s">
        <v>5162</v>
      </c>
      <c r="M444" s="42" t="s">
        <v>3482</v>
      </c>
      <c r="N444" s="42" t="s">
        <v>9345</v>
      </c>
      <c r="O444" s="42" t="s">
        <v>7145</v>
      </c>
      <c r="P444" s="41">
        <v>41144</v>
      </c>
      <c r="Q444" s="42" t="s">
        <v>6473</v>
      </c>
      <c r="R444" s="42" t="s">
        <v>10999</v>
      </c>
      <c r="S444" t="s">
        <v>11000</v>
      </c>
      <c r="T444" t="s">
        <v>6473</v>
      </c>
      <c r="U444" t="s">
        <v>10999</v>
      </c>
      <c r="V444" t="s">
        <v>11000</v>
      </c>
    </row>
    <row r="445" spans="1:22" ht="18" customHeight="1">
      <c r="A445">
        <v>3520</v>
      </c>
      <c r="B445">
        <v>3520</v>
      </c>
      <c r="C445" s="3">
        <v>41047</v>
      </c>
      <c r="D445">
        <v>41182</v>
      </c>
      <c r="E445" t="s">
        <v>1529</v>
      </c>
      <c r="F445" t="s">
        <v>1530</v>
      </c>
      <c r="G445" t="s">
        <v>3310</v>
      </c>
      <c r="H445" s="42" t="s">
        <v>9725</v>
      </c>
      <c r="I445" s="42">
        <v>41197</v>
      </c>
      <c r="J445" t="s">
        <v>3483</v>
      </c>
      <c r="K445" t="s">
        <v>3484</v>
      </c>
      <c r="L445" t="s">
        <v>5163</v>
      </c>
      <c r="M445" s="42" t="s">
        <v>7512</v>
      </c>
      <c r="N445" s="42" t="s">
        <v>9726</v>
      </c>
      <c r="O445" s="42" t="s">
        <v>8114</v>
      </c>
      <c r="P445" s="41">
        <v>41212</v>
      </c>
      <c r="Q445" s="42" t="s">
        <v>7513</v>
      </c>
      <c r="R445" s="42" t="s">
        <v>11001</v>
      </c>
      <c r="S445" t="s">
        <v>11002</v>
      </c>
      <c r="T445" t="s">
        <v>7513</v>
      </c>
      <c r="U445" t="s">
        <v>11001</v>
      </c>
      <c r="V445" t="s">
        <v>11002</v>
      </c>
    </row>
    <row r="446" spans="1:22" ht="18" customHeight="1">
      <c r="A446">
        <v>3523</v>
      </c>
      <c r="B446">
        <v>3523</v>
      </c>
      <c r="C446" s="3">
        <v>41047</v>
      </c>
      <c r="D446">
        <v>41182</v>
      </c>
      <c r="E446" t="s">
        <v>1594</v>
      </c>
      <c r="F446" t="s">
        <v>1530</v>
      </c>
      <c r="G446" t="s">
        <v>3310</v>
      </c>
      <c r="H446" s="42" t="s">
        <v>9766</v>
      </c>
      <c r="I446" s="42">
        <v>41197</v>
      </c>
      <c r="J446" t="s">
        <v>3485</v>
      </c>
      <c r="K446" t="s">
        <v>3486</v>
      </c>
      <c r="L446" t="s">
        <v>5140</v>
      </c>
      <c r="M446" s="42" t="s">
        <v>7514</v>
      </c>
      <c r="N446" s="42" t="s">
        <v>9767</v>
      </c>
      <c r="O446" s="42" t="s">
        <v>499</v>
      </c>
      <c r="P446" s="41" t="s">
        <v>499</v>
      </c>
      <c r="Q446" s="42" t="s">
        <v>7515</v>
      </c>
      <c r="R446" s="42" t="s">
        <v>11003</v>
      </c>
      <c r="S446" s="42" t="s">
        <v>11004</v>
      </c>
      <c r="T446" t="s">
        <v>7515</v>
      </c>
      <c r="U446" t="s">
        <v>11003</v>
      </c>
      <c r="V446" t="s">
        <v>11004</v>
      </c>
    </row>
    <row r="447" spans="1:22" ht="18" customHeight="1">
      <c r="A447">
        <v>3522</v>
      </c>
      <c r="B447">
        <v>3522</v>
      </c>
      <c r="C447" s="3">
        <v>41047</v>
      </c>
      <c r="D447">
        <v>41182</v>
      </c>
      <c r="E447" t="s">
        <v>1529</v>
      </c>
      <c r="F447" t="s">
        <v>1530</v>
      </c>
      <c r="G447" t="s">
        <v>3310</v>
      </c>
      <c r="H447" s="42" t="s">
        <v>9664</v>
      </c>
      <c r="I447" s="42">
        <v>41197</v>
      </c>
      <c r="J447" t="s">
        <v>3488</v>
      </c>
      <c r="K447" t="s">
        <v>3489</v>
      </c>
      <c r="L447" t="s">
        <v>5164</v>
      </c>
      <c r="M447" s="42" t="s">
        <v>7516</v>
      </c>
      <c r="N447" s="42" t="s">
        <v>9713</v>
      </c>
      <c r="O447" s="42" t="s">
        <v>9260</v>
      </c>
      <c r="P447" s="41">
        <v>41211</v>
      </c>
      <c r="Q447" s="42" t="s">
        <v>7517</v>
      </c>
      <c r="R447" s="42" t="s">
        <v>11005</v>
      </c>
      <c r="S447" t="s">
        <v>11006</v>
      </c>
      <c r="T447" t="s">
        <v>7517</v>
      </c>
      <c r="U447" t="s">
        <v>11005</v>
      </c>
      <c r="V447" t="s">
        <v>11006</v>
      </c>
    </row>
    <row r="448" spans="1:22" ht="18" customHeight="1">
      <c r="A448">
        <v>3524</v>
      </c>
      <c r="B448">
        <v>3524</v>
      </c>
      <c r="C448" s="3">
        <v>41047</v>
      </c>
      <c r="D448">
        <v>41213</v>
      </c>
      <c r="E448" t="s">
        <v>1529</v>
      </c>
      <c r="F448" t="s">
        <v>1530</v>
      </c>
      <c r="G448" t="s">
        <v>3310</v>
      </c>
      <c r="H448" s="42" t="s">
        <v>9768</v>
      </c>
      <c r="I448" s="42">
        <v>41197</v>
      </c>
      <c r="J448" t="s">
        <v>3490</v>
      </c>
      <c r="K448" t="s">
        <v>7518</v>
      </c>
      <c r="L448" t="s">
        <v>5165</v>
      </c>
      <c r="M448" s="42" t="s">
        <v>3487</v>
      </c>
      <c r="N448" s="42" t="s">
        <v>9939</v>
      </c>
      <c r="O448" s="42" t="s">
        <v>8114</v>
      </c>
      <c r="P448" s="41">
        <v>41222</v>
      </c>
      <c r="Q448" s="42" t="s">
        <v>7519</v>
      </c>
      <c r="R448" s="42" t="s">
        <v>11007</v>
      </c>
      <c r="S448" t="s">
        <v>11008</v>
      </c>
      <c r="T448" t="s">
        <v>7519</v>
      </c>
      <c r="U448" t="s">
        <v>11007</v>
      </c>
      <c r="V448" t="s">
        <v>11008</v>
      </c>
    </row>
    <row r="449" spans="1:22" ht="18" customHeight="1">
      <c r="A449">
        <v>3525</v>
      </c>
      <c r="B449">
        <v>3525</v>
      </c>
      <c r="C449" s="3">
        <v>41047</v>
      </c>
      <c r="D449">
        <v>41182</v>
      </c>
      <c r="E449" t="s">
        <v>1529</v>
      </c>
      <c r="F449" t="s">
        <v>1530</v>
      </c>
      <c r="G449" t="s">
        <v>3310</v>
      </c>
      <c r="H449" s="42" t="s">
        <v>9727</v>
      </c>
      <c r="I449" s="42">
        <v>41197</v>
      </c>
      <c r="J449" t="s">
        <v>3491</v>
      </c>
      <c r="K449" t="s">
        <v>3492</v>
      </c>
      <c r="L449" t="s">
        <v>5166</v>
      </c>
      <c r="M449" s="42" t="s">
        <v>7520</v>
      </c>
      <c r="N449" s="42" t="s">
        <v>9728</v>
      </c>
      <c r="O449" s="42" t="s">
        <v>499</v>
      </c>
      <c r="P449" s="41">
        <v>41212</v>
      </c>
      <c r="Q449" s="42" t="s">
        <v>7521</v>
      </c>
      <c r="R449" s="42" t="s">
        <v>11009</v>
      </c>
      <c r="S449" t="s">
        <v>11010</v>
      </c>
      <c r="T449" t="s">
        <v>7521</v>
      </c>
      <c r="U449" t="s">
        <v>11009</v>
      </c>
      <c r="V449" t="s">
        <v>11010</v>
      </c>
    </row>
    <row r="450" spans="1:22" ht="18" customHeight="1">
      <c r="A450">
        <v>3526</v>
      </c>
      <c r="B450">
        <v>3526</v>
      </c>
      <c r="C450" s="3">
        <v>41047</v>
      </c>
      <c r="D450">
        <v>41182</v>
      </c>
      <c r="E450" t="s">
        <v>1529</v>
      </c>
      <c r="F450" t="s">
        <v>1530</v>
      </c>
      <c r="G450" t="s">
        <v>3310</v>
      </c>
      <c r="H450" s="42" t="s">
        <v>9729</v>
      </c>
      <c r="I450" s="42">
        <v>41197</v>
      </c>
      <c r="J450" t="s">
        <v>3493</v>
      </c>
      <c r="K450" t="s">
        <v>3494</v>
      </c>
      <c r="L450" t="s">
        <v>5167</v>
      </c>
      <c r="M450" s="42" t="s">
        <v>7522</v>
      </c>
      <c r="N450" s="42" t="s">
        <v>9769</v>
      </c>
      <c r="O450" s="42" t="s">
        <v>8114</v>
      </c>
      <c r="P450" s="41">
        <v>41213</v>
      </c>
      <c r="Q450" s="42" t="s">
        <v>7523</v>
      </c>
      <c r="R450" s="42" t="s">
        <v>11011</v>
      </c>
      <c r="S450" t="s">
        <v>11012</v>
      </c>
      <c r="T450" t="s">
        <v>7523</v>
      </c>
      <c r="U450" t="s">
        <v>11011</v>
      </c>
      <c r="V450" t="s">
        <v>11012</v>
      </c>
    </row>
    <row r="451" spans="1:22" ht="18" customHeight="1">
      <c r="A451">
        <v>3527</v>
      </c>
      <c r="B451">
        <v>3527</v>
      </c>
      <c r="C451" s="3">
        <v>41047</v>
      </c>
      <c r="D451">
        <v>41125</v>
      </c>
      <c r="E451" t="s">
        <v>1529</v>
      </c>
      <c r="F451" t="s">
        <v>1530</v>
      </c>
      <c r="G451" t="s">
        <v>3495</v>
      </c>
      <c r="H451" s="42" t="s">
        <v>10018</v>
      </c>
      <c r="I451" s="42">
        <v>41178</v>
      </c>
      <c r="J451" t="s">
        <v>3496</v>
      </c>
      <c r="K451" t="s">
        <v>3497</v>
      </c>
      <c r="L451" t="s">
        <v>5168</v>
      </c>
      <c r="M451" s="42" t="s">
        <v>3498</v>
      </c>
      <c r="N451" s="42" t="s">
        <v>10019</v>
      </c>
      <c r="O451" s="42" t="s">
        <v>8114</v>
      </c>
      <c r="P451" s="41">
        <v>41225</v>
      </c>
      <c r="Q451" s="42" t="s">
        <v>5169</v>
      </c>
      <c r="R451" s="42" t="s">
        <v>11013</v>
      </c>
      <c r="S451" t="s">
        <v>11014</v>
      </c>
      <c r="T451" t="s">
        <v>5169</v>
      </c>
      <c r="U451" t="s">
        <v>11013</v>
      </c>
      <c r="V451" t="s">
        <v>11014</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5168</v>
      </c>
      <c r="M452" s="42" t="s">
        <v>3501</v>
      </c>
      <c r="N452" s="42" t="s">
        <v>499</v>
      </c>
      <c r="O452" s="42" t="s">
        <v>499</v>
      </c>
      <c r="P452" s="41" t="s">
        <v>499</v>
      </c>
      <c r="Q452" s="42" t="s">
        <v>3687</v>
      </c>
      <c r="R452" s="42" t="s">
        <v>499</v>
      </c>
      <c r="S452" s="42" t="s">
        <v>11015</v>
      </c>
      <c r="T452" t="s">
        <v>3687</v>
      </c>
      <c r="U452" s="42" t="s">
        <v>499</v>
      </c>
      <c r="V452" t="s">
        <v>11015</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4853</v>
      </c>
      <c r="M453" s="42" t="s">
        <v>3504</v>
      </c>
      <c r="N453" s="42" t="s">
        <v>499</v>
      </c>
      <c r="O453" s="42" t="s">
        <v>499</v>
      </c>
      <c r="P453" s="41" t="s">
        <v>499</v>
      </c>
      <c r="Q453" s="42" t="s">
        <v>3688</v>
      </c>
      <c r="R453" s="42" t="s">
        <v>499</v>
      </c>
      <c r="S453" s="42" t="s">
        <v>11016</v>
      </c>
      <c r="T453" t="s">
        <v>3688</v>
      </c>
      <c r="U453" s="42" t="s">
        <v>499</v>
      </c>
      <c r="V453" t="s">
        <v>11016</v>
      </c>
    </row>
    <row r="454" spans="1:22" ht="18" customHeight="1">
      <c r="A454">
        <v>3545</v>
      </c>
      <c r="B454">
        <v>3545</v>
      </c>
      <c r="C454" s="3">
        <v>41047</v>
      </c>
      <c r="D454">
        <v>41092</v>
      </c>
      <c r="E454" t="s">
        <v>1529</v>
      </c>
      <c r="F454" t="s">
        <v>1530</v>
      </c>
      <c r="G454" t="s">
        <v>1945</v>
      </c>
      <c r="H454" s="42" t="s">
        <v>4087</v>
      </c>
      <c r="I454" s="42">
        <v>41080</v>
      </c>
      <c r="J454" t="s">
        <v>3505</v>
      </c>
      <c r="K454" t="s">
        <v>3506</v>
      </c>
      <c r="L454" t="s">
        <v>5170</v>
      </c>
      <c r="M454" s="42" t="s">
        <v>3507</v>
      </c>
      <c r="N454" s="42" t="s">
        <v>4273</v>
      </c>
      <c r="O454" s="42" t="s">
        <v>1554</v>
      </c>
      <c r="P454" s="41">
        <v>41080</v>
      </c>
      <c r="Q454" s="42" t="s">
        <v>499</v>
      </c>
      <c r="R454" s="42" t="s">
        <v>11017</v>
      </c>
      <c r="S454" t="s">
        <v>11018</v>
      </c>
      <c r="T454" s="42" t="s">
        <v>499</v>
      </c>
      <c r="U454" t="s">
        <v>11017</v>
      </c>
      <c r="V454" t="s">
        <v>11018</v>
      </c>
    </row>
    <row r="455" spans="1:22" ht="18" customHeight="1">
      <c r="A455">
        <v>3565</v>
      </c>
      <c r="B455">
        <v>3565</v>
      </c>
      <c r="C455" s="3">
        <v>41051</v>
      </c>
      <c r="D455">
        <v>41096</v>
      </c>
      <c r="E455" t="s">
        <v>1529</v>
      </c>
      <c r="F455" t="s">
        <v>1530</v>
      </c>
      <c r="G455" t="s">
        <v>3689</v>
      </c>
      <c r="H455" s="42" t="s">
        <v>5171</v>
      </c>
      <c r="I455" s="42">
        <v>41095</v>
      </c>
      <c r="J455" t="s">
        <v>3564</v>
      </c>
      <c r="K455" t="s">
        <v>3565</v>
      </c>
      <c r="L455">
        <v>37330000</v>
      </c>
      <c r="M455" s="42" t="s">
        <v>3566</v>
      </c>
      <c r="N455" s="42" t="s">
        <v>5335</v>
      </c>
      <c r="O455" s="42" t="s">
        <v>1554</v>
      </c>
      <c r="P455" s="41">
        <v>41095</v>
      </c>
      <c r="Q455" s="42" t="s">
        <v>499</v>
      </c>
      <c r="R455" s="42" t="s">
        <v>11019</v>
      </c>
      <c r="S455" t="s">
        <v>11020</v>
      </c>
      <c r="T455" s="42" t="s">
        <v>499</v>
      </c>
      <c r="U455" t="s">
        <v>11019</v>
      </c>
      <c r="V455" t="s">
        <v>11020</v>
      </c>
    </row>
    <row r="456" spans="1:22" ht="18" customHeight="1">
      <c r="A456">
        <v>3564</v>
      </c>
      <c r="B456">
        <v>3564</v>
      </c>
      <c r="C456" s="3">
        <v>41051</v>
      </c>
      <c r="D456">
        <v>41096</v>
      </c>
      <c r="E456" t="s">
        <v>1529</v>
      </c>
      <c r="F456" t="s">
        <v>1530</v>
      </c>
      <c r="G456" t="s">
        <v>3567</v>
      </c>
      <c r="H456" s="42" t="s">
        <v>3905</v>
      </c>
      <c r="I456" s="42">
        <v>41065</v>
      </c>
      <c r="J456" t="s">
        <v>3568</v>
      </c>
      <c r="K456" t="s">
        <v>3569</v>
      </c>
      <c r="L456" t="s">
        <v>5172</v>
      </c>
      <c r="M456" s="42" t="s">
        <v>3570</v>
      </c>
      <c r="N456" s="42" t="s">
        <v>3932</v>
      </c>
      <c r="O456" s="42" t="s">
        <v>2294</v>
      </c>
      <c r="P456" s="41">
        <v>41071</v>
      </c>
      <c r="Q456" s="42" t="s">
        <v>499</v>
      </c>
      <c r="R456" s="42" t="s">
        <v>11021</v>
      </c>
      <c r="S456" t="s">
        <v>11022</v>
      </c>
      <c r="T456" s="42" t="s">
        <v>499</v>
      </c>
      <c r="U456" t="s">
        <v>11021</v>
      </c>
      <c r="V456" t="s">
        <v>11022</v>
      </c>
    </row>
    <row r="457" spans="1:22" ht="18" customHeight="1">
      <c r="A457">
        <v>3563</v>
      </c>
      <c r="B457">
        <v>3563</v>
      </c>
      <c r="C457" s="3">
        <v>41051</v>
      </c>
      <c r="D457">
        <v>41120</v>
      </c>
      <c r="E457" t="s">
        <v>1594</v>
      </c>
      <c r="F457" t="s">
        <v>1530</v>
      </c>
      <c r="G457" t="s">
        <v>3571</v>
      </c>
      <c r="H457" s="42" t="s">
        <v>499</v>
      </c>
      <c r="I457" s="42">
        <v>41169</v>
      </c>
      <c r="J457" t="s">
        <v>13622</v>
      </c>
      <c r="K457" s="28" t="s">
        <v>6647</v>
      </c>
      <c r="L457" t="s">
        <v>5513</v>
      </c>
      <c r="M457" s="42" t="s">
        <v>6648</v>
      </c>
      <c r="N457" s="42" t="s">
        <v>499</v>
      </c>
      <c r="O457" s="42" t="s">
        <v>499</v>
      </c>
      <c r="P457" s="41" t="s">
        <v>499</v>
      </c>
      <c r="Q457" s="42" t="s">
        <v>7328</v>
      </c>
      <c r="R457" s="42" t="s">
        <v>499</v>
      </c>
      <c r="S457" s="42" t="s">
        <v>11023</v>
      </c>
      <c r="T457" t="s">
        <v>7328</v>
      </c>
      <c r="U457" s="42" t="s">
        <v>499</v>
      </c>
      <c r="V457" t="s">
        <v>11023</v>
      </c>
    </row>
    <row r="458" spans="1:22" ht="18" customHeight="1">
      <c r="A458">
        <v>3562</v>
      </c>
      <c r="B458">
        <v>3562</v>
      </c>
      <c r="C458" s="3">
        <v>41051</v>
      </c>
      <c r="D458">
        <v>41120</v>
      </c>
      <c r="E458" t="s">
        <v>1529</v>
      </c>
      <c r="F458" t="s">
        <v>1530</v>
      </c>
      <c r="G458" t="s">
        <v>3572</v>
      </c>
      <c r="H458" s="42" t="s">
        <v>6649</v>
      </c>
      <c r="I458" s="42">
        <v>41135</v>
      </c>
      <c r="J458" t="s">
        <v>3573</v>
      </c>
      <c r="K458" t="s">
        <v>4472</v>
      </c>
      <c r="L458" t="s">
        <v>5173</v>
      </c>
      <c r="M458" s="42" t="s">
        <v>3574</v>
      </c>
      <c r="N458" s="42" t="s">
        <v>6855</v>
      </c>
      <c r="O458" s="42" t="s">
        <v>499</v>
      </c>
      <c r="P458" s="41">
        <v>41137</v>
      </c>
      <c r="Q458" s="42" t="s">
        <v>499</v>
      </c>
      <c r="R458" s="42" t="s">
        <v>11024</v>
      </c>
      <c r="S458" t="s">
        <v>11025</v>
      </c>
      <c r="T458" s="42" t="s">
        <v>499</v>
      </c>
      <c r="U458" t="s">
        <v>11024</v>
      </c>
      <c r="V458" t="s">
        <v>11025</v>
      </c>
    </row>
    <row r="459" spans="1:22" ht="18" customHeight="1">
      <c r="A459">
        <v>3561</v>
      </c>
      <c r="B459">
        <v>3561</v>
      </c>
      <c r="C459" s="3">
        <v>41051</v>
      </c>
      <c r="D459">
        <v>41120</v>
      </c>
      <c r="E459" t="s">
        <v>1529</v>
      </c>
      <c r="F459" t="s">
        <v>1530</v>
      </c>
      <c r="G459" t="s">
        <v>3575</v>
      </c>
      <c r="H459" s="42" t="s">
        <v>6948</v>
      </c>
      <c r="I459" s="42">
        <v>41138</v>
      </c>
      <c r="J459" t="s">
        <v>3576</v>
      </c>
      <c r="K459" t="s">
        <v>4473</v>
      </c>
      <c r="L459" t="s">
        <v>5174</v>
      </c>
      <c r="M459" s="42" t="s">
        <v>3577</v>
      </c>
      <c r="N459" s="42" t="s">
        <v>6949</v>
      </c>
      <c r="O459" s="42" t="s">
        <v>6950</v>
      </c>
      <c r="P459" s="41">
        <v>41138</v>
      </c>
      <c r="Q459" s="42" t="s">
        <v>4383</v>
      </c>
      <c r="R459" s="42" t="s">
        <v>11026</v>
      </c>
      <c r="S459" t="s">
        <v>11027</v>
      </c>
      <c r="T459" t="s">
        <v>4383</v>
      </c>
      <c r="U459" t="s">
        <v>11026</v>
      </c>
      <c r="V459" t="s">
        <v>11027</v>
      </c>
    </row>
    <row r="460" spans="1:22" ht="18" customHeight="1">
      <c r="A460">
        <v>3559</v>
      </c>
      <c r="B460">
        <v>3559</v>
      </c>
      <c r="C460" s="3">
        <v>41051</v>
      </c>
      <c r="D460">
        <v>41120</v>
      </c>
      <c r="E460" t="s">
        <v>1529</v>
      </c>
      <c r="F460" t="s">
        <v>1530</v>
      </c>
      <c r="G460" t="s">
        <v>3578</v>
      </c>
      <c r="H460" s="42" t="s">
        <v>7651</v>
      </c>
      <c r="I460" s="42">
        <v>41157</v>
      </c>
      <c r="J460" t="s">
        <v>3579</v>
      </c>
      <c r="K460" t="s">
        <v>4474</v>
      </c>
      <c r="L460">
        <v>39398000</v>
      </c>
      <c r="M460" s="42" t="s">
        <v>4475</v>
      </c>
      <c r="N460" s="42" t="s">
        <v>7888</v>
      </c>
      <c r="O460" s="42" t="s">
        <v>7643</v>
      </c>
      <c r="P460" s="41">
        <v>41157</v>
      </c>
      <c r="Q460" s="42" t="s">
        <v>4383</v>
      </c>
      <c r="R460" s="42" t="s">
        <v>11028</v>
      </c>
      <c r="S460" t="s">
        <v>11029</v>
      </c>
      <c r="T460" t="s">
        <v>4383</v>
      </c>
      <c r="U460" t="s">
        <v>11028</v>
      </c>
      <c r="V460" t="s">
        <v>11029</v>
      </c>
    </row>
    <row r="461" spans="1:22" ht="18" customHeight="1">
      <c r="A461">
        <v>3558</v>
      </c>
      <c r="B461">
        <v>3558</v>
      </c>
      <c r="C461" s="3">
        <v>41051</v>
      </c>
      <c r="D461">
        <v>41120</v>
      </c>
      <c r="E461" t="s">
        <v>1529</v>
      </c>
      <c r="F461" t="s">
        <v>1530</v>
      </c>
      <c r="G461" t="s">
        <v>3580</v>
      </c>
      <c r="H461" s="42" t="s">
        <v>6856</v>
      </c>
      <c r="I461" s="42">
        <v>41135</v>
      </c>
      <c r="J461" t="s">
        <v>3581</v>
      </c>
      <c r="K461" t="s">
        <v>3582</v>
      </c>
      <c r="L461">
        <v>39718000</v>
      </c>
      <c r="M461" s="42" t="s">
        <v>4476</v>
      </c>
      <c r="N461" s="42" t="s">
        <v>6857</v>
      </c>
      <c r="O461" s="42" t="s">
        <v>2221</v>
      </c>
      <c r="P461" s="41">
        <v>41135</v>
      </c>
      <c r="Q461" s="42" t="s">
        <v>4383</v>
      </c>
      <c r="R461" s="42" t="s">
        <v>11030</v>
      </c>
      <c r="S461" t="s">
        <v>11031</v>
      </c>
      <c r="T461" t="s">
        <v>4383</v>
      </c>
      <c r="U461" t="s">
        <v>11030</v>
      </c>
      <c r="V461" t="s">
        <v>11031</v>
      </c>
    </row>
    <row r="462" spans="1:22" ht="18" customHeight="1">
      <c r="A462">
        <v>3557</v>
      </c>
      <c r="B462">
        <v>3557</v>
      </c>
      <c r="C462" s="3">
        <v>41051</v>
      </c>
      <c r="D462">
        <v>41096</v>
      </c>
      <c r="E462" t="s">
        <v>1529</v>
      </c>
      <c r="F462" t="s">
        <v>1530</v>
      </c>
      <c r="G462" t="s">
        <v>3583</v>
      </c>
      <c r="H462" s="42" t="s">
        <v>4633</v>
      </c>
      <c r="I462" s="42">
        <v>41088</v>
      </c>
      <c r="J462" t="s">
        <v>3584</v>
      </c>
      <c r="K462" t="s">
        <v>3585</v>
      </c>
      <c r="L462">
        <v>39547000</v>
      </c>
      <c r="M462" s="42" t="s">
        <v>3586</v>
      </c>
      <c r="N462" s="42" t="s">
        <v>4634</v>
      </c>
      <c r="O462" s="42" t="s">
        <v>2085</v>
      </c>
      <c r="P462" s="41">
        <v>41088</v>
      </c>
      <c r="Q462" s="42" t="s">
        <v>499</v>
      </c>
      <c r="R462" s="42" t="s">
        <v>11032</v>
      </c>
      <c r="S462" t="s">
        <v>11033</v>
      </c>
      <c r="T462" s="42" t="s">
        <v>499</v>
      </c>
      <c r="U462" t="s">
        <v>11032</v>
      </c>
      <c r="V462" t="s">
        <v>11033</v>
      </c>
    </row>
    <row r="463" spans="1:22" ht="18" customHeight="1">
      <c r="A463">
        <v>3555</v>
      </c>
      <c r="B463">
        <v>3555</v>
      </c>
      <c r="C463" s="3">
        <v>41051</v>
      </c>
      <c r="D463">
        <v>41096</v>
      </c>
      <c r="E463" t="s">
        <v>1529</v>
      </c>
      <c r="F463" t="s">
        <v>1530</v>
      </c>
      <c r="G463" t="s">
        <v>3587</v>
      </c>
      <c r="H463" s="42" t="s">
        <v>4477</v>
      </c>
      <c r="I463" s="42">
        <v>41085</v>
      </c>
      <c r="J463" t="s">
        <v>3588</v>
      </c>
      <c r="K463" t="s">
        <v>3589</v>
      </c>
      <c r="L463" t="s">
        <v>5175</v>
      </c>
      <c r="M463" s="42" t="s">
        <v>3590</v>
      </c>
      <c r="N463" s="42" t="s">
        <v>4478</v>
      </c>
      <c r="O463" s="42" t="s">
        <v>2085</v>
      </c>
      <c r="P463" s="41">
        <v>41086</v>
      </c>
      <c r="Q463" s="42" t="s">
        <v>499</v>
      </c>
      <c r="R463" s="42" t="s">
        <v>11034</v>
      </c>
      <c r="S463" t="s">
        <v>11035</v>
      </c>
      <c r="T463" s="42" t="s">
        <v>499</v>
      </c>
      <c r="U463" t="s">
        <v>11034</v>
      </c>
      <c r="V463" t="s">
        <v>11035</v>
      </c>
    </row>
    <row r="464" spans="1:22" ht="18" customHeight="1">
      <c r="A464">
        <v>3554</v>
      </c>
      <c r="B464">
        <v>3554</v>
      </c>
      <c r="C464" s="3">
        <v>41051</v>
      </c>
      <c r="D464">
        <v>41096</v>
      </c>
      <c r="E464" t="s">
        <v>1529</v>
      </c>
      <c r="F464" t="s">
        <v>1530</v>
      </c>
      <c r="G464" t="s">
        <v>3591</v>
      </c>
      <c r="H464" s="42" t="s">
        <v>3933</v>
      </c>
      <c r="I464" s="42">
        <v>41099</v>
      </c>
      <c r="J464" t="s">
        <v>3592</v>
      </c>
      <c r="K464" t="s">
        <v>3593</v>
      </c>
      <c r="L464" t="s">
        <v>5800</v>
      </c>
      <c r="M464" s="42" t="s">
        <v>3594</v>
      </c>
      <c r="N464" s="42" t="s">
        <v>5514</v>
      </c>
      <c r="O464" s="42" t="s">
        <v>2221</v>
      </c>
      <c r="P464" s="41">
        <v>41101</v>
      </c>
      <c r="Q464" s="42" t="s">
        <v>499</v>
      </c>
      <c r="R464" s="42" t="s">
        <v>11036</v>
      </c>
      <c r="S464" t="s">
        <v>11037</v>
      </c>
      <c r="T464" s="42" t="s">
        <v>499</v>
      </c>
      <c r="U464" t="s">
        <v>11036</v>
      </c>
      <c r="V464" t="s">
        <v>11037</v>
      </c>
    </row>
    <row r="465" spans="1:22" ht="18" customHeight="1">
      <c r="A465">
        <v>3580</v>
      </c>
      <c r="B465">
        <v>3580</v>
      </c>
      <c r="C465" s="3">
        <v>41052</v>
      </c>
      <c r="D465">
        <v>41100</v>
      </c>
      <c r="E465" t="s">
        <v>1529</v>
      </c>
      <c r="F465" t="s">
        <v>1530</v>
      </c>
      <c r="G465" t="s">
        <v>3616</v>
      </c>
      <c r="H465" s="42" t="s">
        <v>5801</v>
      </c>
      <c r="I465" s="42">
        <v>41122</v>
      </c>
      <c r="J465" t="s">
        <v>3617</v>
      </c>
      <c r="K465" t="s">
        <v>5515</v>
      </c>
      <c r="L465" t="s">
        <v>5176</v>
      </c>
      <c r="M465" s="42" t="s">
        <v>3618</v>
      </c>
      <c r="N465" s="42" t="s">
        <v>6334</v>
      </c>
      <c r="O465" s="42" t="s">
        <v>6298</v>
      </c>
      <c r="P465" s="41">
        <v>41122</v>
      </c>
      <c r="Q465" s="42" t="s">
        <v>5516</v>
      </c>
      <c r="R465" s="42" t="s">
        <v>11038</v>
      </c>
      <c r="S465" t="s">
        <v>11039</v>
      </c>
      <c r="T465" t="s">
        <v>5516</v>
      </c>
      <c r="U465" t="s">
        <v>11038</v>
      </c>
      <c r="V465" t="s">
        <v>11039</v>
      </c>
    </row>
    <row r="466" spans="1:22" ht="18" customHeight="1">
      <c r="A466">
        <v>3579</v>
      </c>
      <c r="B466">
        <v>3579</v>
      </c>
      <c r="C466" s="3">
        <v>41052</v>
      </c>
      <c r="D466">
        <v>41097</v>
      </c>
      <c r="E466" t="s">
        <v>1529</v>
      </c>
      <c r="F466" t="s">
        <v>1530</v>
      </c>
      <c r="G466" t="s">
        <v>3619</v>
      </c>
      <c r="H466" s="42" t="s">
        <v>5891</v>
      </c>
      <c r="I466" s="42">
        <v>41122</v>
      </c>
      <c r="J466" t="s">
        <v>3620</v>
      </c>
      <c r="K466" t="s">
        <v>3621</v>
      </c>
      <c r="L466" t="s">
        <v>5177</v>
      </c>
      <c r="M466" s="42" t="s">
        <v>3622</v>
      </c>
      <c r="N466" s="42" t="s">
        <v>6335</v>
      </c>
      <c r="O466" s="42" t="s">
        <v>1736</v>
      </c>
      <c r="P466" s="41">
        <v>41124</v>
      </c>
      <c r="Q466" s="42" t="s">
        <v>499</v>
      </c>
      <c r="R466" s="42" t="s">
        <v>11040</v>
      </c>
      <c r="S466" t="s">
        <v>11041</v>
      </c>
      <c r="T466" s="42" t="s">
        <v>499</v>
      </c>
      <c r="U466" t="s">
        <v>11040</v>
      </c>
      <c r="V466" t="s">
        <v>11041</v>
      </c>
    </row>
    <row r="467" spans="1:22" ht="18" customHeight="1">
      <c r="A467">
        <v>3569</v>
      </c>
      <c r="B467">
        <v>3569</v>
      </c>
      <c r="C467" s="3">
        <v>41052</v>
      </c>
      <c r="D467">
        <v>41097</v>
      </c>
      <c r="E467" t="s">
        <v>1529</v>
      </c>
      <c r="F467" t="s">
        <v>1530</v>
      </c>
      <c r="G467" t="s">
        <v>3623</v>
      </c>
      <c r="H467" s="42" t="s">
        <v>4635</v>
      </c>
      <c r="I467" s="42">
        <v>41088</v>
      </c>
      <c r="J467" t="s">
        <v>3624</v>
      </c>
      <c r="K467" t="s">
        <v>3625</v>
      </c>
      <c r="L467" t="s">
        <v>5178</v>
      </c>
      <c r="M467" s="42" t="s">
        <v>3626</v>
      </c>
      <c r="N467" s="42" t="s">
        <v>4636</v>
      </c>
      <c r="O467" s="42" t="s">
        <v>1659</v>
      </c>
      <c r="P467" s="41">
        <v>41088</v>
      </c>
      <c r="Q467" s="42" t="s">
        <v>499</v>
      </c>
      <c r="R467" s="42" t="s">
        <v>11042</v>
      </c>
      <c r="S467" t="s">
        <v>11043</v>
      </c>
      <c r="T467" s="42" t="s">
        <v>499</v>
      </c>
      <c r="U467" t="s">
        <v>11042</v>
      </c>
      <c r="V467" t="s">
        <v>11043</v>
      </c>
    </row>
    <row r="468" spans="1:22" ht="18" customHeight="1">
      <c r="A468">
        <v>3570</v>
      </c>
      <c r="B468">
        <v>3570</v>
      </c>
      <c r="C468" s="3">
        <v>41052</v>
      </c>
      <c r="D468">
        <v>41097</v>
      </c>
      <c r="E468" t="s">
        <v>1529</v>
      </c>
      <c r="F468" t="s">
        <v>1530</v>
      </c>
      <c r="G468" t="s">
        <v>3627</v>
      </c>
      <c r="H468" s="42" t="s">
        <v>6336</v>
      </c>
      <c r="I468" s="42">
        <v>41122</v>
      </c>
      <c r="J468" t="s">
        <v>3628</v>
      </c>
      <c r="K468" t="s">
        <v>3629</v>
      </c>
      <c r="L468" t="s">
        <v>5179</v>
      </c>
      <c r="M468" s="42" t="s">
        <v>3630</v>
      </c>
      <c r="N468" s="42" t="s">
        <v>6337</v>
      </c>
      <c r="O468" s="42" t="s">
        <v>5920</v>
      </c>
      <c r="P468" s="41">
        <v>41122</v>
      </c>
      <c r="Q468" s="42" t="s">
        <v>499</v>
      </c>
      <c r="R468" s="42" t="s">
        <v>11044</v>
      </c>
      <c r="S468" t="s">
        <v>11045</v>
      </c>
      <c r="T468" s="42" t="s">
        <v>499</v>
      </c>
      <c r="U468" t="s">
        <v>11044</v>
      </c>
      <c r="V468" t="s">
        <v>11045</v>
      </c>
    </row>
    <row r="469" spans="1:22" ht="18" customHeight="1">
      <c r="A469">
        <v>3572</v>
      </c>
      <c r="B469">
        <v>3572</v>
      </c>
      <c r="C469" s="3">
        <v>41052</v>
      </c>
      <c r="D469">
        <v>41097</v>
      </c>
      <c r="E469" t="s">
        <v>1529</v>
      </c>
      <c r="F469" t="s">
        <v>1530</v>
      </c>
      <c r="G469" t="s">
        <v>3631</v>
      </c>
      <c r="H469" s="42" t="s">
        <v>3906</v>
      </c>
      <c r="I469" s="42">
        <v>41065</v>
      </c>
      <c r="J469" t="s">
        <v>3632</v>
      </c>
      <c r="K469" t="s">
        <v>3633</v>
      </c>
      <c r="L469" t="s">
        <v>5180</v>
      </c>
      <c r="M469" s="42" t="s">
        <v>3634</v>
      </c>
      <c r="N469" s="42" t="s">
        <v>3919</v>
      </c>
      <c r="O469" s="42" t="s">
        <v>3678</v>
      </c>
      <c r="P469" s="41">
        <v>41066</v>
      </c>
      <c r="Q469" s="42" t="s">
        <v>499</v>
      </c>
      <c r="R469" s="42" t="s">
        <v>11046</v>
      </c>
      <c r="S469" t="s">
        <v>11047</v>
      </c>
      <c r="T469" s="42" t="s">
        <v>499</v>
      </c>
      <c r="U469" t="s">
        <v>11046</v>
      </c>
      <c r="V469" t="s">
        <v>11047</v>
      </c>
    </row>
    <row r="470" spans="1:22" ht="18" customHeight="1">
      <c r="A470">
        <v>3571</v>
      </c>
      <c r="B470">
        <v>3571</v>
      </c>
      <c r="C470" s="3">
        <v>41052</v>
      </c>
      <c r="D470">
        <v>41097</v>
      </c>
      <c r="E470" t="s">
        <v>1529</v>
      </c>
      <c r="F470" t="s">
        <v>1530</v>
      </c>
      <c r="G470" t="s">
        <v>3635</v>
      </c>
      <c r="H470" s="42" t="s">
        <v>5717</v>
      </c>
      <c r="I470" s="42">
        <v>41108</v>
      </c>
      <c r="J470" t="s">
        <v>3636</v>
      </c>
      <c r="K470" t="s">
        <v>3637</v>
      </c>
      <c r="L470" t="s">
        <v>5181</v>
      </c>
      <c r="M470" s="42" t="s">
        <v>3638</v>
      </c>
      <c r="N470" s="42" t="s">
        <v>5718</v>
      </c>
      <c r="O470" s="42" t="s">
        <v>1567</v>
      </c>
      <c r="P470" s="41">
        <v>41108</v>
      </c>
      <c r="Q470" s="42" t="s">
        <v>499</v>
      </c>
      <c r="R470" s="42" t="s">
        <v>11048</v>
      </c>
      <c r="S470" t="s">
        <v>11049</v>
      </c>
      <c r="T470" s="42" t="s">
        <v>499</v>
      </c>
      <c r="U470" t="s">
        <v>11048</v>
      </c>
      <c r="V470" t="s">
        <v>11049</v>
      </c>
    </row>
    <row r="471" spans="1:22" ht="18" customHeight="1">
      <c r="A471">
        <v>3573</v>
      </c>
      <c r="B471">
        <v>3573</v>
      </c>
      <c r="C471" s="3">
        <v>41052</v>
      </c>
      <c r="D471">
        <v>41097</v>
      </c>
      <c r="E471" t="s">
        <v>1529</v>
      </c>
      <c r="F471" t="s">
        <v>1530</v>
      </c>
      <c r="G471" t="s">
        <v>3639</v>
      </c>
      <c r="H471" s="42" t="s">
        <v>4637</v>
      </c>
      <c r="I471" s="42">
        <v>41089</v>
      </c>
      <c r="J471" t="s">
        <v>3640</v>
      </c>
      <c r="K471" t="s">
        <v>3641</v>
      </c>
      <c r="L471" t="s">
        <v>5182</v>
      </c>
      <c r="M471" s="42" t="s">
        <v>3642</v>
      </c>
      <c r="N471" s="42" t="s">
        <v>4666</v>
      </c>
      <c r="O471" s="42" t="s">
        <v>2698</v>
      </c>
      <c r="P471" s="41">
        <v>41089</v>
      </c>
      <c r="Q471" s="42" t="s">
        <v>499</v>
      </c>
      <c r="R471" s="42" t="s">
        <v>11050</v>
      </c>
      <c r="S471" t="s">
        <v>11051</v>
      </c>
      <c r="T471" s="42" t="s">
        <v>499</v>
      </c>
      <c r="U471" t="s">
        <v>11050</v>
      </c>
      <c r="V471" t="s">
        <v>11051</v>
      </c>
    </row>
    <row r="472" spans="1:22" ht="18" customHeight="1">
      <c r="A472">
        <v>3574</v>
      </c>
      <c r="B472">
        <v>3574</v>
      </c>
      <c r="C472" s="3">
        <v>41052</v>
      </c>
      <c r="D472">
        <v>41100</v>
      </c>
      <c r="E472" t="s">
        <v>1529</v>
      </c>
      <c r="F472" t="s">
        <v>1530</v>
      </c>
      <c r="G472" t="s">
        <v>3643</v>
      </c>
      <c r="H472" s="42" t="s">
        <v>8312</v>
      </c>
      <c r="I472" s="42">
        <v>41150</v>
      </c>
      <c r="J472" t="s">
        <v>3644</v>
      </c>
      <c r="K472" t="s">
        <v>8261</v>
      </c>
      <c r="L472" t="s">
        <v>5517</v>
      </c>
      <c r="M472" s="42" t="s">
        <v>3645</v>
      </c>
      <c r="N472" s="42" t="s">
        <v>8413</v>
      </c>
      <c r="O472" s="42" t="s">
        <v>5191</v>
      </c>
      <c r="P472" s="41">
        <v>41176</v>
      </c>
      <c r="Q472" s="42" t="s">
        <v>8262</v>
      </c>
      <c r="R472" s="42" t="s">
        <v>11052</v>
      </c>
      <c r="S472" t="s">
        <v>11053</v>
      </c>
      <c r="T472" t="s">
        <v>8262</v>
      </c>
      <c r="U472" t="s">
        <v>11052</v>
      </c>
      <c r="V472" t="s">
        <v>11053</v>
      </c>
    </row>
    <row r="473" spans="1:22" ht="18" customHeight="1">
      <c r="A473" t="s">
        <v>5892</v>
      </c>
      <c r="B473">
        <v>3577</v>
      </c>
      <c r="C473" s="3">
        <v>41052</v>
      </c>
      <c r="D473">
        <v>41097</v>
      </c>
      <c r="E473" t="s">
        <v>1538</v>
      </c>
      <c r="F473" t="s">
        <v>1530</v>
      </c>
      <c r="G473" t="s">
        <v>1774</v>
      </c>
      <c r="H473" s="42" t="s">
        <v>499</v>
      </c>
      <c r="I473" s="42" t="s">
        <v>499</v>
      </c>
      <c r="J473" t="s">
        <v>3646</v>
      </c>
      <c r="K473" s="28" t="s">
        <v>3647</v>
      </c>
      <c r="L473" s="28" t="s">
        <v>5183</v>
      </c>
      <c r="M473" s="42" t="s">
        <v>3648</v>
      </c>
      <c r="N473" s="42" t="s">
        <v>499</v>
      </c>
      <c r="O473" s="42" t="s">
        <v>499</v>
      </c>
      <c r="P473" s="41" t="s">
        <v>499</v>
      </c>
      <c r="Q473" s="42" t="s">
        <v>5893</v>
      </c>
      <c r="R473" s="42" t="s">
        <v>499</v>
      </c>
      <c r="S473" s="42" t="s">
        <v>11054</v>
      </c>
      <c r="T473" t="s">
        <v>5893</v>
      </c>
      <c r="U473" s="42" t="s">
        <v>499</v>
      </c>
      <c r="V473" t="s">
        <v>11054</v>
      </c>
    </row>
    <row r="474" spans="1:22" ht="18" customHeight="1">
      <c r="A474">
        <v>3578</v>
      </c>
      <c r="B474">
        <v>3578</v>
      </c>
      <c r="C474" s="3">
        <v>41052</v>
      </c>
      <c r="D474">
        <v>41118</v>
      </c>
      <c r="E474" t="s">
        <v>1529</v>
      </c>
      <c r="F474" t="s">
        <v>1530</v>
      </c>
      <c r="G474" t="s">
        <v>3649</v>
      </c>
      <c r="H474" s="42" t="s">
        <v>6474</v>
      </c>
      <c r="I474" s="42">
        <v>41129</v>
      </c>
      <c r="J474" t="s">
        <v>3650</v>
      </c>
      <c r="K474" t="s">
        <v>4479</v>
      </c>
      <c r="L474" t="s">
        <v>5184</v>
      </c>
      <c r="M474" s="42" t="s">
        <v>3651</v>
      </c>
      <c r="N474" s="42" t="s">
        <v>6475</v>
      </c>
      <c r="O474" s="42" t="s">
        <v>1547</v>
      </c>
      <c r="P474" s="41">
        <v>41130</v>
      </c>
      <c r="Q474" s="42" t="s">
        <v>499</v>
      </c>
      <c r="R474" s="42" t="s">
        <v>11055</v>
      </c>
      <c r="S474" t="s">
        <v>11056</v>
      </c>
      <c r="T474" s="42" t="s">
        <v>499</v>
      </c>
      <c r="U474" t="s">
        <v>11055</v>
      </c>
      <c r="V474" t="s">
        <v>11056</v>
      </c>
    </row>
    <row r="475" spans="1:22" ht="18" customHeight="1">
      <c r="A475">
        <v>3576</v>
      </c>
      <c r="B475">
        <v>3576</v>
      </c>
      <c r="C475" s="3">
        <v>41052</v>
      </c>
      <c r="D475">
        <v>41116</v>
      </c>
      <c r="E475" t="s">
        <v>1529</v>
      </c>
      <c r="F475" t="s">
        <v>1770</v>
      </c>
      <c r="G475" t="s">
        <v>3652</v>
      </c>
      <c r="H475" s="42" t="s">
        <v>7652</v>
      </c>
      <c r="I475" s="42">
        <v>41157</v>
      </c>
      <c r="J475" t="s">
        <v>3653</v>
      </c>
      <c r="K475" t="s">
        <v>5336</v>
      </c>
      <c r="L475" t="s">
        <v>5185</v>
      </c>
      <c r="M475" s="42" t="s">
        <v>3654</v>
      </c>
      <c r="N475" s="42" t="s">
        <v>7653</v>
      </c>
      <c r="O475" s="42" t="s">
        <v>4252</v>
      </c>
      <c r="P475" s="41">
        <v>41157</v>
      </c>
      <c r="Q475" s="42" t="s">
        <v>499</v>
      </c>
      <c r="R475" s="42" t="s">
        <v>11057</v>
      </c>
      <c r="S475" t="s">
        <v>11058</v>
      </c>
      <c r="T475" s="42" t="s">
        <v>499</v>
      </c>
      <c r="U475" t="s">
        <v>11057</v>
      </c>
      <c r="V475" t="s">
        <v>11058</v>
      </c>
    </row>
    <row r="476" spans="1:22" ht="18" customHeight="1">
      <c r="A476">
        <v>3625</v>
      </c>
      <c r="B476">
        <v>3625</v>
      </c>
      <c r="C476" s="3">
        <v>41057</v>
      </c>
      <c r="D476">
        <v>41102</v>
      </c>
      <c r="E476" t="s">
        <v>1529</v>
      </c>
      <c r="F476" t="s">
        <v>1530</v>
      </c>
      <c r="G476" t="s">
        <v>3700</v>
      </c>
      <c r="H476" s="42" t="s">
        <v>5186</v>
      </c>
      <c r="I476" s="42">
        <v>41093</v>
      </c>
      <c r="J476" t="s">
        <v>3701</v>
      </c>
      <c r="K476" t="s">
        <v>3702</v>
      </c>
      <c r="L476" t="s">
        <v>5187</v>
      </c>
      <c r="M476" s="42" t="s">
        <v>3703</v>
      </c>
      <c r="N476" s="42" t="s">
        <v>5188</v>
      </c>
      <c r="O476" s="42" t="s">
        <v>1567</v>
      </c>
      <c r="P476" s="41">
        <v>41094</v>
      </c>
      <c r="Q476" s="42" t="s">
        <v>499</v>
      </c>
      <c r="R476" s="42" t="s">
        <v>11059</v>
      </c>
      <c r="S476" t="s">
        <v>11060</v>
      </c>
      <c r="T476" s="42" t="s">
        <v>499</v>
      </c>
      <c r="U476" t="s">
        <v>11059</v>
      </c>
      <c r="V476" t="s">
        <v>11060</v>
      </c>
    </row>
    <row r="477" spans="1:22" ht="18" customHeight="1">
      <c r="A477">
        <v>3630</v>
      </c>
      <c r="B477">
        <v>3630</v>
      </c>
      <c r="C477" s="3">
        <v>41057</v>
      </c>
      <c r="D477">
        <v>41102</v>
      </c>
      <c r="E477" t="s">
        <v>1529</v>
      </c>
      <c r="F477" t="s">
        <v>1530</v>
      </c>
      <c r="G477" t="s">
        <v>3700</v>
      </c>
      <c r="H477" s="42" t="s">
        <v>4667</v>
      </c>
      <c r="I477" s="42">
        <v>41094</v>
      </c>
      <c r="J477" t="s">
        <v>3704</v>
      </c>
      <c r="K477" t="s">
        <v>3705</v>
      </c>
      <c r="L477" t="s">
        <v>5189</v>
      </c>
      <c r="M477" s="42" t="s">
        <v>3706</v>
      </c>
      <c r="N477" s="42" t="s">
        <v>5190</v>
      </c>
      <c r="O477" s="42" t="s">
        <v>5191</v>
      </c>
      <c r="P477" s="41">
        <v>41095</v>
      </c>
      <c r="Q477" s="42" t="s">
        <v>499</v>
      </c>
      <c r="R477" s="42" t="s">
        <v>11061</v>
      </c>
      <c r="S477" t="s">
        <v>11062</v>
      </c>
      <c r="T477" s="42" t="s">
        <v>499</v>
      </c>
      <c r="U477" t="s">
        <v>11061</v>
      </c>
      <c r="V477" t="s">
        <v>11062</v>
      </c>
    </row>
    <row r="478" spans="1:22" ht="18" customHeight="1">
      <c r="A478">
        <v>3626</v>
      </c>
      <c r="B478">
        <v>3626</v>
      </c>
      <c r="C478" s="3">
        <v>41057</v>
      </c>
      <c r="D478">
        <v>41124</v>
      </c>
      <c r="E478" t="s">
        <v>1529</v>
      </c>
      <c r="F478" t="s">
        <v>1530</v>
      </c>
      <c r="G478" t="s">
        <v>3700</v>
      </c>
      <c r="H478" s="42" t="s">
        <v>6476</v>
      </c>
      <c r="I478" s="42">
        <v>41128</v>
      </c>
      <c r="J478" t="s">
        <v>3707</v>
      </c>
      <c r="K478" t="s">
        <v>3708</v>
      </c>
      <c r="L478" t="s">
        <v>5192</v>
      </c>
      <c r="M478" s="42" t="s">
        <v>3709</v>
      </c>
      <c r="N478" s="42" t="s">
        <v>6477</v>
      </c>
      <c r="O478" s="42" t="s">
        <v>1547</v>
      </c>
      <c r="P478" s="41">
        <v>41128</v>
      </c>
      <c r="Q478" s="42" t="s">
        <v>5135</v>
      </c>
      <c r="R478" s="42" t="s">
        <v>11063</v>
      </c>
      <c r="S478" t="s">
        <v>11064</v>
      </c>
      <c r="T478" t="s">
        <v>5135</v>
      </c>
      <c r="U478" t="s">
        <v>11063</v>
      </c>
      <c r="V478" t="s">
        <v>11064</v>
      </c>
    </row>
    <row r="479" spans="1:22" ht="18" customHeight="1">
      <c r="A479">
        <v>3627</v>
      </c>
      <c r="B479">
        <v>3627</v>
      </c>
      <c r="C479" s="3">
        <v>41057</v>
      </c>
      <c r="D479">
        <v>41102</v>
      </c>
      <c r="E479" t="s">
        <v>1529</v>
      </c>
      <c r="F479" t="s">
        <v>1530</v>
      </c>
      <c r="G479" t="s">
        <v>3700</v>
      </c>
      <c r="H479" s="42" t="s">
        <v>5551</v>
      </c>
      <c r="I479" s="42">
        <v>41102</v>
      </c>
      <c r="J479" t="s">
        <v>3710</v>
      </c>
      <c r="K479" t="s">
        <v>5376</v>
      </c>
      <c r="L479" t="s">
        <v>5193</v>
      </c>
      <c r="M479" s="42" t="s">
        <v>3711</v>
      </c>
      <c r="N479" s="42" t="s">
        <v>5552</v>
      </c>
      <c r="O479" s="42" t="s">
        <v>5525</v>
      </c>
      <c r="P479" s="41">
        <v>41107</v>
      </c>
      <c r="Q479" s="42" t="s">
        <v>499</v>
      </c>
      <c r="R479" s="42" t="s">
        <v>11065</v>
      </c>
      <c r="S479" t="s">
        <v>11066</v>
      </c>
      <c r="T479" s="42" t="s">
        <v>499</v>
      </c>
      <c r="U479" t="s">
        <v>11065</v>
      </c>
      <c r="V479" t="s">
        <v>11066</v>
      </c>
    </row>
    <row r="480" spans="1:22" ht="18" customHeight="1">
      <c r="A480">
        <v>3629</v>
      </c>
      <c r="B480">
        <v>3629</v>
      </c>
      <c r="C480" s="3">
        <v>41057</v>
      </c>
      <c r="D480">
        <v>41191</v>
      </c>
      <c r="E480" t="s">
        <v>1594</v>
      </c>
      <c r="F480" t="s">
        <v>1530</v>
      </c>
      <c r="G480" t="s">
        <v>3700</v>
      </c>
      <c r="H480" s="42" t="s">
        <v>10078</v>
      </c>
      <c r="I480" s="42">
        <v>41236</v>
      </c>
      <c r="J480" t="s">
        <v>3712</v>
      </c>
      <c r="K480" t="s">
        <v>3713</v>
      </c>
      <c r="L480" t="s">
        <v>5194</v>
      </c>
      <c r="M480" s="42" t="s">
        <v>3714</v>
      </c>
      <c r="N480" s="42" t="s">
        <v>13476</v>
      </c>
      <c r="O480" s="42" t="s">
        <v>13477</v>
      </c>
      <c r="P480" s="41" t="s">
        <v>499</v>
      </c>
      <c r="Q480" s="42" t="s">
        <v>7889</v>
      </c>
      <c r="R480" s="42" t="s">
        <v>11067</v>
      </c>
      <c r="S480" s="42" t="s">
        <v>11068</v>
      </c>
      <c r="T480" t="s">
        <v>7889</v>
      </c>
      <c r="U480" t="s">
        <v>11067</v>
      </c>
      <c r="V480" t="s">
        <v>11068</v>
      </c>
    </row>
    <row r="481" spans="1:22" ht="18" customHeight="1">
      <c r="A481">
        <v>3628</v>
      </c>
      <c r="B481">
        <v>3628</v>
      </c>
      <c r="C481" s="3">
        <v>41057</v>
      </c>
      <c r="D481">
        <v>41185</v>
      </c>
      <c r="E481" t="s">
        <v>1529</v>
      </c>
      <c r="F481" t="s">
        <v>1530</v>
      </c>
      <c r="G481" t="s">
        <v>3700</v>
      </c>
      <c r="H481" s="42" t="s">
        <v>8580</v>
      </c>
      <c r="I481" s="42">
        <v>41177</v>
      </c>
      <c r="J481" t="s">
        <v>3715</v>
      </c>
      <c r="K481" t="s">
        <v>3716</v>
      </c>
      <c r="L481" t="s">
        <v>5195</v>
      </c>
      <c r="M481" s="42" t="s">
        <v>3717</v>
      </c>
      <c r="N481" s="42" t="s">
        <v>8581</v>
      </c>
      <c r="O481" s="42" t="s">
        <v>6297</v>
      </c>
      <c r="P481" s="41">
        <v>41179</v>
      </c>
      <c r="Q481" s="42" t="s">
        <v>7524</v>
      </c>
      <c r="R481" s="42" t="s">
        <v>11069</v>
      </c>
      <c r="S481" t="s">
        <v>11070</v>
      </c>
      <c r="T481" t="s">
        <v>7524</v>
      </c>
      <c r="U481" t="s">
        <v>11069</v>
      </c>
      <c r="V481" t="s">
        <v>11070</v>
      </c>
    </row>
    <row r="482" spans="1:22" ht="18" customHeight="1">
      <c r="A482">
        <v>3616</v>
      </c>
      <c r="B482">
        <v>3616</v>
      </c>
      <c r="C482" s="3">
        <v>41057</v>
      </c>
      <c r="D482">
        <v>41177</v>
      </c>
      <c r="E482" t="s">
        <v>1529</v>
      </c>
      <c r="F482" t="s">
        <v>1530</v>
      </c>
      <c r="G482" t="s">
        <v>3700</v>
      </c>
      <c r="H482" s="42" t="s">
        <v>8313</v>
      </c>
      <c r="I482" s="42">
        <v>41171</v>
      </c>
      <c r="J482" t="s">
        <v>3718</v>
      </c>
      <c r="K482" t="s">
        <v>3719</v>
      </c>
      <c r="L482" t="s">
        <v>5196</v>
      </c>
      <c r="M482" s="42" t="s">
        <v>7890</v>
      </c>
      <c r="N482" s="42" t="s">
        <v>8568</v>
      </c>
      <c r="O482" s="42" t="s">
        <v>6297</v>
      </c>
      <c r="P482" s="41">
        <v>41176</v>
      </c>
      <c r="Q482" s="42" t="s">
        <v>7525</v>
      </c>
      <c r="R482" s="42" t="s">
        <v>11071</v>
      </c>
      <c r="S482" t="s">
        <v>11072</v>
      </c>
      <c r="T482" t="s">
        <v>7525</v>
      </c>
      <c r="U482" t="s">
        <v>11071</v>
      </c>
      <c r="V482" t="s">
        <v>11072</v>
      </c>
    </row>
    <row r="483" spans="1:22" ht="18" customHeight="1">
      <c r="A483">
        <v>3620</v>
      </c>
      <c r="B483">
        <v>3620</v>
      </c>
      <c r="C483" s="3">
        <v>41057</v>
      </c>
      <c r="D483">
        <v>41143</v>
      </c>
      <c r="E483" t="s">
        <v>1529</v>
      </c>
      <c r="F483" t="s">
        <v>1530</v>
      </c>
      <c r="G483" t="s">
        <v>3700</v>
      </c>
      <c r="H483" s="42" t="s">
        <v>5802</v>
      </c>
      <c r="I483" s="42" t="s">
        <v>499</v>
      </c>
      <c r="J483" t="s">
        <v>3720</v>
      </c>
      <c r="K483" t="s">
        <v>3721</v>
      </c>
      <c r="L483" s="28" t="s">
        <v>5197</v>
      </c>
      <c r="M483" s="42" t="s">
        <v>3722</v>
      </c>
      <c r="N483" s="42" t="s">
        <v>6200</v>
      </c>
      <c r="O483" s="42" t="s">
        <v>1591</v>
      </c>
      <c r="P483" s="41">
        <v>41114</v>
      </c>
      <c r="Q483" s="42" t="s">
        <v>3948</v>
      </c>
      <c r="R483" s="42" t="s">
        <v>11073</v>
      </c>
      <c r="S483" t="s">
        <v>11074</v>
      </c>
      <c r="T483" t="s">
        <v>3948</v>
      </c>
      <c r="U483" t="s">
        <v>11073</v>
      </c>
      <c r="V483" t="s">
        <v>11074</v>
      </c>
    </row>
    <row r="484" spans="1:22" ht="18" customHeight="1">
      <c r="A484">
        <v>3619</v>
      </c>
      <c r="B484">
        <v>3619</v>
      </c>
      <c r="C484" s="3">
        <v>41057</v>
      </c>
      <c r="D484">
        <v>41102</v>
      </c>
      <c r="E484" t="s">
        <v>1529</v>
      </c>
      <c r="F484" t="s">
        <v>1530</v>
      </c>
      <c r="G484" t="s">
        <v>3700</v>
      </c>
      <c r="H484" s="42" t="s">
        <v>4668</v>
      </c>
      <c r="I484" s="42">
        <v>41093</v>
      </c>
      <c r="J484" t="s">
        <v>3723</v>
      </c>
      <c r="K484" t="s">
        <v>3724</v>
      </c>
      <c r="L484" t="s">
        <v>5198</v>
      </c>
      <c r="M484" s="42" t="s">
        <v>3725</v>
      </c>
      <c r="N484" s="42" t="s">
        <v>5199</v>
      </c>
      <c r="O484" s="42" t="s">
        <v>5200</v>
      </c>
      <c r="P484" s="41">
        <v>41094</v>
      </c>
      <c r="Q484" s="42" t="s">
        <v>499</v>
      </c>
      <c r="R484" s="42" t="s">
        <v>11075</v>
      </c>
      <c r="S484" t="s">
        <v>11075</v>
      </c>
      <c r="T484" s="42" t="s">
        <v>499</v>
      </c>
      <c r="U484" t="s">
        <v>11075</v>
      </c>
      <c r="V484" t="s">
        <v>11075</v>
      </c>
    </row>
    <row r="485" spans="1:22" ht="18" customHeight="1">
      <c r="A485">
        <v>3632</v>
      </c>
      <c r="B485">
        <v>3632</v>
      </c>
      <c r="C485" s="3">
        <v>41057</v>
      </c>
      <c r="D485">
        <v>41103</v>
      </c>
      <c r="E485" t="s">
        <v>1529</v>
      </c>
      <c r="F485" t="s">
        <v>1530</v>
      </c>
      <c r="G485" t="s">
        <v>3700</v>
      </c>
      <c r="H485" s="42" t="s">
        <v>5719</v>
      </c>
      <c r="I485" s="42">
        <v>41108</v>
      </c>
      <c r="J485" t="s">
        <v>3726</v>
      </c>
      <c r="K485" t="s">
        <v>3727</v>
      </c>
      <c r="L485" t="s">
        <v>5201</v>
      </c>
      <c r="M485" s="42" t="s">
        <v>3728</v>
      </c>
      <c r="N485" s="42" t="s">
        <v>5720</v>
      </c>
      <c r="O485" s="42" t="s">
        <v>5707</v>
      </c>
      <c r="P485" s="41">
        <v>41108</v>
      </c>
      <c r="Q485" s="42" t="s">
        <v>3921</v>
      </c>
      <c r="R485" s="42" t="s">
        <v>11076</v>
      </c>
      <c r="S485" t="s">
        <v>11077</v>
      </c>
      <c r="T485" t="s">
        <v>3921</v>
      </c>
      <c r="U485" t="s">
        <v>11076</v>
      </c>
      <c r="V485" t="s">
        <v>11077</v>
      </c>
    </row>
    <row r="486" spans="1:22" ht="18" customHeight="1">
      <c r="A486">
        <v>3633</v>
      </c>
      <c r="B486">
        <v>3633</v>
      </c>
      <c r="C486" s="3">
        <v>41057</v>
      </c>
      <c r="D486">
        <v>41103</v>
      </c>
      <c r="E486" t="s">
        <v>1529</v>
      </c>
      <c r="F486" t="s">
        <v>1530</v>
      </c>
      <c r="G486" t="s">
        <v>3700</v>
      </c>
      <c r="H486" s="42" t="s">
        <v>5721</v>
      </c>
      <c r="I486" s="42">
        <v>41109</v>
      </c>
      <c r="J486" t="s">
        <v>3726</v>
      </c>
      <c r="K486" t="s">
        <v>3729</v>
      </c>
      <c r="L486" t="s">
        <v>5202</v>
      </c>
      <c r="M486" s="42" t="s">
        <v>3728</v>
      </c>
      <c r="N486" s="42" t="s">
        <v>5803</v>
      </c>
      <c r="O486" s="42" t="s">
        <v>5731</v>
      </c>
      <c r="P486" s="41">
        <v>41109</v>
      </c>
      <c r="Q486" s="42" t="s">
        <v>3934</v>
      </c>
      <c r="R486" s="42" t="s">
        <v>11078</v>
      </c>
      <c r="S486" t="s">
        <v>11079</v>
      </c>
      <c r="T486" t="s">
        <v>3934</v>
      </c>
      <c r="U486" t="s">
        <v>11078</v>
      </c>
      <c r="V486" t="s">
        <v>11079</v>
      </c>
    </row>
    <row r="487" spans="1:22" ht="18" customHeight="1">
      <c r="A487">
        <v>3634</v>
      </c>
      <c r="B487">
        <v>3634</v>
      </c>
      <c r="C487" s="3">
        <v>41057</v>
      </c>
      <c r="D487">
        <v>41103</v>
      </c>
      <c r="E487" t="s">
        <v>1529</v>
      </c>
      <c r="F487" t="s">
        <v>1530</v>
      </c>
      <c r="G487" t="s">
        <v>3700</v>
      </c>
      <c r="H487" s="42" t="s">
        <v>5722</v>
      </c>
      <c r="I487" s="42">
        <v>41110</v>
      </c>
      <c r="J487" t="s">
        <v>3726</v>
      </c>
      <c r="K487" t="s">
        <v>3730</v>
      </c>
      <c r="L487" t="s">
        <v>5197</v>
      </c>
      <c r="M487" s="42" t="s">
        <v>3728</v>
      </c>
      <c r="N487" s="42" t="s">
        <v>5804</v>
      </c>
      <c r="O487" s="42" t="s">
        <v>5191</v>
      </c>
      <c r="P487" s="41">
        <v>41110</v>
      </c>
      <c r="Q487" s="42" t="s">
        <v>3923</v>
      </c>
      <c r="R487" s="42" t="s">
        <v>11080</v>
      </c>
      <c r="S487" t="s">
        <v>11081</v>
      </c>
      <c r="T487" t="s">
        <v>3923</v>
      </c>
      <c r="U487" t="s">
        <v>11080</v>
      </c>
      <c r="V487" t="s">
        <v>11081</v>
      </c>
    </row>
    <row r="488" spans="1:22" ht="18" customHeight="1">
      <c r="A488">
        <v>3618</v>
      </c>
      <c r="B488">
        <v>3618</v>
      </c>
      <c r="C488" s="3">
        <v>41057</v>
      </c>
      <c r="D488">
        <v>41163</v>
      </c>
      <c r="E488" t="s">
        <v>1529</v>
      </c>
      <c r="F488" t="s">
        <v>1530</v>
      </c>
      <c r="G488" t="s">
        <v>3700</v>
      </c>
      <c r="H488" s="42" t="s">
        <v>8263</v>
      </c>
      <c r="I488" s="42">
        <v>41162</v>
      </c>
      <c r="J488" t="s">
        <v>3731</v>
      </c>
      <c r="K488" t="s">
        <v>3732</v>
      </c>
      <c r="L488" t="s">
        <v>5203</v>
      </c>
      <c r="M488" s="42" t="s">
        <v>3733</v>
      </c>
      <c r="N488" s="42" t="s">
        <v>8264</v>
      </c>
      <c r="O488" s="42" t="s">
        <v>6297</v>
      </c>
      <c r="P488" s="41">
        <v>41171</v>
      </c>
      <c r="Q488" s="42" t="s">
        <v>5805</v>
      </c>
      <c r="R488" s="42" t="s">
        <v>11082</v>
      </c>
      <c r="S488" t="s">
        <v>11083</v>
      </c>
      <c r="T488" t="s">
        <v>5805</v>
      </c>
      <c r="U488" t="s">
        <v>11082</v>
      </c>
      <c r="V488" t="s">
        <v>11083</v>
      </c>
    </row>
    <row r="489" spans="1:22" ht="18" customHeight="1">
      <c r="A489">
        <v>3635</v>
      </c>
      <c r="B489">
        <v>3635</v>
      </c>
      <c r="C489" s="3">
        <v>41057</v>
      </c>
      <c r="D489">
        <v>41145</v>
      </c>
      <c r="E489" t="s">
        <v>1529</v>
      </c>
      <c r="F489" t="s">
        <v>1530</v>
      </c>
      <c r="G489" t="s">
        <v>3700</v>
      </c>
      <c r="H489" s="42" t="s">
        <v>5723</v>
      </c>
      <c r="I489" s="42">
        <v>41110</v>
      </c>
      <c r="J489" t="s">
        <v>3726</v>
      </c>
      <c r="K489" t="s">
        <v>3734</v>
      </c>
      <c r="L489" t="s">
        <v>5204</v>
      </c>
      <c r="M489" s="42" t="s">
        <v>3728</v>
      </c>
      <c r="N489" s="42" t="s">
        <v>5894</v>
      </c>
      <c r="O489" s="42" t="s">
        <v>5191</v>
      </c>
      <c r="P489" s="41">
        <v>41114</v>
      </c>
      <c r="Q489" s="42" t="s">
        <v>3935</v>
      </c>
      <c r="R489" s="42" t="s">
        <v>11084</v>
      </c>
      <c r="S489" t="s">
        <v>11085</v>
      </c>
      <c r="T489" t="s">
        <v>3935</v>
      </c>
      <c r="U489" t="s">
        <v>11084</v>
      </c>
      <c r="V489" t="s">
        <v>11085</v>
      </c>
    </row>
    <row r="490" spans="1:22" ht="18" customHeight="1">
      <c r="A490">
        <v>3617</v>
      </c>
      <c r="B490">
        <v>3617</v>
      </c>
      <c r="C490" s="3">
        <v>41057</v>
      </c>
      <c r="D490">
        <v>41124</v>
      </c>
      <c r="E490" t="s">
        <v>1538</v>
      </c>
      <c r="F490" t="s">
        <v>1530</v>
      </c>
      <c r="G490" t="s">
        <v>3700</v>
      </c>
      <c r="H490" s="42" t="s">
        <v>499</v>
      </c>
      <c r="I490" s="42" t="s">
        <v>499</v>
      </c>
      <c r="J490" t="s">
        <v>3735</v>
      </c>
      <c r="K490" s="28" t="s">
        <v>3736</v>
      </c>
      <c r="L490" s="28" t="s">
        <v>5205</v>
      </c>
      <c r="M490" s="42" t="s">
        <v>3737</v>
      </c>
      <c r="N490" s="42" t="s">
        <v>499</v>
      </c>
      <c r="O490" s="42" t="s">
        <v>499</v>
      </c>
      <c r="P490" s="41" t="s">
        <v>499</v>
      </c>
      <c r="Q490" s="42" t="s">
        <v>5806</v>
      </c>
      <c r="R490" s="42" t="s">
        <v>499</v>
      </c>
      <c r="S490" s="42" t="s">
        <v>11086</v>
      </c>
      <c r="T490" t="s">
        <v>5806</v>
      </c>
      <c r="U490" s="42" t="s">
        <v>499</v>
      </c>
      <c r="V490" t="s">
        <v>11086</v>
      </c>
    </row>
    <row r="491" spans="1:22" ht="18" customHeight="1">
      <c r="A491">
        <v>3621</v>
      </c>
      <c r="B491">
        <v>3621</v>
      </c>
      <c r="C491" s="3">
        <v>41057</v>
      </c>
      <c r="D491">
        <v>41102</v>
      </c>
      <c r="E491" t="s">
        <v>1529</v>
      </c>
      <c r="F491" t="s">
        <v>1530</v>
      </c>
      <c r="G491" t="s">
        <v>3700</v>
      </c>
      <c r="H491" s="42" t="s">
        <v>5807</v>
      </c>
      <c r="I491" s="42">
        <v>41114</v>
      </c>
      <c r="J491" t="s">
        <v>3738</v>
      </c>
      <c r="K491" t="s">
        <v>4480</v>
      </c>
      <c r="L491" t="s">
        <v>5197</v>
      </c>
      <c r="M491" s="42" t="s">
        <v>3739</v>
      </c>
      <c r="N491" s="42" t="s">
        <v>6201</v>
      </c>
      <c r="O491" s="42" t="s">
        <v>5510</v>
      </c>
      <c r="P491" s="41">
        <v>41115</v>
      </c>
      <c r="Q491" s="42" t="s">
        <v>499</v>
      </c>
      <c r="R491" s="42" t="s">
        <v>11087</v>
      </c>
      <c r="S491" t="s">
        <v>11088</v>
      </c>
      <c r="T491" s="42" t="s">
        <v>499</v>
      </c>
      <c r="U491" t="s">
        <v>11087</v>
      </c>
      <c r="V491" t="s">
        <v>11088</v>
      </c>
    </row>
    <row r="492" spans="1:22" ht="18" customHeight="1">
      <c r="A492">
        <v>3622</v>
      </c>
      <c r="B492">
        <v>3622</v>
      </c>
      <c r="C492" s="3">
        <v>41057</v>
      </c>
      <c r="D492">
        <v>41102</v>
      </c>
      <c r="E492" t="s">
        <v>1529</v>
      </c>
      <c r="F492" t="s">
        <v>1530</v>
      </c>
      <c r="G492" t="s">
        <v>3700</v>
      </c>
      <c r="H492" s="42" t="s">
        <v>5206</v>
      </c>
      <c r="I492" s="42">
        <v>41100</v>
      </c>
      <c r="J492" t="s">
        <v>3740</v>
      </c>
      <c r="K492" t="s">
        <v>3741</v>
      </c>
      <c r="L492" t="s">
        <v>5207</v>
      </c>
      <c r="M492" s="42" t="s">
        <v>3742</v>
      </c>
      <c r="N492" s="42" t="s">
        <v>5553</v>
      </c>
      <c r="O492" s="42" t="s">
        <v>1620</v>
      </c>
      <c r="P492" s="41">
        <v>41114</v>
      </c>
      <c r="Q492" s="42" t="s">
        <v>499</v>
      </c>
      <c r="R492" s="42" t="s">
        <v>11089</v>
      </c>
      <c r="S492" t="s">
        <v>11090</v>
      </c>
      <c r="T492" s="42" t="s">
        <v>499</v>
      </c>
      <c r="U492" t="s">
        <v>11089</v>
      </c>
      <c r="V492" t="s">
        <v>11090</v>
      </c>
    </row>
    <row r="493" spans="1:22" ht="18" customHeight="1">
      <c r="A493">
        <v>3631</v>
      </c>
      <c r="B493">
        <v>3631</v>
      </c>
      <c r="C493" s="3">
        <v>41057</v>
      </c>
      <c r="D493">
        <v>41102</v>
      </c>
      <c r="E493" t="s">
        <v>1529</v>
      </c>
      <c r="F493" t="s">
        <v>1530</v>
      </c>
      <c r="G493" t="s">
        <v>3700</v>
      </c>
      <c r="H493" s="42" t="s">
        <v>5724</v>
      </c>
      <c r="I493" s="42">
        <v>41110</v>
      </c>
      <c r="J493" t="s">
        <v>3743</v>
      </c>
      <c r="K493" t="s">
        <v>3744</v>
      </c>
      <c r="L493" t="s">
        <v>5208</v>
      </c>
      <c r="M493" s="42" t="s">
        <v>3745</v>
      </c>
      <c r="N493" s="42" t="s">
        <v>5808</v>
      </c>
      <c r="O493" s="42" t="s">
        <v>5766</v>
      </c>
      <c r="P493" s="41">
        <v>41110</v>
      </c>
      <c r="Q493" s="42" t="s">
        <v>499</v>
      </c>
      <c r="R493" s="42" t="s">
        <v>11091</v>
      </c>
      <c r="S493" t="s">
        <v>11092</v>
      </c>
      <c r="T493" s="42" t="s">
        <v>499</v>
      </c>
      <c r="U493" t="s">
        <v>11091</v>
      </c>
      <c r="V493" t="s">
        <v>11092</v>
      </c>
    </row>
    <row r="494" spans="1:22" ht="18" customHeight="1">
      <c r="A494">
        <v>3623</v>
      </c>
      <c r="B494">
        <v>3623</v>
      </c>
      <c r="C494" s="3">
        <v>41057</v>
      </c>
      <c r="D494">
        <v>41102</v>
      </c>
      <c r="E494" t="s">
        <v>1529</v>
      </c>
      <c r="F494" t="s">
        <v>1530</v>
      </c>
      <c r="G494" t="s">
        <v>3700</v>
      </c>
      <c r="H494" s="42" t="s">
        <v>5725</v>
      </c>
      <c r="I494" s="42">
        <v>41110</v>
      </c>
      <c r="J494" t="s">
        <v>3746</v>
      </c>
      <c r="K494" t="s">
        <v>4481</v>
      </c>
      <c r="L494" t="s">
        <v>5209</v>
      </c>
      <c r="M494" s="42" t="s">
        <v>3747</v>
      </c>
      <c r="N494" s="42" t="s">
        <v>5809</v>
      </c>
      <c r="O494" s="42" t="s">
        <v>1547</v>
      </c>
      <c r="P494" s="41">
        <v>41114</v>
      </c>
      <c r="Q494" s="42" t="s">
        <v>499</v>
      </c>
      <c r="R494" s="42" t="s">
        <v>11093</v>
      </c>
      <c r="S494" t="s">
        <v>11094</v>
      </c>
      <c r="T494" s="42" t="s">
        <v>499</v>
      </c>
      <c r="U494" t="s">
        <v>11093</v>
      </c>
      <c r="V494" t="s">
        <v>11094</v>
      </c>
    </row>
    <row r="495" spans="1:22" ht="18" customHeight="1">
      <c r="A495">
        <v>3624</v>
      </c>
      <c r="B495">
        <v>3624</v>
      </c>
      <c r="C495" s="3">
        <v>41057</v>
      </c>
      <c r="D495">
        <v>41102</v>
      </c>
      <c r="E495" t="s">
        <v>1529</v>
      </c>
      <c r="F495" t="s">
        <v>1530</v>
      </c>
      <c r="G495" t="s">
        <v>3700</v>
      </c>
      <c r="H495" s="42" t="s">
        <v>5554</v>
      </c>
      <c r="I495" s="42">
        <v>41100</v>
      </c>
      <c r="J495" t="s">
        <v>3748</v>
      </c>
      <c r="K495" t="s">
        <v>3749</v>
      </c>
      <c r="L495" t="s">
        <v>5210</v>
      </c>
      <c r="M495" s="42" t="s">
        <v>3750</v>
      </c>
      <c r="N495" s="42" t="s">
        <v>5555</v>
      </c>
      <c r="O495" s="42" t="s">
        <v>5556</v>
      </c>
      <c r="P495" s="41">
        <v>41151</v>
      </c>
      <c r="Q495" s="42" t="s">
        <v>499</v>
      </c>
      <c r="R495" s="42" t="s">
        <v>11095</v>
      </c>
      <c r="S495" t="s">
        <v>11096</v>
      </c>
      <c r="T495" s="42" t="s">
        <v>499</v>
      </c>
      <c r="U495" t="s">
        <v>11095</v>
      </c>
      <c r="V495" t="s">
        <v>11096</v>
      </c>
    </row>
    <row r="496" spans="1:22" ht="18" customHeight="1">
      <c r="A496">
        <v>3614</v>
      </c>
      <c r="B496">
        <v>3614</v>
      </c>
      <c r="C496" s="3">
        <v>41057</v>
      </c>
      <c r="D496">
        <v>41102</v>
      </c>
      <c r="E496" t="s">
        <v>1529</v>
      </c>
      <c r="F496" t="s">
        <v>1530</v>
      </c>
      <c r="G496" t="s">
        <v>3700</v>
      </c>
      <c r="H496" s="42" t="s">
        <v>5557</v>
      </c>
      <c r="I496" s="42">
        <v>41102</v>
      </c>
      <c r="J496" t="s">
        <v>3751</v>
      </c>
      <c r="K496" t="s">
        <v>3752</v>
      </c>
      <c r="L496" t="s">
        <v>5211</v>
      </c>
      <c r="M496" s="42" t="s">
        <v>3753</v>
      </c>
      <c r="N496" s="42" t="s">
        <v>5558</v>
      </c>
      <c r="O496" s="42" t="s">
        <v>1554</v>
      </c>
      <c r="P496" s="41">
        <v>41102</v>
      </c>
      <c r="Q496" s="42" t="s">
        <v>499</v>
      </c>
      <c r="R496" s="42" t="s">
        <v>11097</v>
      </c>
      <c r="S496" t="s">
        <v>11098</v>
      </c>
      <c r="T496" s="42" t="s">
        <v>499</v>
      </c>
      <c r="U496" t="s">
        <v>11097</v>
      </c>
      <c r="V496" t="s">
        <v>11098</v>
      </c>
    </row>
    <row r="497" spans="1:22" ht="18" customHeight="1">
      <c r="A497">
        <v>3613</v>
      </c>
      <c r="B497">
        <v>3613</v>
      </c>
      <c r="C497" s="3">
        <v>41057</v>
      </c>
      <c r="D497">
        <v>41102</v>
      </c>
      <c r="E497" t="s">
        <v>1529</v>
      </c>
      <c r="F497" t="s">
        <v>1530</v>
      </c>
      <c r="G497" t="s">
        <v>3700</v>
      </c>
      <c r="H497" s="42" t="s">
        <v>6338</v>
      </c>
      <c r="I497" s="42">
        <v>41122</v>
      </c>
      <c r="J497" t="s">
        <v>3754</v>
      </c>
      <c r="K497" t="s">
        <v>5377</v>
      </c>
      <c r="L497" t="s">
        <v>5212</v>
      </c>
      <c r="M497" s="42" t="s">
        <v>3755</v>
      </c>
      <c r="N497" s="42" t="s">
        <v>6339</v>
      </c>
      <c r="O497" s="42" t="s">
        <v>6340</v>
      </c>
      <c r="P497" s="41">
        <v>41134</v>
      </c>
      <c r="Q497" s="42" t="s">
        <v>499</v>
      </c>
      <c r="R497" s="42" t="s">
        <v>11099</v>
      </c>
      <c r="S497" t="s">
        <v>11100</v>
      </c>
      <c r="T497" s="42" t="s">
        <v>499</v>
      </c>
      <c r="U497" t="s">
        <v>11099</v>
      </c>
      <c r="V497" t="s">
        <v>11100</v>
      </c>
    </row>
    <row r="498" spans="1:22" ht="18" customHeight="1">
      <c r="A498">
        <v>3612</v>
      </c>
      <c r="B498">
        <v>3612</v>
      </c>
      <c r="C498" s="3">
        <v>41057</v>
      </c>
      <c r="D498">
        <v>41102</v>
      </c>
      <c r="E498" t="s">
        <v>1529</v>
      </c>
      <c r="F498" t="s">
        <v>1530</v>
      </c>
      <c r="G498" t="s">
        <v>3700</v>
      </c>
      <c r="H498" s="42" t="s">
        <v>5213</v>
      </c>
      <c r="I498" s="42">
        <v>41099</v>
      </c>
      <c r="J498" t="s">
        <v>3756</v>
      </c>
      <c r="K498" t="s">
        <v>3757</v>
      </c>
      <c r="L498" t="s">
        <v>5214</v>
      </c>
      <c r="M498" s="42" t="s">
        <v>3758</v>
      </c>
      <c r="N498" s="42" t="s">
        <v>5518</v>
      </c>
      <c r="O498" s="42" t="s">
        <v>5510</v>
      </c>
      <c r="P498" s="41">
        <v>41099</v>
      </c>
      <c r="Q498" s="42" t="s">
        <v>499</v>
      </c>
      <c r="R498" s="42" t="s">
        <v>11101</v>
      </c>
      <c r="S498" t="s">
        <v>11102</v>
      </c>
      <c r="T498" s="42" t="s">
        <v>499</v>
      </c>
      <c r="U498" t="s">
        <v>11101</v>
      </c>
      <c r="V498" t="s">
        <v>11102</v>
      </c>
    </row>
    <row r="499" spans="1:22" ht="18" customHeight="1">
      <c r="A499">
        <v>3593</v>
      </c>
      <c r="B499">
        <v>3593</v>
      </c>
      <c r="C499" s="3">
        <v>41057</v>
      </c>
      <c r="D499">
        <v>41117</v>
      </c>
      <c r="E499" t="s">
        <v>1529</v>
      </c>
      <c r="F499" t="s">
        <v>1530</v>
      </c>
      <c r="G499" t="s">
        <v>3759</v>
      </c>
      <c r="H499" s="42" t="s">
        <v>6650</v>
      </c>
      <c r="I499" s="42">
        <v>41134</v>
      </c>
      <c r="J499" t="s">
        <v>3760</v>
      </c>
      <c r="K499" t="s">
        <v>3761</v>
      </c>
      <c r="L499" t="s">
        <v>5215</v>
      </c>
      <c r="M499" s="42" t="s">
        <v>3762</v>
      </c>
      <c r="N499" s="42" t="s">
        <v>6651</v>
      </c>
      <c r="O499" s="42" t="s">
        <v>6824</v>
      </c>
      <c r="P499" s="41">
        <v>41134</v>
      </c>
      <c r="Q499" s="42" t="s">
        <v>5216</v>
      </c>
      <c r="R499" s="42" t="s">
        <v>11103</v>
      </c>
      <c r="S499" t="s">
        <v>11104</v>
      </c>
      <c r="T499" t="s">
        <v>5216</v>
      </c>
      <c r="U499" t="s">
        <v>11103</v>
      </c>
      <c r="V499" t="s">
        <v>11104</v>
      </c>
    </row>
    <row r="500" spans="1:22" ht="18" customHeight="1">
      <c r="A500">
        <v>3594</v>
      </c>
      <c r="B500">
        <v>3594</v>
      </c>
      <c r="C500" s="3">
        <v>41057</v>
      </c>
      <c r="D500">
        <v>41117</v>
      </c>
      <c r="E500" t="s">
        <v>1529</v>
      </c>
      <c r="F500" t="s">
        <v>1770</v>
      </c>
      <c r="G500" t="s">
        <v>3763</v>
      </c>
      <c r="H500" s="42" t="s">
        <v>10079</v>
      </c>
      <c r="I500" s="42" t="s">
        <v>499</v>
      </c>
      <c r="J500" t="s">
        <v>3764</v>
      </c>
      <c r="K500" t="s">
        <v>3765</v>
      </c>
      <c r="L500" s="28" t="s">
        <v>5217</v>
      </c>
      <c r="M500" s="42" t="s">
        <v>5218</v>
      </c>
      <c r="N500" s="42" t="s">
        <v>10080</v>
      </c>
      <c r="O500" s="42" t="s">
        <v>10081</v>
      </c>
      <c r="P500" s="41">
        <v>41234</v>
      </c>
      <c r="Q500" s="42" t="s">
        <v>5219</v>
      </c>
      <c r="R500" s="42" t="s">
        <v>11105</v>
      </c>
      <c r="S500" t="s">
        <v>11106</v>
      </c>
      <c r="T500" t="s">
        <v>5219</v>
      </c>
      <c r="U500" t="s">
        <v>11105</v>
      </c>
      <c r="V500" t="s">
        <v>11106</v>
      </c>
    </row>
    <row r="501" spans="1:22" ht="18" customHeight="1">
      <c r="A501">
        <v>3595</v>
      </c>
      <c r="B501">
        <v>3595</v>
      </c>
      <c r="C501" s="3">
        <v>41057</v>
      </c>
      <c r="D501">
        <v>41102</v>
      </c>
      <c r="E501" t="s">
        <v>1529</v>
      </c>
      <c r="F501" t="s">
        <v>1770</v>
      </c>
      <c r="G501" t="s">
        <v>3766</v>
      </c>
      <c r="H501" s="42" t="s">
        <v>5220</v>
      </c>
      <c r="I501" s="42">
        <v>41094</v>
      </c>
      <c r="J501" t="s">
        <v>3767</v>
      </c>
      <c r="K501" t="s">
        <v>3768</v>
      </c>
      <c r="L501" t="s">
        <v>5221</v>
      </c>
      <c r="M501" s="42" t="s">
        <v>3769</v>
      </c>
      <c r="N501" s="42" t="s">
        <v>5222</v>
      </c>
      <c r="O501" s="42" t="s">
        <v>1800</v>
      </c>
      <c r="P501" s="41">
        <v>41094</v>
      </c>
      <c r="Q501" s="42" t="s">
        <v>499</v>
      </c>
      <c r="R501" s="42" t="s">
        <v>11107</v>
      </c>
      <c r="S501" t="s">
        <v>11108</v>
      </c>
      <c r="T501" s="42" t="s">
        <v>499</v>
      </c>
      <c r="U501" t="s">
        <v>11107</v>
      </c>
      <c r="V501" t="s">
        <v>11108</v>
      </c>
    </row>
    <row r="502" spans="1:22" ht="18" customHeight="1">
      <c r="A502">
        <v>3596</v>
      </c>
      <c r="B502">
        <v>3596</v>
      </c>
      <c r="C502" s="3">
        <v>41057</v>
      </c>
      <c r="D502">
        <v>41117</v>
      </c>
      <c r="E502" t="s">
        <v>1529</v>
      </c>
      <c r="F502" t="s">
        <v>1530</v>
      </c>
      <c r="G502" t="s">
        <v>3770</v>
      </c>
      <c r="H502" s="42" t="s">
        <v>6652</v>
      </c>
      <c r="I502" s="42">
        <v>41131</v>
      </c>
      <c r="J502" t="s">
        <v>3771</v>
      </c>
      <c r="K502" t="s">
        <v>5223</v>
      </c>
      <c r="L502" t="s">
        <v>5224</v>
      </c>
      <c r="M502" s="42" t="s">
        <v>3772</v>
      </c>
      <c r="N502" s="42" t="s">
        <v>6653</v>
      </c>
      <c r="O502" s="42" t="s">
        <v>4465</v>
      </c>
      <c r="P502" s="41">
        <v>41131</v>
      </c>
      <c r="Q502" s="42" t="s">
        <v>5225</v>
      </c>
      <c r="R502" s="42" t="s">
        <v>11109</v>
      </c>
      <c r="S502" t="s">
        <v>11110</v>
      </c>
      <c r="T502" t="s">
        <v>5225</v>
      </c>
      <c r="U502" t="s">
        <v>11109</v>
      </c>
      <c r="V502" t="s">
        <v>11110</v>
      </c>
    </row>
    <row r="503" spans="1:22" ht="18" customHeight="1">
      <c r="A503">
        <v>3597</v>
      </c>
      <c r="B503">
        <v>3597</v>
      </c>
      <c r="C503" s="3">
        <v>41057</v>
      </c>
      <c r="D503">
        <v>41117</v>
      </c>
      <c r="E503" t="s">
        <v>1529</v>
      </c>
      <c r="F503" t="s">
        <v>1770</v>
      </c>
      <c r="G503" t="s">
        <v>3773</v>
      </c>
      <c r="H503" s="42" t="s">
        <v>7906</v>
      </c>
      <c r="I503" s="42">
        <v>41138</v>
      </c>
      <c r="J503" t="s">
        <v>3774</v>
      </c>
      <c r="K503" t="s">
        <v>5226</v>
      </c>
      <c r="L503" t="s">
        <v>5227</v>
      </c>
      <c r="M503" s="42" t="s">
        <v>5228</v>
      </c>
      <c r="N503" s="42" t="s">
        <v>7907</v>
      </c>
      <c r="O503" s="42" t="s">
        <v>4252</v>
      </c>
      <c r="P503" s="41">
        <v>41163</v>
      </c>
      <c r="Q503" s="42" t="s">
        <v>5229</v>
      </c>
      <c r="R503" s="42" t="s">
        <v>11111</v>
      </c>
      <c r="S503" t="s">
        <v>11112</v>
      </c>
      <c r="T503" t="s">
        <v>5229</v>
      </c>
      <c r="U503" t="s">
        <v>11111</v>
      </c>
      <c r="V503" t="s">
        <v>11112</v>
      </c>
    </row>
    <row r="504" spans="1:22" ht="18" customHeight="1">
      <c r="A504">
        <v>3598</v>
      </c>
      <c r="B504">
        <v>3598</v>
      </c>
      <c r="C504" s="3">
        <v>41057</v>
      </c>
      <c r="D504">
        <v>41102</v>
      </c>
      <c r="E504" t="s">
        <v>1529</v>
      </c>
      <c r="F504" t="s">
        <v>1770</v>
      </c>
      <c r="G504" t="s">
        <v>3775</v>
      </c>
      <c r="H504" s="42" t="s">
        <v>5230</v>
      </c>
      <c r="I504" s="42">
        <v>41093</v>
      </c>
      <c r="J504" t="s">
        <v>3776</v>
      </c>
      <c r="K504" t="s">
        <v>4569</v>
      </c>
      <c r="L504" t="s">
        <v>5231</v>
      </c>
      <c r="M504" s="42" t="s">
        <v>3777</v>
      </c>
      <c r="N504" s="42" t="s">
        <v>5232</v>
      </c>
      <c r="O504" s="42" t="s">
        <v>4271</v>
      </c>
      <c r="P504" s="41">
        <v>41093</v>
      </c>
      <c r="Q504" s="42" t="s">
        <v>499</v>
      </c>
      <c r="R504" s="42" t="s">
        <v>11113</v>
      </c>
      <c r="S504" t="s">
        <v>11114</v>
      </c>
      <c r="T504" s="42" t="s">
        <v>499</v>
      </c>
      <c r="U504" t="s">
        <v>11113</v>
      </c>
      <c r="V504" t="s">
        <v>11114</v>
      </c>
    </row>
    <row r="505" spans="1:22" ht="18" customHeight="1">
      <c r="A505">
        <v>3599</v>
      </c>
      <c r="B505">
        <v>3599</v>
      </c>
      <c r="C505" s="3">
        <v>41057</v>
      </c>
      <c r="D505">
        <v>41102</v>
      </c>
      <c r="E505" t="s">
        <v>1529</v>
      </c>
      <c r="F505" t="s">
        <v>1770</v>
      </c>
      <c r="G505" t="s">
        <v>3778</v>
      </c>
      <c r="H505" s="42" t="s">
        <v>5233</v>
      </c>
      <c r="I505" s="42">
        <v>41096</v>
      </c>
      <c r="J505" t="s">
        <v>4570</v>
      </c>
      <c r="K505" t="s">
        <v>4571</v>
      </c>
      <c r="L505" t="s">
        <v>5234</v>
      </c>
      <c r="M505" s="42" t="s">
        <v>5559</v>
      </c>
      <c r="N505" s="42" t="s">
        <v>5378</v>
      </c>
      <c r="O505" s="42" t="s">
        <v>5379</v>
      </c>
      <c r="P505" s="41">
        <v>41103</v>
      </c>
      <c r="Q505" s="42" t="s">
        <v>499</v>
      </c>
      <c r="R505" s="42" t="s">
        <v>11115</v>
      </c>
      <c r="S505" t="s">
        <v>11116</v>
      </c>
      <c r="T505" s="42" t="s">
        <v>499</v>
      </c>
      <c r="U505" t="s">
        <v>11115</v>
      </c>
      <c r="V505" t="s">
        <v>11116</v>
      </c>
    </row>
    <row r="506" spans="1:22" ht="18" customHeight="1">
      <c r="A506">
        <v>3600</v>
      </c>
      <c r="B506">
        <v>3600</v>
      </c>
      <c r="C506" s="3">
        <v>41057</v>
      </c>
      <c r="D506">
        <v>41117</v>
      </c>
      <c r="E506" t="s">
        <v>1529</v>
      </c>
      <c r="F506" t="s">
        <v>1770</v>
      </c>
      <c r="G506" t="s">
        <v>3779</v>
      </c>
      <c r="H506" s="42" t="s">
        <v>7575</v>
      </c>
      <c r="I506" s="42">
        <v>41138</v>
      </c>
      <c r="J506" t="s">
        <v>3780</v>
      </c>
      <c r="K506" t="s">
        <v>5235</v>
      </c>
      <c r="L506" t="s">
        <v>5236</v>
      </c>
      <c r="M506" s="42" t="s">
        <v>3781</v>
      </c>
      <c r="N506" s="42" t="s">
        <v>7576</v>
      </c>
      <c r="O506" s="42" t="s">
        <v>4252</v>
      </c>
      <c r="P506" s="41">
        <v>41157</v>
      </c>
      <c r="Q506" s="42" t="s">
        <v>5237</v>
      </c>
      <c r="R506" s="42" t="s">
        <v>11117</v>
      </c>
      <c r="S506" t="s">
        <v>11118</v>
      </c>
      <c r="T506" t="s">
        <v>5237</v>
      </c>
      <c r="U506" t="s">
        <v>11117</v>
      </c>
      <c r="V506" t="s">
        <v>11118</v>
      </c>
    </row>
    <row r="507" spans="1:22" ht="18" customHeight="1">
      <c r="A507">
        <v>3601</v>
      </c>
      <c r="B507">
        <v>3601</v>
      </c>
      <c r="C507" s="3">
        <v>41057</v>
      </c>
      <c r="D507">
        <v>41183</v>
      </c>
      <c r="E507" t="s">
        <v>1594</v>
      </c>
      <c r="F507" t="s">
        <v>1530</v>
      </c>
      <c r="G507" t="s">
        <v>3782</v>
      </c>
      <c r="H507" s="42" t="s">
        <v>499</v>
      </c>
      <c r="I507" s="42">
        <v>41149</v>
      </c>
      <c r="J507" t="s">
        <v>3783</v>
      </c>
      <c r="K507" s="28" t="s">
        <v>3784</v>
      </c>
      <c r="L507" t="s">
        <v>5238</v>
      </c>
      <c r="M507" s="42" t="s">
        <v>5239</v>
      </c>
      <c r="N507" s="42" t="s">
        <v>499</v>
      </c>
      <c r="O507" s="42" t="s">
        <v>499</v>
      </c>
      <c r="P507" s="41" t="s">
        <v>499</v>
      </c>
      <c r="Q507" s="42" t="s">
        <v>8902</v>
      </c>
      <c r="R507" s="42" t="s">
        <v>499</v>
      </c>
      <c r="S507" s="42" t="s">
        <v>11119</v>
      </c>
      <c r="T507" t="s">
        <v>8902</v>
      </c>
      <c r="U507" s="42" t="s">
        <v>499</v>
      </c>
      <c r="V507" t="s">
        <v>11119</v>
      </c>
    </row>
    <row r="508" spans="1:22" ht="18" customHeight="1">
      <c r="A508">
        <v>3602</v>
      </c>
      <c r="B508">
        <v>3602</v>
      </c>
      <c r="C508" s="3">
        <v>41057</v>
      </c>
      <c r="D508">
        <v>41102</v>
      </c>
      <c r="E508" t="s">
        <v>1538</v>
      </c>
      <c r="F508" t="s">
        <v>1770</v>
      </c>
      <c r="G508" t="s">
        <v>3785</v>
      </c>
      <c r="H508" s="42" t="s">
        <v>5560</v>
      </c>
      <c r="I508" s="42">
        <v>41100</v>
      </c>
      <c r="J508" t="s">
        <v>3786</v>
      </c>
      <c r="K508" t="s">
        <v>3787</v>
      </c>
      <c r="L508" t="s">
        <v>5240</v>
      </c>
      <c r="M508" s="42" t="s">
        <v>3788</v>
      </c>
      <c r="N508" s="42" t="s">
        <v>499</v>
      </c>
      <c r="O508" s="42" t="s">
        <v>499</v>
      </c>
      <c r="P508" s="41" t="s">
        <v>499</v>
      </c>
      <c r="Q508" s="42" t="s">
        <v>6478</v>
      </c>
      <c r="R508" s="42" t="s">
        <v>11120</v>
      </c>
      <c r="S508" s="42" t="s">
        <v>11121</v>
      </c>
      <c r="T508" t="s">
        <v>6478</v>
      </c>
      <c r="U508" t="s">
        <v>11120</v>
      </c>
      <c r="V508" t="s">
        <v>11121</v>
      </c>
    </row>
    <row r="509" spans="1:22" ht="18" customHeight="1">
      <c r="A509">
        <v>3603</v>
      </c>
      <c r="B509">
        <v>3603</v>
      </c>
      <c r="C509" s="3">
        <v>41057</v>
      </c>
      <c r="D509">
        <v>41117</v>
      </c>
      <c r="E509" t="s">
        <v>1529</v>
      </c>
      <c r="F509" t="s">
        <v>1770</v>
      </c>
      <c r="G509" t="s">
        <v>3789</v>
      </c>
      <c r="H509" s="42" t="s">
        <v>7908</v>
      </c>
      <c r="I509" s="42">
        <v>41164</v>
      </c>
      <c r="J509" t="s">
        <v>3790</v>
      </c>
      <c r="K509" t="s">
        <v>3791</v>
      </c>
      <c r="L509" t="s">
        <v>5241</v>
      </c>
      <c r="M509" s="42" t="s">
        <v>5242</v>
      </c>
      <c r="N509" s="42" t="s">
        <v>7909</v>
      </c>
      <c r="O509" s="42" t="s">
        <v>5691</v>
      </c>
      <c r="P509" s="41">
        <v>41165</v>
      </c>
      <c r="Q509" s="42" t="s">
        <v>5243</v>
      </c>
      <c r="R509" s="42" t="s">
        <v>11122</v>
      </c>
      <c r="S509" t="s">
        <v>11123</v>
      </c>
      <c r="T509" t="s">
        <v>5243</v>
      </c>
      <c r="U509" t="s">
        <v>11122</v>
      </c>
      <c r="V509" t="s">
        <v>11123</v>
      </c>
    </row>
    <row r="510" spans="1:22" ht="18" customHeight="1">
      <c r="A510">
        <v>3604</v>
      </c>
      <c r="B510">
        <v>3604</v>
      </c>
      <c r="C510" s="3">
        <v>41057</v>
      </c>
      <c r="D510">
        <v>41102</v>
      </c>
      <c r="E510" t="s">
        <v>1529</v>
      </c>
      <c r="F510" t="s">
        <v>1530</v>
      </c>
      <c r="G510" t="s">
        <v>3792</v>
      </c>
      <c r="H510" s="42" t="s">
        <v>4747</v>
      </c>
      <c r="I510" s="42">
        <v>41093</v>
      </c>
      <c r="J510" t="s">
        <v>3793</v>
      </c>
      <c r="K510" t="s">
        <v>3794</v>
      </c>
      <c r="L510" t="s">
        <v>5244</v>
      </c>
      <c r="M510" s="42" t="s">
        <v>3795</v>
      </c>
      <c r="N510" s="42" t="s">
        <v>5245</v>
      </c>
      <c r="O510" s="42" t="s">
        <v>1950</v>
      </c>
      <c r="P510" s="41">
        <v>41093</v>
      </c>
      <c r="Q510" s="42" t="s">
        <v>499</v>
      </c>
      <c r="R510" s="42" t="s">
        <v>11124</v>
      </c>
      <c r="S510" t="s">
        <v>11125</v>
      </c>
      <c r="T510" s="42" t="s">
        <v>499</v>
      </c>
      <c r="U510" t="s">
        <v>11124</v>
      </c>
      <c r="V510" t="s">
        <v>11125</v>
      </c>
    </row>
    <row r="511" spans="1:22" ht="18" customHeight="1">
      <c r="A511">
        <v>3581</v>
      </c>
      <c r="B511">
        <v>3581</v>
      </c>
      <c r="C511" s="3">
        <v>41057</v>
      </c>
      <c r="D511">
        <v>41102</v>
      </c>
      <c r="E511" t="s">
        <v>1529</v>
      </c>
      <c r="F511" t="s">
        <v>1530</v>
      </c>
      <c r="G511" t="s">
        <v>3796</v>
      </c>
      <c r="H511" s="42" t="s">
        <v>6858</v>
      </c>
      <c r="I511" s="42">
        <v>41135</v>
      </c>
      <c r="J511" t="s">
        <v>3797</v>
      </c>
      <c r="K511" t="s">
        <v>4482</v>
      </c>
      <c r="L511" t="s">
        <v>5246</v>
      </c>
      <c r="M511" s="42" t="s">
        <v>3798</v>
      </c>
      <c r="N511" s="42" t="s">
        <v>6859</v>
      </c>
      <c r="O511" s="42" t="s">
        <v>5510</v>
      </c>
      <c r="P511" s="41">
        <v>41135</v>
      </c>
      <c r="Q511" s="42" t="s">
        <v>499</v>
      </c>
      <c r="R511" s="42" t="s">
        <v>11126</v>
      </c>
      <c r="S511" t="s">
        <v>11127</v>
      </c>
      <c r="T511" s="42" t="s">
        <v>499</v>
      </c>
      <c r="U511" t="s">
        <v>11126</v>
      </c>
      <c r="V511" t="s">
        <v>11127</v>
      </c>
    </row>
    <row r="512" spans="1:22" ht="18" customHeight="1">
      <c r="A512">
        <v>3583</v>
      </c>
      <c r="B512">
        <v>3583</v>
      </c>
      <c r="C512" s="3">
        <v>41057</v>
      </c>
      <c r="D512">
        <v>41102</v>
      </c>
      <c r="E512" t="s">
        <v>1529</v>
      </c>
      <c r="F512" t="s">
        <v>1530</v>
      </c>
      <c r="G512" t="s">
        <v>3799</v>
      </c>
      <c r="H512" s="42" t="s">
        <v>5726</v>
      </c>
      <c r="I512" s="42">
        <v>41110</v>
      </c>
      <c r="J512" t="s">
        <v>3800</v>
      </c>
      <c r="K512" t="s">
        <v>3801</v>
      </c>
      <c r="L512" t="s">
        <v>5247</v>
      </c>
      <c r="M512" s="42" t="s">
        <v>3802</v>
      </c>
      <c r="N512" s="42" t="s">
        <v>5810</v>
      </c>
      <c r="O512" s="42" t="s">
        <v>499</v>
      </c>
      <c r="P512" s="41">
        <v>41110</v>
      </c>
      <c r="Q512" s="42" t="s">
        <v>499</v>
      </c>
      <c r="R512" s="42" t="s">
        <v>11128</v>
      </c>
      <c r="S512" t="s">
        <v>11129</v>
      </c>
      <c r="T512" s="42" t="s">
        <v>499</v>
      </c>
      <c r="U512" t="s">
        <v>11128</v>
      </c>
      <c r="V512" t="s">
        <v>11129</v>
      </c>
    </row>
    <row r="513" spans="1:22" ht="18" customHeight="1">
      <c r="A513">
        <v>3584</v>
      </c>
      <c r="B513">
        <v>3584</v>
      </c>
      <c r="C513" s="3">
        <v>41057</v>
      </c>
      <c r="D513">
        <v>41102</v>
      </c>
      <c r="E513" t="s">
        <v>1529</v>
      </c>
      <c r="F513" t="s">
        <v>1770</v>
      </c>
      <c r="G513" t="s">
        <v>3803</v>
      </c>
      <c r="H513" s="42" t="s">
        <v>5561</v>
      </c>
      <c r="I513" s="42">
        <v>41101</v>
      </c>
      <c r="J513" t="s">
        <v>4572</v>
      </c>
      <c r="K513" t="s">
        <v>4573</v>
      </c>
      <c r="L513" t="s">
        <v>5248</v>
      </c>
      <c r="M513" s="42" t="s">
        <v>3804</v>
      </c>
      <c r="N513" s="42" t="s">
        <v>5562</v>
      </c>
      <c r="O513" s="42" t="s">
        <v>5563</v>
      </c>
      <c r="P513" s="41">
        <v>41103</v>
      </c>
      <c r="Q513" s="42" t="s">
        <v>499</v>
      </c>
      <c r="R513" s="42" t="s">
        <v>11130</v>
      </c>
      <c r="S513" t="s">
        <v>11131</v>
      </c>
      <c r="T513" s="42" t="s">
        <v>499</v>
      </c>
      <c r="U513" t="s">
        <v>11130</v>
      </c>
      <c r="V513" t="s">
        <v>11131</v>
      </c>
    </row>
    <row r="514" spans="1:22" ht="18" customHeight="1">
      <c r="A514">
        <v>3585</v>
      </c>
      <c r="B514">
        <v>3585</v>
      </c>
      <c r="C514" s="3">
        <v>41057</v>
      </c>
      <c r="D514">
        <v>41110</v>
      </c>
      <c r="E514" t="s">
        <v>1538</v>
      </c>
      <c r="F514" t="s">
        <v>1530</v>
      </c>
      <c r="G514" t="s">
        <v>3805</v>
      </c>
      <c r="H514" s="42" t="s">
        <v>4483</v>
      </c>
      <c r="I514" s="42" t="s">
        <v>499</v>
      </c>
      <c r="J514" t="s">
        <v>3806</v>
      </c>
      <c r="K514" t="s">
        <v>6654</v>
      </c>
      <c r="L514" s="28" t="s">
        <v>5249</v>
      </c>
      <c r="M514" s="42" t="s">
        <v>5811</v>
      </c>
      <c r="N514" s="42" t="s">
        <v>499</v>
      </c>
      <c r="O514" s="42" t="s">
        <v>499</v>
      </c>
      <c r="P514" s="41" t="s">
        <v>499</v>
      </c>
      <c r="Q514" s="42" t="s">
        <v>6655</v>
      </c>
      <c r="R514" s="42" t="s">
        <v>11132</v>
      </c>
      <c r="S514" s="42" t="s">
        <v>11133</v>
      </c>
      <c r="T514" t="s">
        <v>6655</v>
      </c>
      <c r="U514" t="s">
        <v>11132</v>
      </c>
      <c r="V514" t="s">
        <v>11133</v>
      </c>
    </row>
    <row r="515" spans="1:22" ht="18" customHeight="1">
      <c r="A515">
        <v>3586</v>
      </c>
      <c r="B515">
        <v>3586</v>
      </c>
      <c r="C515" s="3">
        <v>41057</v>
      </c>
      <c r="D515">
        <v>41117</v>
      </c>
      <c r="E515" t="s">
        <v>1529</v>
      </c>
      <c r="F515" t="s">
        <v>1530</v>
      </c>
      <c r="G515" t="s">
        <v>3807</v>
      </c>
      <c r="H515" s="42" t="s">
        <v>6479</v>
      </c>
      <c r="I515" s="42">
        <v>41130</v>
      </c>
      <c r="J515" t="s">
        <v>3808</v>
      </c>
      <c r="K515" t="s">
        <v>5250</v>
      </c>
      <c r="L515" t="s">
        <v>5251</v>
      </c>
      <c r="M515" s="42" t="s">
        <v>3809</v>
      </c>
      <c r="N515" s="42" t="s">
        <v>6656</v>
      </c>
      <c r="O515" s="42" t="s">
        <v>6420</v>
      </c>
      <c r="P515" s="41">
        <v>41131</v>
      </c>
      <c r="Q515" s="42" t="s">
        <v>5252</v>
      </c>
      <c r="R515" s="42" t="s">
        <v>11134</v>
      </c>
      <c r="S515" t="s">
        <v>11135</v>
      </c>
      <c r="T515" t="s">
        <v>5252</v>
      </c>
      <c r="U515" t="s">
        <v>11134</v>
      </c>
      <c r="V515" t="s">
        <v>11135</v>
      </c>
    </row>
    <row r="516" spans="1:22" ht="18" customHeight="1">
      <c r="A516">
        <v>3592</v>
      </c>
      <c r="B516">
        <v>3592</v>
      </c>
      <c r="C516" s="3">
        <v>41058</v>
      </c>
      <c r="D516">
        <v>41103</v>
      </c>
      <c r="E516" t="s">
        <v>1529</v>
      </c>
      <c r="F516" t="s">
        <v>1530</v>
      </c>
      <c r="G516" t="s">
        <v>3810</v>
      </c>
      <c r="H516" s="42" t="s">
        <v>4562</v>
      </c>
      <c r="I516" s="42">
        <v>41087</v>
      </c>
      <c r="J516" t="s">
        <v>3811</v>
      </c>
      <c r="K516" t="s">
        <v>3812</v>
      </c>
      <c r="L516" t="s">
        <v>5253</v>
      </c>
      <c r="M516" s="42" t="s">
        <v>3813</v>
      </c>
      <c r="N516" s="42" t="s">
        <v>4574</v>
      </c>
      <c r="O516" s="42" t="s">
        <v>1659</v>
      </c>
      <c r="P516" s="41">
        <v>41087</v>
      </c>
      <c r="Q516" s="42" t="s">
        <v>499</v>
      </c>
      <c r="R516" s="42" t="s">
        <v>11136</v>
      </c>
      <c r="S516" t="s">
        <v>11137</v>
      </c>
      <c r="T516" s="42" t="s">
        <v>499</v>
      </c>
      <c r="U516" t="s">
        <v>11136</v>
      </c>
      <c r="V516" t="s">
        <v>11137</v>
      </c>
    </row>
    <row r="517" spans="1:22" ht="18" customHeight="1">
      <c r="A517">
        <v>3591</v>
      </c>
      <c r="B517">
        <v>3591</v>
      </c>
      <c r="C517" s="3">
        <v>41058</v>
      </c>
      <c r="D517">
        <v>41103</v>
      </c>
      <c r="E517" t="s">
        <v>1529</v>
      </c>
      <c r="F517" t="s">
        <v>1530</v>
      </c>
      <c r="G517" t="s">
        <v>3814</v>
      </c>
      <c r="H517" s="42" t="s">
        <v>4484</v>
      </c>
      <c r="I517" s="42">
        <v>41087</v>
      </c>
      <c r="J517" t="s">
        <v>3815</v>
      </c>
      <c r="K517" t="s">
        <v>3816</v>
      </c>
      <c r="L517" t="s">
        <v>5564</v>
      </c>
      <c r="M517" s="42" t="s">
        <v>3817</v>
      </c>
      <c r="N517" s="42" t="s">
        <v>4575</v>
      </c>
      <c r="O517" s="42" t="s">
        <v>4576</v>
      </c>
      <c r="P517" s="41">
        <v>41087</v>
      </c>
      <c r="Q517" s="42" t="s">
        <v>499</v>
      </c>
      <c r="R517" s="42" t="s">
        <v>10992</v>
      </c>
      <c r="S517" t="s">
        <v>11138</v>
      </c>
      <c r="T517" s="42" t="s">
        <v>499</v>
      </c>
      <c r="U517" t="s">
        <v>10992</v>
      </c>
      <c r="V517" t="s">
        <v>11138</v>
      </c>
    </row>
    <row r="518" spans="1:22" ht="18" customHeight="1">
      <c r="A518">
        <v>3589</v>
      </c>
      <c r="B518">
        <v>3589</v>
      </c>
      <c r="C518" s="3">
        <v>41058</v>
      </c>
      <c r="D518">
        <v>41103</v>
      </c>
      <c r="E518" t="s">
        <v>1529</v>
      </c>
      <c r="F518" t="s">
        <v>1770</v>
      </c>
      <c r="G518" t="s">
        <v>3818</v>
      </c>
      <c r="H518" s="42" t="s">
        <v>4748</v>
      </c>
      <c r="I518" s="42">
        <v>41092</v>
      </c>
      <c r="J518" t="s">
        <v>3819</v>
      </c>
      <c r="K518" t="s">
        <v>3820</v>
      </c>
      <c r="L518" t="s">
        <v>5812</v>
      </c>
      <c r="M518" s="42" t="s">
        <v>3821</v>
      </c>
      <c r="N518" s="42" t="s">
        <v>5254</v>
      </c>
      <c r="O518" s="42" t="s">
        <v>1800</v>
      </c>
      <c r="P518" s="41">
        <v>41092</v>
      </c>
      <c r="Q518" s="42" t="s">
        <v>499</v>
      </c>
      <c r="R518" s="42" t="s">
        <v>11139</v>
      </c>
      <c r="S518" t="s">
        <v>11140</v>
      </c>
      <c r="T518" s="42" t="s">
        <v>499</v>
      </c>
      <c r="U518" t="s">
        <v>11139</v>
      </c>
      <c r="V518" t="s">
        <v>11140</v>
      </c>
    </row>
    <row r="519" spans="1:22" ht="18" customHeight="1">
      <c r="A519">
        <v>3588</v>
      </c>
      <c r="B519">
        <v>3588</v>
      </c>
      <c r="C519" s="3">
        <v>41058</v>
      </c>
      <c r="D519">
        <v>41118</v>
      </c>
      <c r="E519" t="s">
        <v>1529</v>
      </c>
      <c r="F519" t="s">
        <v>1530</v>
      </c>
      <c r="G519" t="s">
        <v>3822</v>
      </c>
      <c r="H519" s="42" t="s">
        <v>5727</v>
      </c>
      <c r="I519" s="42">
        <v>41109</v>
      </c>
      <c r="J519" t="s">
        <v>3823</v>
      </c>
      <c r="K519" t="s">
        <v>5255</v>
      </c>
      <c r="L519" t="s">
        <v>5256</v>
      </c>
      <c r="M519" s="42" t="s">
        <v>3824</v>
      </c>
      <c r="N519" s="42" t="s">
        <v>5813</v>
      </c>
      <c r="O519" s="42" t="s">
        <v>1567</v>
      </c>
      <c r="P519" s="41">
        <v>41131</v>
      </c>
      <c r="Q519" s="42" t="s">
        <v>5257</v>
      </c>
      <c r="R519" s="42" t="s">
        <v>11141</v>
      </c>
      <c r="S519" t="s">
        <v>11142</v>
      </c>
      <c r="T519" t="s">
        <v>5257</v>
      </c>
      <c r="U519" t="s">
        <v>11141</v>
      </c>
      <c r="V519" t="s">
        <v>11142</v>
      </c>
    </row>
    <row r="520" spans="1:22" ht="18" customHeight="1">
      <c r="A520">
        <v>3611</v>
      </c>
      <c r="B520">
        <v>3611</v>
      </c>
      <c r="C520" s="3">
        <v>41057</v>
      </c>
      <c r="D520">
        <v>41143</v>
      </c>
      <c r="E520" t="s">
        <v>1529</v>
      </c>
      <c r="F520" t="s">
        <v>1530</v>
      </c>
      <c r="G520" t="s">
        <v>3700</v>
      </c>
      <c r="H520" s="42" t="s">
        <v>5728</v>
      </c>
      <c r="I520" s="42">
        <v>41109</v>
      </c>
      <c r="J520" t="s">
        <v>3825</v>
      </c>
      <c r="K520" t="s">
        <v>3826</v>
      </c>
      <c r="L520" t="s">
        <v>5258</v>
      </c>
      <c r="M520" s="42" t="s">
        <v>3827</v>
      </c>
      <c r="N520" s="42" t="s">
        <v>5814</v>
      </c>
      <c r="O520" s="42" t="s">
        <v>6202</v>
      </c>
      <c r="P520" s="41">
        <v>41117</v>
      </c>
      <c r="Q520" s="42" t="s">
        <v>3949</v>
      </c>
      <c r="R520" s="42" t="s">
        <v>11143</v>
      </c>
      <c r="S520" t="s">
        <v>11144</v>
      </c>
      <c r="T520" t="s">
        <v>3949</v>
      </c>
      <c r="U520" t="s">
        <v>11143</v>
      </c>
      <c r="V520" t="s">
        <v>11144</v>
      </c>
    </row>
    <row r="521" spans="1:22" ht="18" customHeight="1">
      <c r="A521">
        <v>3582</v>
      </c>
      <c r="B521">
        <v>3582</v>
      </c>
      <c r="C521" s="3">
        <v>41057</v>
      </c>
      <c r="D521">
        <v>41102</v>
      </c>
      <c r="E521" t="s">
        <v>1529</v>
      </c>
      <c r="F521" t="s">
        <v>1530</v>
      </c>
      <c r="G521" t="s">
        <v>3907</v>
      </c>
      <c r="H521" s="42" t="s">
        <v>5729</v>
      </c>
      <c r="I521" s="42">
        <v>41108</v>
      </c>
      <c r="J521" t="s">
        <v>3908</v>
      </c>
      <c r="K521" t="s">
        <v>3909</v>
      </c>
      <c r="L521" t="s">
        <v>5259</v>
      </c>
      <c r="M521" s="42" t="s">
        <v>3910</v>
      </c>
      <c r="N521" s="42" t="s">
        <v>5730</v>
      </c>
      <c r="O521" s="42" t="s">
        <v>5731</v>
      </c>
      <c r="P521" s="41">
        <v>41109</v>
      </c>
      <c r="Q521" s="42" t="s">
        <v>499</v>
      </c>
      <c r="R521" s="42" t="s">
        <v>11145</v>
      </c>
      <c r="S521" t="s">
        <v>11146</v>
      </c>
      <c r="T521" s="42" t="s">
        <v>499</v>
      </c>
      <c r="U521" t="s">
        <v>11145</v>
      </c>
      <c r="V521" t="s">
        <v>11146</v>
      </c>
    </row>
    <row r="522" spans="1:22" ht="18" customHeight="1">
      <c r="A522">
        <v>3641</v>
      </c>
      <c r="B522">
        <v>3641</v>
      </c>
      <c r="C522" s="3">
        <v>41060</v>
      </c>
      <c r="D522">
        <v>41105</v>
      </c>
      <c r="E522" t="s">
        <v>1529</v>
      </c>
      <c r="F522" t="s">
        <v>1530</v>
      </c>
      <c r="G522" t="s">
        <v>1548</v>
      </c>
      <c r="H522" s="42" t="s">
        <v>6860</v>
      </c>
      <c r="I522" s="42">
        <v>41136</v>
      </c>
      <c r="J522" t="s">
        <v>3911</v>
      </c>
      <c r="K522" t="s">
        <v>3912</v>
      </c>
      <c r="L522" t="s">
        <v>5260</v>
      </c>
      <c r="M522" s="42" t="s">
        <v>3913</v>
      </c>
      <c r="N522" s="42" t="s">
        <v>6951</v>
      </c>
      <c r="O522" s="42" t="s">
        <v>6297</v>
      </c>
      <c r="P522" s="41">
        <v>41137</v>
      </c>
      <c r="Q522" s="42" t="s">
        <v>499</v>
      </c>
      <c r="R522" s="42" t="s">
        <v>11147</v>
      </c>
      <c r="S522" t="s">
        <v>11148</v>
      </c>
      <c r="T522" s="42" t="s">
        <v>499</v>
      </c>
      <c r="U522" t="s">
        <v>11147</v>
      </c>
      <c r="V522" t="s">
        <v>11148</v>
      </c>
    </row>
    <row r="523" spans="1:22" ht="18" customHeight="1">
      <c r="A523">
        <v>3560</v>
      </c>
      <c r="B523">
        <v>3560</v>
      </c>
      <c r="C523" s="3">
        <v>41060</v>
      </c>
      <c r="D523">
        <v>41105</v>
      </c>
      <c r="E523" t="s">
        <v>1529</v>
      </c>
      <c r="F523" t="s">
        <v>1530</v>
      </c>
      <c r="G523" t="s">
        <v>1899</v>
      </c>
      <c r="H523" s="42" t="s">
        <v>6861</v>
      </c>
      <c r="I523" s="42">
        <v>41135</v>
      </c>
      <c r="J523" t="s">
        <v>3914</v>
      </c>
      <c r="K523" t="s">
        <v>3915</v>
      </c>
      <c r="L523" t="s">
        <v>4905</v>
      </c>
      <c r="M523" s="42" t="s">
        <v>3916</v>
      </c>
      <c r="N523" s="42" t="s">
        <v>6862</v>
      </c>
      <c r="O523" s="42" t="s">
        <v>6297</v>
      </c>
      <c r="P523" s="41">
        <v>41135</v>
      </c>
      <c r="Q523" s="42" t="s">
        <v>499</v>
      </c>
      <c r="R523" s="42" t="s">
        <v>11149</v>
      </c>
      <c r="S523" t="s">
        <v>11150</v>
      </c>
      <c r="T523" s="42" t="s">
        <v>499</v>
      </c>
      <c r="U523" t="s">
        <v>11149</v>
      </c>
      <c r="V523" t="s">
        <v>11150</v>
      </c>
    </row>
    <row r="524" spans="1:22" ht="18" customHeight="1">
      <c r="A524">
        <v>3767</v>
      </c>
      <c r="B524">
        <v>3767</v>
      </c>
      <c r="C524" s="3">
        <v>41073</v>
      </c>
      <c r="D524">
        <v>41118</v>
      </c>
      <c r="E524" t="s">
        <v>1529</v>
      </c>
      <c r="F524" t="s">
        <v>1770</v>
      </c>
      <c r="G524" t="s">
        <v>3961</v>
      </c>
      <c r="H524" s="42" t="s">
        <v>5565</v>
      </c>
      <c r="I524" s="42">
        <v>41102</v>
      </c>
      <c r="J524" t="s">
        <v>3962</v>
      </c>
      <c r="K524" t="s">
        <v>3963</v>
      </c>
      <c r="L524">
        <v>35930112</v>
      </c>
      <c r="M524" s="42" t="s">
        <v>3964</v>
      </c>
      <c r="N524" s="42" t="s">
        <v>5566</v>
      </c>
      <c r="O524" s="42" t="s">
        <v>5339</v>
      </c>
      <c r="P524" s="41">
        <v>41103</v>
      </c>
      <c r="Q524" s="42" t="s">
        <v>3965</v>
      </c>
      <c r="R524" s="42" t="s">
        <v>11151</v>
      </c>
      <c r="S524" t="s">
        <v>11152</v>
      </c>
      <c r="T524" t="s">
        <v>3965</v>
      </c>
      <c r="U524" t="s">
        <v>11151</v>
      </c>
      <c r="V524" t="s">
        <v>11152</v>
      </c>
    </row>
    <row r="525" spans="1:22" ht="18" customHeight="1">
      <c r="A525">
        <v>3766</v>
      </c>
      <c r="B525">
        <v>3766</v>
      </c>
      <c r="C525" s="3">
        <v>41073</v>
      </c>
      <c r="D525">
        <v>41118</v>
      </c>
      <c r="E525" t="s">
        <v>1529</v>
      </c>
      <c r="F525" t="s">
        <v>1770</v>
      </c>
      <c r="G525" t="s">
        <v>3961</v>
      </c>
      <c r="H525" s="42" t="s">
        <v>5732</v>
      </c>
      <c r="I525" s="42">
        <v>41108</v>
      </c>
      <c r="J525" t="s">
        <v>3966</v>
      </c>
      <c r="K525" t="s">
        <v>3967</v>
      </c>
      <c r="L525">
        <v>35930160</v>
      </c>
      <c r="M525" s="42" t="s">
        <v>3968</v>
      </c>
      <c r="N525" s="42" t="s">
        <v>5733</v>
      </c>
      <c r="O525" s="42" t="s">
        <v>5734</v>
      </c>
      <c r="P525" s="41">
        <v>41109</v>
      </c>
      <c r="Q525" s="42" t="s">
        <v>3969</v>
      </c>
      <c r="R525" s="42" t="s">
        <v>11153</v>
      </c>
      <c r="S525" t="s">
        <v>11154</v>
      </c>
      <c r="T525" t="s">
        <v>3969</v>
      </c>
      <c r="U525" t="s">
        <v>11153</v>
      </c>
      <c r="V525" t="s">
        <v>11154</v>
      </c>
    </row>
    <row r="526" spans="1:22" ht="18" customHeight="1">
      <c r="A526">
        <v>3763</v>
      </c>
      <c r="B526">
        <v>3763</v>
      </c>
      <c r="C526" s="3">
        <v>41073</v>
      </c>
      <c r="D526">
        <v>41118</v>
      </c>
      <c r="E526" t="s">
        <v>1529</v>
      </c>
      <c r="F526" t="s">
        <v>1770</v>
      </c>
      <c r="G526" t="s">
        <v>3961</v>
      </c>
      <c r="H526" s="42" t="s">
        <v>5567</v>
      </c>
      <c r="I526" s="42">
        <v>41103</v>
      </c>
      <c r="J526" t="s">
        <v>3970</v>
      </c>
      <c r="K526" t="s">
        <v>3971</v>
      </c>
      <c r="L526" t="s">
        <v>5815</v>
      </c>
      <c r="M526" s="42" t="s">
        <v>3972</v>
      </c>
      <c r="N526" s="42" t="s">
        <v>5568</v>
      </c>
      <c r="O526" s="42" t="s">
        <v>4252</v>
      </c>
      <c r="P526" s="41">
        <v>41103</v>
      </c>
      <c r="Q526" s="42" t="s">
        <v>3973</v>
      </c>
      <c r="R526" s="42" t="s">
        <v>11155</v>
      </c>
      <c r="S526" t="s">
        <v>11156</v>
      </c>
      <c r="T526" t="s">
        <v>3973</v>
      </c>
      <c r="U526" t="s">
        <v>11155</v>
      </c>
      <c r="V526" t="s">
        <v>11156</v>
      </c>
    </row>
    <row r="527" spans="1:22" ht="18" customHeight="1">
      <c r="A527">
        <v>3764</v>
      </c>
      <c r="B527">
        <v>3764</v>
      </c>
      <c r="C527" s="3">
        <v>41073</v>
      </c>
      <c r="D527">
        <v>41187</v>
      </c>
      <c r="E527" t="s">
        <v>1594</v>
      </c>
      <c r="F527" t="s">
        <v>1530</v>
      </c>
      <c r="G527" t="s">
        <v>3961</v>
      </c>
      <c r="H527" s="42" t="s">
        <v>9189</v>
      </c>
      <c r="I527" s="42">
        <v>41197</v>
      </c>
      <c r="J527" t="s">
        <v>3974</v>
      </c>
      <c r="K527" t="s">
        <v>3975</v>
      </c>
      <c r="L527" t="s">
        <v>7526</v>
      </c>
      <c r="M527" s="42" t="s">
        <v>3976</v>
      </c>
      <c r="N527" s="42" t="s">
        <v>6676</v>
      </c>
      <c r="O527" s="42" t="s">
        <v>499</v>
      </c>
      <c r="P527" s="41" t="s">
        <v>499</v>
      </c>
      <c r="Q527" s="42" t="s">
        <v>7527</v>
      </c>
      <c r="R527" s="42" t="s">
        <v>11157</v>
      </c>
      <c r="S527" s="42" t="s">
        <v>11158</v>
      </c>
      <c r="T527" t="s">
        <v>7527</v>
      </c>
      <c r="U527" t="s">
        <v>11157</v>
      </c>
      <c r="V527" t="s">
        <v>11158</v>
      </c>
    </row>
    <row r="528" spans="1:22" ht="18" customHeight="1">
      <c r="A528">
        <v>3762</v>
      </c>
      <c r="B528">
        <v>3762</v>
      </c>
      <c r="C528" s="3">
        <v>41073</v>
      </c>
      <c r="D528">
        <v>41118</v>
      </c>
      <c r="E528" t="s">
        <v>1529</v>
      </c>
      <c r="F528" t="s">
        <v>1770</v>
      </c>
      <c r="G528" t="s">
        <v>3961</v>
      </c>
      <c r="H528" s="42" t="s">
        <v>5816</v>
      </c>
      <c r="I528" s="42">
        <v>41109</v>
      </c>
      <c r="J528" t="s">
        <v>3977</v>
      </c>
      <c r="K528" t="s">
        <v>3978</v>
      </c>
      <c r="L528">
        <v>35930125</v>
      </c>
      <c r="M528" s="42" t="s">
        <v>3979</v>
      </c>
      <c r="N528" s="42" t="s">
        <v>5817</v>
      </c>
      <c r="O528" s="42" t="s">
        <v>5818</v>
      </c>
      <c r="P528" s="41">
        <v>41114</v>
      </c>
      <c r="Q528" s="42" t="s">
        <v>3980</v>
      </c>
      <c r="R528" s="42" t="s">
        <v>11159</v>
      </c>
      <c r="S528" t="s">
        <v>11160</v>
      </c>
      <c r="T528" t="s">
        <v>3980</v>
      </c>
      <c r="U528" t="s">
        <v>11159</v>
      </c>
      <c r="V528" t="s">
        <v>11160</v>
      </c>
    </row>
    <row r="529" spans="1:22" ht="18" customHeight="1">
      <c r="A529">
        <v>3761</v>
      </c>
      <c r="B529">
        <v>3761</v>
      </c>
      <c r="C529" s="3">
        <v>41073</v>
      </c>
      <c r="D529">
        <v>41224</v>
      </c>
      <c r="E529" t="s">
        <v>1529</v>
      </c>
      <c r="F529" t="s">
        <v>1770</v>
      </c>
      <c r="G529" t="s">
        <v>3961</v>
      </c>
      <c r="H529" s="42" t="s">
        <v>5569</v>
      </c>
      <c r="I529" s="42">
        <v>41102</v>
      </c>
      <c r="J529" t="s">
        <v>3981</v>
      </c>
      <c r="K529" t="s">
        <v>3982</v>
      </c>
      <c r="L529" t="s">
        <v>6480</v>
      </c>
      <c r="M529" s="42" t="s">
        <v>3983</v>
      </c>
      <c r="N529" s="42" t="s">
        <v>12897</v>
      </c>
      <c r="O529" s="42" t="s">
        <v>5691</v>
      </c>
      <c r="P529" s="41">
        <v>41250</v>
      </c>
      <c r="Q529" s="42" t="s">
        <v>8903</v>
      </c>
      <c r="R529" s="42" t="s">
        <v>11161</v>
      </c>
      <c r="S529" t="s">
        <v>11162</v>
      </c>
      <c r="T529" t="s">
        <v>8903</v>
      </c>
      <c r="U529" t="s">
        <v>11161</v>
      </c>
      <c r="V529" t="s">
        <v>11162</v>
      </c>
    </row>
    <row r="530" spans="1:22" ht="18" customHeight="1">
      <c r="A530">
        <v>3757</v>
      </c>
      <c r="B530">
        <v>3757</v>
      </c>
      <c r="C530" s="3">
        <v>41073</v>
      </c>
      <c r="D530">
        <v>41153</v>
      </c>
      <c r="E530" t="s">
        <v>1529</v>
      </c>
      <c r="F530" t="s">
        <v>1530</v>
      </c>
      <c r="G530" t="s">
        <v>3984</v>
      </c>
      <c r="H530" s="42" t="s">
        <v>6341</v>
      </c>
      <c r="I530" s="42">
        <v>41122</v>
      </c>
      <c r="J530" t="s">
        <v>3985</v>
      </c>
      <c r="K530" t="s">
        <v>3986</v>
      </c>
      <c r="L530">
        <v>39740000</v>
      </c>
      <c r="M530" s="42" t="s">
        <v>3987</v>
      </c>
      <c r="N530" s="42" t="s">
        <v>6342</v>
      </c>
      <c r="O530" s="42" t="s">
        <v>5920</v>
      </c>
      <c r="P530" s="41">
        <v>41123</v>
      </c>
      <c r="Q530" s="42" t="s">
        <v>4638</v>
      </c>
      <c r="R530" s="42" t="s">
        <v>11163</v>
      </c>
      <c r="S530" t="s">
        <v>11164</v>
      </c>
      <c r="T530" t="s">
        <v>4638</v>
      </c>
      <c r="U530" t="s">
        <v>11163</v>
      </c>
      <c r="V530" t="s">
        <v>11164</v>
      </c>
    </row>
    <row r="531" spans="1:22" ht="18" customHeight="1">
      <c r="A531">
        <v>3758</v>
      </c>
      <c r="B531">
        <v>3758</v>
      </c>
      <c r="C531" s="3">
        <v>41073</v>
      </c>
      <c r="D531">
        <v>41181</v>
      </c>
      <c r="E531" t="s">
        <v>1529</v>
      </c>
      <c r="F531" t="s">
        <v>1530</v>
      </c>
      <c r="G531" t="s">
        <v>3984</v>
      </c>
      <c r="H531" s="42" t="s">
        <v>6203</v>
      </c>
      <c r="I531" s="42">
        <v>41120</v>
      </c>
      <c r="J531" t="s">
        <v>3988</v>
      </c>
      <c r="K531" t="s">
        <v>13623</v>
      </c>
      <c r="L531" t="s">
        <v>6483</v>
      </c>
      <c r="M531" s="42" t="s">
        <v>3989</v>
      </c>
      <c r="N531" s="42" t="s">
        <v>13624</v>
      </c>
      <c r="O531" s="42" t="s">
        <v>5920</v>
      </c>
      <c r="P531" s="41">
        <v>41144</v>
      </c>
      <c r="Q531" s="42" t="s">
        <v>4274</v>
      </c>
      <c r="R531" s="42" t="s">
        <v>11165</v>
      </c>
      <c r="S531" t="s">
        <v>11166</v>
      </c>
      <c r="T531" t="s">
        <v>4274</v>
      </c>
      <c r="U531" t="s">
        <v>11165</v>
      </c>
      <c r="V531" t="s">
        <v>11166</v>
      </c>
    </row>
    <row r="532" spans="1:22" ht="18" customHeight="1">
      <c r="A532">
        <v>3756</v>
      </c>
      <c r="B532">
        <v>3756</v>
      </c>
      <c r="C532" s="3">
        <v>41073</v>
      </c>
      <c r="D532">
        <v>41118</v>
      </c>
      <c r="E532" t="s">
        <v>1529</v>
      </c>
      <c r="F532" t="s">
        <v>1530</v>
      </c>
      <c r="G532" t="s">
        <v>3984</v>
      </c>
      <c r="H532" s="42" t="s">
        <v>6204</v>
      </c>
      <c r="I532" s="42">
        <v>41120</v>
      </c>
      <c r="J532" t="s">
        <v>3990</v>
      </c>
      <c r="K532" t="s">
        <v>3991</v>
      </c>
      <c r="L532">
        <v>39740000</v>
      </c>
      <c r="M532" s="42" t="s">
        <v>3992</v>
      </c>
      <c r="N532" s="42" t="s">
        <v>6205</v>
      </c>
      <c r="O532" s="42" t="s">
        <v>5948</v>
      </c>
      <c r="P532" s="41">
        <v>41120</v>
      </c>
      <c r="Q532" s="42" t="s">
        <v>3993</v>
      </c>
      <c r="R532" s="42" t="s">
        <v>11167</v>
      </c>
      <c r="S532" t="s">
        <v>11168</v>
      </c>
      <c r="T532" t="s">
        <v>3993</v>
      </c>
      <c r="U532" t="s">
        <v>11167</v>
      </c>
      <c r="V532" t="s">
        <v>11168</v>
      </c>
    </row>
    <row r="533" spans="1:22" ht="18" customHeight="1">
      <c r="A533">
        <v>3755</v>
      </c>
      <c r="B533">
        <v>3755</v>
      </c>
      <c r="C533" s="3">
        <v>41073</v>
      </c>
      <c r="D533">
        <v>41183</v>
      </c>
      <c r="E533" t="s">
        <v>1529</v>
      </c>
      <c r="F533" t="s">
        <v>1530</v>
      </c>
      <c r="G533" t="s">
        <v>3984</v>
      </c>
      <c r="H533" s="42" t="s">
        <v>6206</v>
      </c>
      <c r="I533" s="42">
        <v>41120</v>
      </c>
      <c r="J533" t="s">
        <v>3994</v>
      </c>
      <c r="K533" t="s">
        <v>9346</v>
      </c>
      <c r="L533" t="s">
        <v>6483</v>
      </c>
      <c r="M533" s="42" t="s">
        <v>3992</v>
      </c>
      <c r="N533" s="42" t="s">
        <v>6207</v>
      </c>
      <c r="O533" s="42" t="s">
        <v>5920</v>
      </c>
      <c r="P533" s="41">
        <v>41148</v>
      </c>
      <c r="Q533" s="42" t="s">
        <v>4275</v>
      </c>
      <c r="R533" s="42" t="s">
        <v>11169</v>
      </c>
      <c r="S533" t="s">
        <v>11170</v>
      </c>
      <c r="T533" t="s">
        <v>4275</v>
      </c>
      <c r="U533" t="s">
        <v>11169</v>
      </c>
      <c r="V533" t="s">
        <v>11170</v>
      </c>
    </row>
    <row r="534" spans="1:22" ht="18" customHeight="1">
      <c r="A534">
        <v>3759</v>
      </c>
      <c r="B534">
        <v>3759</v>
      </c>
      <c r="C534" s="3">
        <v>41073</v>
      </c>
      <c r="D534">
        <v>41118</v>
      </c>
      <c r="E534" t="s">
        <v>1529</v>
      </c>
      <c r="F534" t="s">
        <v>1530</v>
      </c>
      <c r="G534" t="s">
        <v>3984</v>
      </c>
      <c r="H534" s="42" t="s">
        <v>6017</v>
      </c>
      <c r="I534" s="42">
        <v>41117</v>
      </c>
      <c r="J534" t="s">
        <v>3995</v>
      </c>
      <c r="K534" t="s">
        <v>3996</v>
      </c>
      <c r="L534">
        <v>39740000</v>
      </c>
      <c r="M534" s="42" t="s">
        <v>3992</v>
      </c>
      <c r="N534" s="42" t="s">
        <v>6208</v>
      </c>
      <c r="O534" s="42" t="s">
        <v>5920</v>
      </c>
      <c r="P534" s="41">
        <v>41148</v>
      </c>
      <c r="Q534" s="42" t="s">
        <v>3997</v>
      </c>
      <c r="R534" s="42" t="s">
        <v>11171</v>
      </c>
      <c r="S534" t="s">
        <v>11172</v>
      </c>
      <c r="T534" t="s">
        <v>3997</v>
      </c>
      <c r="U534" t="s">
        <v>11171</v>
      </c>
      <c r="V534" t="s">
        <v>11172</v>
      </c>
    </row>
    <row r="535" spans="1:22" ht="18" customHeight="1">
      <c r="A535">
        <v>3769</v>
      </c>
      <c r="B535">
        <v>3769</v>
      </c>
      <c r="C535" s="3">
        <v>41073</v>
      </c>
      <c r="D535">
        <v>41118</v>
      </c>
      <c r="E535" t="s">
        <v>1529</v>
      </c>
      <c r="F535" t="s">
        <v>1770</v>
      </c>
      <c r="G535" t="s">
        <v>3961</v>
      </c>
      <c r="H535" s="42" t="s">
        <v>5735</v>
      </c>
      <c r="I535" s="42">
        <v>41108</v>
      </c>
      <c r="J535" t="s">
        <v>3998</v>
      </c>
      <c r="K535" t="s">
        <v>3999</v>
      </c>
      <c r="L535">
        <v>35931023</v>
      </c>
      <c r="M535" s="42" t="s">
        <v>4000</v>
      </c>
      <c r="N535" s="42" t="s">
        <v>5736</v>
      </c>
      <c r="O535" s="42" t="s">
        <v>1800</v>
      </c>
      <c r="P535" s="41">
        <v>41109</v>
      </c>
      <c r="Q535" s="42" t="s">
        <v>4001</v>
      </c>
      <c r="R535" s="42" t="s">
        <v>11173</v>
      </c>
      <c r="S535" t="s">
        <v>11174</v>
      </c>
      <c r="T535" t="s">
        <v>4001</v>
      </c>
      <c r="U535" t="s">
        <v>11173</v>
      </c>
      <c r="V535" t="s">
        <v>11174</v>
      </c>
    </row>
    <row r="536" spans="1:22" ht="18" customHeight="1">
      <c r="A536">
        <v>3667</v>
      </c>
      <c r="B536">
        <v>3667</v>
      </c>
      <c r="C536" s="3">
        <v>41071</v>
      </c>
      <c r="D536">
        <v>41153</v>
      </c>
      <c r="E536" t="s">
        <v>1594</v>
      </c>
      <c r="F536" t="s">
        <v>1530</v>
      </c>
      <c r="G536" t="s">
        <v>2887</v>
      </c>
      <c r="H536" s="42" t="s">
        <v>499</v>
      </c>
      <c r="I536" s="42">
        <v>41129</v>
      </c>
      <c r="J536" t="s">
        <v>4002</v>
      </c>
      <c r="K536" s="28" t="s">
        <v>4003</v>
      </c>
      <c r="L536">
        <v>39873000</v>
      </c>
      <c r="M536" s="42" t="s">
        <v>4004</v>
      </c>
      <c r="N536" s="42" t="s">
        <v>499</v>
      </c>
      <c r="O536" s="42" t="s">
        <v>499</v>
      </c>
      <c r="P536" s="41" t="s">
        <v>499</v>
      </c>
      <c r="Q536" s="42" t="s">
        <v>4639</v>
      </c>
      <c r="R536" s="42" t="s">
        <v>499</v>
      </c>
      <c r="S536" s="42" t="s">
        <v>11175</v>
      </c>
      <c r="T536" t="s">
        <v>4639</v>
      </c>
      <c r="U536" s="42" t="s">
        <v>499</v>
      </c>
      <c r="V536" t="s">
        <v>11175</v>
      </c>
    </row>
    <row r="537" spans="1:22" ht="18" customHeight="1">
      <c r="A537">
        <v>3660</v>
      </c>
      <c r="B537">
        <v>3660</v>
      </c>
      <c r="C537" s="3">
        <v>41066</v>
      </c>
      <c r="D537">
        <v>41156</v>
      </c>
      <c r="E537" t="s">
        <v>1529</v>
      </c>
      <c r="F537" t="s">
        <v>1530</v>
      </c>
      <c r="G537" t="s">
        <v>4005</v>
      </c>
      <c r="H537" s="42" t="s">
        <v>6343</v>
      </c>
      <c r="I537" s="42">
        <v>41128</v>
      </c>
      <c r="J537" t="s">
        <v>4006</v>
      </c>
      <c r="K537" t="s">
        <v>4007</v>
      </c>
      <c r="L537">
        <v>38770000</v>
      </c>
      <c r="M537" s="42" t="s">
        <v>4008</v>
      </c>
      <c r="N537" s="42" t="s">
        <v>7528</v>
      </c>
      <c r="O537" s="42" t="s">
        <v>6829</v>
      </c>
      <c r="P537" s="41">
        <v>41156</v>
      </c>
      <c r="Q537" s="42" t="s">
        <v>4276</v>
      </c>
      <c r="R537" s="42" t="s">
        <v>11176</v>
      </c>
      <c r="S537" t="s">
        <v>11177</v>
      </c>
      <c r="T537" t="s">
        <v>4276</v>
      </c>
      <c r="U537" t="s">
        <v>11176</v>
      </c>
      <c r="V537" t="s">
        <v>11177</v>
      </c>
    </row>
    <row r="538" spans="1:22" ht="18" customHeight="1">
      <c r="A538">
        <v>3696</v>
      </c>
      <c r="B538">
        <v>3696</v>
      </c>
      <c r="C538" s="3">
        <v>41071</v>
      </c>
      <c r="D538">
        <v>41116</v>
      </c>
      <c r="E538" t="s">
        <v>1538</v>
      </c>
      <c r="F538" t="s">
        <v>1530</v>
      </c>
      <c r="G538" t="s">
        <v>175</v>
      </c>
      <c r="H538" s="42" t="s">
        <v>499</v>
      </c>
      <c r="I538" s="42" t="s">
        <v>499</v>
      </c>
      <c r="J538" t="s">
        <v>4009</v>
      </c>
      <c r="K538" s="28" t="s">
        <v>4010</v>
      </c>
      <c r="L538" s="28">
        <v>39800000</v>
      </c>
      <c r="M538" s="42" t="s">
        <v>4011</v>
      </c>
      <c r="N538" s="42" t="s">
        <v>499</v>
      </c>
      <c r="O538" s="42" t="s">
        <v>499</v>
      </c>
      <c r="P538" s="41" t="s">
        <v>499</v>
      </c>
      <c r="Q538" s="42" t="s">
        <v>4277</v>
      </c>
      <c r="R538" s="42" t="s">
        <v>499</v>
      </c>
      <c r="S538" s="42" t="s">
        <v>11178</v>
      </c>
      <c r="T538" t="s">
        <v>4277</v>
      </c>
      <c r="U538" s="42" t="s">
        <v>499</v>
      </c>
      <c r="V538" t="s">
        <v>11178</v>
      </c>
    </row>
    <row r="539" spans="1:22" ht="18" customHeight="1">
      <c r="A539">
        <v>3689</v>
      </c>
      <c r="B539">
        <v>3689</v>
      </c>
      <c r="C539" s="3">
        <v>41071</v>
      </c>
      <c r="D539">
        <v>41116</v>
      </c>
      <c r="E539" t="s">
        <v>1529</v>
      </c>
      <c r="F539" t="s">
        <v>1530</v>
      </c>
      <c r="G539" t="s">
        <v>175</v>
      </c>
      <c r="H539" s="42" t="s">
        <v>5570</v>
      </c>
      <c r="I539" s="42">
        <v>41101</v>
      </c>
      <c r="J539" t="s">
        <v>4012</v>
      </c>
      <c r="K539" t="s">
        <v>4013</v>
      </c>
      <c r="L539">
        <v>39800000</v>
      </c>
      <c r="M539" s="42" t="s">
        <v>4014</v>
      </c>
      <c r="N539" s="42" t="s">
        <v>5571</v>
      </c>
      <c r="O539" s="42" t="s">
        <v>5572</v>
      </c>
      <c r="P539" s="41">
        <v>41137</v>
      </c>
      <c r="Q539" s="42" t="s">
        <v>4015</v>
      </c>
      <c r="R539" s="42" t="s">
        <v>11179</v>
      </c>
      <c r="S539" t="s">
        <v>11180</v>
      </c>
      <c r="T539" t="s">
        <v>4015</v>
      </c>
      <c r="U539" t="s">
        <v>11179</v>
      </c>
      <c r="V539" t="s">
        <v>11180</v>
      </c>
    </row>
    <row r="540" spans="1:22" ht="18" customHeight="1">
      <c r="A540">
        <v>3690</v>
      </c>
      <c r="B540">
        <v>3690</v>
      </c>
      <c r="C540" s="3">
        <v>41071</v>
      </c>
      <c r="D540">
        <v>41171</v>
      </c>
      <c r="E540" t="s">
        <v>1529</v>
      </c>
      <c r="F540" t="s">
        <v>1530</v>
      </c>
      <c r="G540" t="s">
        <v>175</v>
      </c>
      <c r="H540" s="42" t="s">
        <v>9428</v>
      </c>
      <c r="I540" s="42">
        <v>41169</v>
      </c>
      <c r="J540" t="s">
        <v>4016</v>
      </c>
      <c r="K540" t="s">
        <v>4017</v>
      </c>
      <c r="L540" t="s">
        <v>5824</v>
      </c>
      <c r="M540" s="42" t="s">
        <v>7201</v>
      </c>
      <c r="N540" s="42" t="s">
        <v>9665</v>
      </c>
      <c r="O540" s="42" t="s">
        <v>8573</v>
      </c>
      <c r="P540" s="41">
        <v>41207</v>
      </c>
      <c r="Q540" s="42" t="s">
        <v>7202</v>
      </c>
      <c r="R540" s="42" t="s">
        <v>11181</v>
      </c>
      <c r="S540" t="s">
        <v>11182</v>
      </c>
      <c r="T540" t="s">
        <v>7202</v>
      </c>
      <c r="U540" t="s">
        <v>11181</v>
      </c>
      <c r="V540" t="s">
        <v>11182</v>
      </c>
    </row>
    <row r="541" spans="1:22" ht="18" customHeight="1">
      <c r="A541">
        <v>3681</v>
      </c>
      <c r="B541">
        <v>3681</v>
      </c>
      <c r="C541" s="3">
        <v>41071</v>
      </c>
      <c r="D541">
        <v>41178</v>
      </c>
      <c r="E541" t="s">
        <v>1529</v>
      </c>
      <c r="F541" t="s">
        <v>1530</v>
      </c>
      <c r="G541" t="s">
        <v>175</v>
      </c>
      <c r="H541" s="42" t="s">
        <v>9730</v>
      </c>
      <c r="I541" s="42">
        <v>41169</v>
      </c>
      <c r="J541" t="s">
        <v>4018</v>
      </c>
      <c r="K541" t="s">
        <v>4019</v>
      </c>
      <c r="L541" t="s">
        <v>5824</v>
      </c>
      <c r="M541" s="42" t="s">
        <v>7203</v>
      </c>
      <c r="N541" s="42" t="s">
        <v>9731</v>
      </c>
      <c r="O541" s="42" t="s">
        <v>8750</v>
      </c>
      <c r="P541" s="41">
        <v>41211</v>
      </c>
      <c r="Q541" s="42" t="s">
        <v>7204</v>
      </c>
      <c r="R541" s="42" t="s">
        <v>11183</v>
      </c>
      <c r="S541" t="s">
        <v>11184</v>
      </c>
      <c r="T541" t="s">
        <v>7204</v>
      </c>
      <c r="U541" t="s">
        <v>11183</v>
      </c>
      <c r="V541" t="s">
        <v>11184</v>
      </c>
    </row>
    <row r="542" spans="1:22" ht="18" customHeight="1">
      <c r="A542">
        <v>3694</v>
      </c>
      <c r="B542">
        <v>3694</v>
      </c>
      <c r="C542" s="3">
        <v>41071</v>
      </c>
      <c r="D542">
        <v>41178</v>
      </c>
      <c r="E542" t="s">
        <v>1594</v>
      </c>
      <c r="F542" t="s">
        <v>1530</v>
      </c>
      <c r="G542" t="s">
        <v>175</v>
      </c>
      <c r="H542" s="42" t="s">
        <v>499</v>
      </c>
      <c r="I542" s="42">
        <v>41169</v>
      </c>
      <c r="J542" t="s">
        <v>7205</v>
      </c>
      <c r="K542" s="28" t="s">
        <v>4020</v>
      </c>
      <c r="L542" t="s">
        <v>5824</v>
      </c>
      <c r="M542" s="42" t="s">
        <v>4011</v>
      </c>
      <c r="N542" s="42" t="s">
        <v>499</v>
      </c>
      <c r="O542" s="42" t="s">
        <v>499</v>
      </c>
      <c r="P542" s="41" t="s">
        <v>499</v>
      </c>
      <c r="Q542" s="42" t="s">
        <v>7206</v>
      </c>
      <c r="R542" s="42" t="s">
        <v>499</v>
      </c>
      <c r="S542" s="42" t="s">
        <v>11185</v>
      </c>
      <c r="T542" t="s">
        <v>7206</v>
      </c>
      <c r="U542" s="42" t="s">
        <v>499</v>
      </c>
      <c r="V542" t="s">
        <v>11185</v>
      </c>
    </row>
    <row r="543" spans="1:22" ht="18" customHeight="1">
      <c r="A543">
        <v>3688</v>
      </c>
      <c r="B543">
        <v>3688</v>
      </c>
      <c r="C543" s="3">
        <v>41071</v>
      </c>
      <c r="D543">
        <v>41116</v>
      </c>
      <c r="E543" t="s">
        <v>1529</v>
      </c>
      <c r="F543" t="s">
        <v>1530</v>
      </c>
      <c r="G543" t="s">
        <v>175</v>
      </c>
      <c r="H543" s="42" t="s">
        <v>5573</v>
      </c>
      <c r="I543" s="42">
        <v>41102</v>
      </c>
      <c r="J543" t="s">
        <v>4021</v>
      </c>
      <c r="K543" t="s">
        <v>4022</v>
      </c>
      <c r="L543">
        <v>39800000</v>
      </c>
      <c r="M543" s="42" t="s">
        <v>4023</v>
      </c>
      <c r="N543" s="42" t="s">
        <v>5574</v>
      </c>
      <c r="O543" s="42" t="s">
        <v>3237</v>
      </c>
      <c r="P543" s="41">
        <v>41138</v>
      </c>
      <c r="Q543" s="42" t="s">
        <v>4024</v>
      </c>
      <c r="R543" s="42" t="s">
        <v>11186</v>
      </c>
      <c r="S543" t="s">
        <v>11187</v>
      </c>
      <c r="T543" t="s">
        <v>4024</v>
      </c>
      <c r="U543" t="s">
        <v>11186</v>
      </c>
      <c r="V543" t="s">
        <v>11187</v>
      </c>
    </row>
    <row r="544" spans="1:22" ht="18" customHeight="1">
      <c r="A544">
        <v>3691</v>
      </c>
      <c r="B544">
        <v>3691</v>
      </c>
      <c r="C544" s="3">
        <v>41071</v>
      </c>
      <c r="D544">
        <v>41116</v>
      </c>
      <c r="E544" t="s">
        <v>1529</v>
      </c>
      <c r="F544" t="s">
        <v>1530</v>
      </c>
      <c r="G544" t="s">
        <v>175</v>
      </c>
      <c r="H544" s="42" t="s">
        <v>6657</v>
      </c>
      <c r="I544" s="42">
        <v>41131</v>
      </c>
      <c r="J544" t="s">
        <v>4025</v>
      </c>
      <c r="K544" t="s">
        <v>4026</v>
      </c>
      <c r="L544">
        <v>39800000</v>
      </c>
      <c r="M544" s="42" t="s">
        <v>4027</v>
      </c>
      <c r="N544" s="42" t="s">
        <v>6658</v>
      </c>
      <c r="O544" s="42" t="s">
        <v>5962</v>
      </c>
      <c r="P544" s="41">
        <v>41135</v>
      </c>
      <c r="Q544" s="42" t="s">
        <v>4028</v>
      </c>
      <c r="R544" s="42" t="s">
        <v>11188</v>
      </c>
      <c r="S544" t="s">
        <v>11189</v>
      </c>
      <c r="T544" t="s">
        <v>4028</v>
      </c>
      <c r="U544" t="s">
        <v>11188</v>
      </c>
      <c r="V544" t="s">
        <v>11189</v>
      </c>
    </row>
    <row r="545" spans="1:22" ht="18" customHeight="1">
      <c r="A545">
        <v>3695</v>
      </c>
      <c r="B545">
        <v>3695</v>
      </c>
      <c r="C545" s="3">
        <v>41071</v>
      </c>
      <c r="D545">
        <v>41179</v>
      </c>
      <c r="E545" t="s">
        <v>1529</v>
      </c>
      <c r="F545" t="s">
        <v>1530</v>
      </c>
      <c r="G545" t="s">
        <v>175</v>
      </c>
      <c r="H545" s="42" t="s">
        <v>9714</v>
      </c>
      <c r="I545" s="42">
        <v>41169</v>
      </c>
      <c r="J545" t="s">
        <v>4029</v>
      </c>
      <c r="K545" t="s">
        <v>4030</v>
      </c>
      <c r="L545" t="s">
        <v>5824</v>
      </c>
      <c r="M545" s="42" t="s">
        <v>4031</v>
      </c>
      <c r="N545" s="42" t="s">
        <v>9715</v>
      </c>
      <c r="O545" s="42" t="s">
        <v>8750</v>
      </c>
      <c r="P545" s="41">
        <v>41211</v>
      </c>
      <c r="Q545" s="42" t="s">
        <v>7207</v>
      </c>
      <c r="R545" s="42" t="s">
        <v>11190</v>
      </c>
      <c r="S545" t="s">
        <v>11191</v>
      </c>
      <c r="T545" t="s">
        <v>7207</v>
      </c>
      <c r="U545" t="s">
        <v>11190</v>
      </c>
      <c r="V545" t="s">
        <v>11191</v>
      </c>
    </row>
    <row r="546" spans="1:22" ht="18" customHeight="1">
      <c r="A546">
        <v>3721</v>
      </c>
      <c r="B546">
        <v>3721</v>
      </c>
      <c r="C546" s="3">
        <v>41072</v>
      </c>
      <c r="D546">
        <v>41117</v>
      </c>
      <c r="E546" t="s">
        <v>1529</v>
      </c>
      <c r="F546" t="s">
        <v>1530</v>
      </c>
      <c r="G546" t="s">
        <v>4032</v>
      </c>
      <c r="H546" s="42" t="s">
        <v>5960</v>
      </c>
      <c r="I546" s="42">
        <v>41117</v>
      </c>
      <c r="J546" t="s">
        <v>4033</v>
      </c>
      <c r="K546" t="s">
        <v>4034</v>
      </c>
      <c r="L546">
        <v>39830000</v>
      </c>
      <c r="M546" s="42" t="s">
        <v>4035</v>
      </c>
      <c r="N546" s="42" t="s">
        <v>5961</v>
      </c>
      <c r="O546" s="42" t="s">
        <v>5962</v>
      </c>
      <c r="P546" s="41">
        <v>41117</v>
      </c>
      <c r="Q546" s="42" t="s">
        <v>4036</v>
      </c>
      <c r="R546" s="42" t="s">
        <v>11192</v>
      </c>
      <c r="S546" t="s">
        <v>11193</v>
      </c>
      <c r="T546" t="s">
        <v>4036</v>
      </c>
      <c r="U546" t="s">
        <v>11192</v>
      </c>
      <c r="V546" t="s">
        <v>11193</v>
      </c>
    </row>
    <row r="547" spans="1:22" ht="18" customHeight="1">
      <c r="A547">
        <v>3719</v>
      </c>
      <c r="B547">
        <v>3719</v>
      </c>
      <c r="C547" s="3">
        <v>41072</v>
      </c>
      <c r="D547">
        <v>41159</v>
      </c>
      <c r="E547" t="s">
        <v>1529</v>
      </c>
      <c r="F547" t="s">
        <v>1530</v>
      </c>
      <c r="G547" t="s">
        <v>4032</v>
      </c>
      <c r="H547" s="42" t="s">
        <v>6018</v>
      </c>
      <c r="I547" s="42">
        <v>41121</v>
      </c>
      <c r="J547" t="s">
        <v>4037</v>
      </c>
      <c r="K547" t="s">
        <v>4038</v>
      </c>
      <c r="L547" t="s">
        <v>5520</v>
      </c>
      <c r="M547" s="42" t="s">
        <v>4039</v>
      </c>
      <c r="N547" s="42" t="s">
        <v>6209</v>
      </c>
      <c r="O547" s="42" t="s">
        <v>6191</v>
      </c>
      <c r="P547" s="41">
        <v>41124</v>
      </c>
      <c r="Q547" s="42" t="s">
        <v>6344</v>
      </c>
      <c r="R547" s="42" t="s">
        <v>11194</v>
      </c>
      <c r="S547" t="s">
        <v>11195</v>
      </c>
      <c r="T547" t="s">
        <v>6344</v>
      </c>
      <c r="U547" t="s">
        <v>11194</v>
      </c>
      <c r="V547" t="s">
        <v>11195</v>
      </c>
    </row>
    <row r="548" spans="1:22" ht="18" customHeight="1">
      <c r="A548">
        <v>3768</v>
      </c>
      <c r="B548">
        <v>3768</v>
      </c>
      <c r="C548" s="3">
        <v>41073</v>
      </c>
      <c r="D548">
        <v>41118</v>
      </c>
      <c r="E548" t="s">
        <v>1529</v>
      </c>
      <c r="F548" t="s">
        <v>1770</v>
      </c>
      <c r="G548" t="s">
        <v>3961</v>
      </c>
      <c r="H548" s="42" t="s">
        <v>5737</v>
      </c>
      <c r="I548" s="42">
        <v>41107</v>
      </c>
      <c r="J548" t="s">
        <v>3966</v>
      </c>
      <c r="K548" t="s">
        <v>4040</v>
      </c>
      <c r="L548" t="s">
        <v>5819</v>
      </c>
      <c r="M548" s="42" t="s">
        <v>4041</v>
      </c>
      <c r="N548" s="42" t="s">
        <v>5738</v>
      </c>
      <c r="O548" s="42" t="s">
        <v>1800</v>
      </c>
      <c r="P548" s="41">
        <v>41108</v>
      </c>
      <c r="Q548" s="42" t="s">
        <v>4042</v>
      </c>
      <c r="R548" s="42" t="s">
        <v>11196</v>
      </c>
      <c r="S548" t="s">
        <v>11197</v>
      </c>
      <c r="T548" t="s">
        <v>4042</v>
      </c>
      <c r="U548" t="s">
        <v>11196</v>
      </c>
      <c r="V548" t="s">
        <v>11197</v>
      </c>
    </row>
    <row r="549" spans="1:22" ht="18" customHeight="1">
      <c r="A549">
        <v>3770</v>
      </c>
      <c r="B549">
        <v>3770</v>
      </c>
      <c r="C549" s="3">
        <v>41073</v>
      </c>
      <c r="D549">
        <v>41118</v>
      </c>
      <c r="E549" t="s">
        <v>1529</v>
      </c>
      <c r="F549" t="s">
        <v>1770</v>
      </c>
      <c r="G549" t="s">
        <v>3961</v>
      </c>
      <c r="H549" s="42" t="s">
        <v>5820</v>
      </c>
      <c r="I549" s="42">
        <v>41108</v>
      </c>
      <c r="J549" t="s">
        <v>4043</v>
      </c>
      <c r="K549" t="s">
        <v>4044</v>
      </c>
      <c r="L549">
        <v>35930198</v>
      </c>
      <c r="M549" s="42" t="s">
        <v>4045</v>
      </c>
      <c r="N549" s="42" t="s">
        <v>5821</v>
      </c>
      <c r="O549" s="42" t="s">
        <v>1800</v>
      </c>
      <c r="P549" s="41">
        <v>41109</v>
      </c>
      <c r="Q549" s="42" t="s">
        <v>4046</v>
      </c>
      <c r="R549" s="42" t="s">
        <v>11198</v>
      </c>
      <c r="S549" t="s">
        <v>11199</v>
      </c>
      <c r="T549" t="s">
        <v>4046</v>
      </c>
      <c r="U549" t="s">
        <v>11198</v>
      </c>
      <c r="V549" t="s">
        <v>11199</v>
      </c>
    </row>
    <row r="550" spans="1:22" ht="18" customHeight="1">
      <c r="A550">
        <v>3687</v>
      </c>
      <c r="B550">
        <v>3687</v>
      </c>
      <c r="C550" s="3">
        <v>41071</v>
      </c>
      <c r="D550">
        <v>41116</v>
      </c>
      <c r="E550" t="s">
        <v>1529</v>
      </c>
      <c r="F550" t="s">
        <v>1530</v>
      </c>
      <c r="G550" t="s">
        <v>175</v>
      </c>
      <c r="H550" s="42" t="s">
        <v>6210</v>
      </c>
      <c r="I550" s="42">
        <v>41120</v>
      </c>
      <c r="J550" t="s">
        <v>4047</v>
      </c>
      <c r="K550" t="s">
        <v>4048</v>
      </c>
      <c r="L550">
        <v>39800000</v>
      </c>
      <c r="M550" s="42" t="s">
        <v>4049</v>
      </c>
      <c r="N550" s="42" t="s">
        <v>6345</v>
      </c>
      <c r="O550" s="42" t="s">
        <v>5962</v>
      </c>
      <c r="P550" s="41">
        <v>41122</v>
      </c>
      <c r="Q550" s="42" t="s">
        <v>4050</v>
      </c>
      <c r="R550" s="42" t="s">
        <v>11200</v>
      </c>
      <c r="S550" t="s">
        <v>11201</v>
      </c>
      <c r="T550" t="s">
        <v>4050</v>
      </c>
      <c r="U550" t="s">
        <v>11200</v>
      </c>
      <c r="V550" t="s">
        <v>11201</v>
      </c>
    </row>
    <row r="551" spans="1:22" ht="18" customHeight="1">
      <c r="A551">
        <v>3697</v>
      </c>
      <c r="B551">
        <v>3697</v>
      </c>
      <c r="C551" s="3">
        <v>41071</v>
      </c>
      <c r="D551">
        <v>41129</v>
      </c>
      <c r="E551" t="s">
        <v>1529</v>
      </c>
      <c r="F551" t="s">
        <v>1530</v>
      </c>
      <c r="G551" t="s">
        <v>175</v>
      </c>
      <c r="H551" s="42" t="s">
        <v>9373</v>
      </c>
      <c r="I551" s="42">
        <v>41169</v>
      </c>
      <c r="J551" t="s">
        <v>4051</v>
      </c>
      <c r="K551" t="s">
        <v>5261</v>
      </c>
      <c r="L551">
        <v>39800000</v>
      </c>
      <c r="M551" s="42" t="s">
        <v>4052</v>
      </c>
      <c r="N551" s="42" t="s">
        <v>9395</v>
      </c>
      <c r="O551" s="42" t="s">
        <v>8750</v>
      </c>
      <c r="P551" s="41">
        <v>41205</v>
      </c>
      <c r="Q551" s="42" t="s">
        <v>5262</v>
      </c>
      <c r="R551" s="42" t="s">
        <v>11202</v>
      </c>
      <c r="S551" t="s">
        <v>11203</v>
      </c>
      <c r="T551" t="s">
        <v>5262</v>
      </c>
      <c r="U551" t="s">
        <v>11202</v>
      </c>
      <c r="V551" t="s">
        <v>11203</v>
      </c>
    </row>
    <row r="552" spans="1:22" ht="18" customHeight="1">
      <c r="A552">
        <v>3700</v>
      </c>
      <c r="B552">
        <v>3700</v>
      </c>
      <c r="C552" s="3">
        <v>41071</v>
      </c>
      <c r="D552">
        <v>41125</v>
      </c>
      <c r="E552" t="s">
        <v>1538</v>
      </c>
      <c r="F552" t="s">
        <v>1530</v>
      </c>
      <c r="G552" t="s">
        <v>175</v>
      </c>
      <c r="H552" s="42" t="s">
        <v>499</v>
      </c>
      <c r="I552" s="42" t="s">
        <v>499</v>
      </c>
      <c r="J552" t="s">
        <v>4053</v>
      </c>
      <c r="K552" s="28" t="s">
        <v>4054</v>
      </c>
      <c r="L552" s="28">
        <v>39800000</v>
      </c>
      <c r="M552" s="42" t="s">
        <v>4011</v>
      </c>
      <c r="N552" s="42" t="s">
        <v>499</v>
      </c>
      <c r="O552" s="42" t="s">
        <v>499</v>
      </c>
      <c r="P552" s="41" t="s">
        <v>499</v>
      </c>
      <c r="Q552" s="42" t="s">
        <v>4640</v>
      </c>
      <c r="R552" s="42" t="s">
        <v>499</v>
      </c>
      <c r="S552" s="42" t="s">
        <v>11204</v>
      </c>
      <c r="T552" t="s">
        <v>4640</v>
      </c>
      <c r="U552" s="42" t="s">
        <v>499</v>
      </c>
      <c r="V552" t="s">
        <v>11204</v>
      </c>
    </row>
    <row r="553" spans="1:22" ht="18" customHeight="1">
      <c r="A553">
        <v>3703</v>
      </c>
      <c r="B553">
        <v>3703</v>
      </c>
      <c r="C553" s="3">
        <v>41071</v>
      </c>
      <c r="D553">
        <v>41116</v>
      </c>
      <c r="E553" t="s">
        <v>1529</v>
      </c>
      <c r="F553" t="s">
        <v>1530</v>
      </c>
      <c r="G553" t="s">
        <v>175</v>
      </c>
      <c r="H553" s="42" t="s">
        <v>5739</v>
      </c>
      <c r="I553" s="42">
        <v>41110</v>
      </c>
      <c r="J553" t="s">
        <v>4055</v>
      </c>
      <c r="K553" t="s">
        <v>4056</v>
      </c>
      <c r="L553">
        <v>39800000</v>
      </c>
      <c r="M553" s="42" t="s">
        <v>4057</v>
      </c>
      <c r="N553" s="42" t="s">
        <v>5822</v>
      </c>
      <c r="O553" s="42" t="s">
        <v>1701</v>
      </c>
      <c r="P553" s="41">
        <v>41110</v>
      </c>
      <c r="Q553" s="42" t="s">
        <v>4058</v>
      </c>
      <c r="R553" s="42" t="s">
        <v>11205</v>
      </c>
      <c r="S553" t="s">
        <v>11206</v>
      </c>
      <c r="T553" t="s">
        <v>4058</v>
      </c>
      <c r="U553" t="s">
        <v>11205</v>
      </c>
      <c r="V553" t="s">
        <v>11206</v>
      </c>
    </row>
    <row r="554" spans="1:22" ht="18" customHeight="1">
      <c r="A554">
        <v>3705</v>
      </c>
      <c r="B554">
        <v>3705</v>
      </c>
      <c r="C554" s="3">
        <v>41071</v>
      </c>
      <c r="D554">
        <v>41171</v>
      </c>
      <c r="E554" t="s">
        <v>1594</v>
      </c>
      <c r="F554" t="s">
        <v>1530</v>
      </c>
      <c r="G554" t="s">
        <v>175</v>
      </c>
      <c r="H554" s="42" t="s">
        <v>499</v>
      </c>
      <c r="I554" s="42">
        <v>41169</v>
      </c>
      <c r="J554" t="s">
        <v>4088</v>
      </c>
      <c r="K554" s="28" t="s">
        <v>4089</v>
      </c>
      <c r="L554" t="s">
        <v>5824</v>
      </c>
      <c r="M554" s="42" t="s">
        <v>4090</v>
      </c>
      <c r="N554" s="42" t="s">
        <v>499</v>
      </c>
      <c r="O554" s="42" t="s">
        <v>499</v>
      </c>
      <c r="P554" s="41" t="s">
        <v>499</v>
      </c>
      <c r="Q554" s="42" t="s">
        <v>7208</v>
      </c>
      <c r="R554" s="42" t="s">
        <v>499</v>
      </c>
      <c r="S554" s="42" t="s">
        <v>11207</v>
      </c>
      <c r="T554" t="s">
        <v>7208</v>
      </c>
      <c r="U554" s="42" t="s">
        <v>499</v>
      </c>
      <c r="V554" t="s">
        <v>11207</v>
      </c>
    </row>
    <row r="555" spans="1:22" ht="18" customHeight="1">
      <c r="A555" t="s">
        <v>9060</v>
      </c>
      <c r="B555">
        <v>3706</v>
      </c>
      <c r="C555" s="3">
        <v>41071</v>
      </c>
      <c r="D555">
        <v>41116</v>
      </c>
      <c r="E555" t="s">
        <v>1538</v>
      </c>
      <c r="F555" t="s">
        <v>1530</v>
      </c>
      <c r="G555" t="s">
        <v>175</v>
      </c>
      <c r="H555" s="42" t="s">
        <v>499</v>
      </c>
      <c r="I555" s="42" t="s">
        <v>499</v>
      </c>
      <c r="J555" t="s">
        <v>4091</v>
      </c>
      <c r="K555" s="28" t="s">
        <v>4092</v>
      </c>
      <c r="L555" s="28" t="s">
        <v>5824</v>
      </c>
      <c r="M555" s="42" t="s">
        <v>4093</v>
      </c>
      <c r="N555" s="42" t="s">
        <v>499</v>
      </c>
      <c r="O555" s="42" t="s">
        <v>499</v>
      </c>
      <c r="P555" s="41" t="s">
        <v>499</v>
      </c>
      <c r="Q555" s="42" t="s">
        <v>6481</v>
      </c>
      <c r="R555" s="42" t="s">
        <v>499</v>
      </c>
      <c r="S555" s="42" t="s">
        <v>11208</v>
      </c>
      <c r="T555" t="s">
        <v>6481</v>
      </c>
      <c r="U555" s="42" t="s">
        <v>499</v>
      </c>
      <c r="V555" t="s">
        <v>11208</v>
      </c>
    </row>
    <row r="556" spans="1:22" ht="18" customHeight="1">
      <c r="A556">
        <v>3715</v>
      </c>
      <c r="B556">
        <v>3715</v>
      </c>
      <c r="C556" s="3">
        <v>41072</v>
      </c>
      <c r="D556">
        <v>41125</v>
      </c>
      <c r="E556" t="s">
        <v>1594</v>
      </c>
      <c r="F556" t="s">
        <v>1530</v>
      </c>
      <c r="G556" t="s">
        <v>4032</v>
      </c>
      <c r="H556" s="42" t="s">
        <v>499</v>
      </c>
      <c r="I556" s="42">
        <v>41169</v>
      </c>
      <c r="J556" t="s">
        <v>4094</v>
      </c>
      <c r="K556" s="28" t="s">
        <v>5519</v>
      </c>
      <c r="L556" t="s">
        <v>5520</v>
      </c>
      <c r="M556" s="42" t="s">
        <v>4095</v>
      </c>
      <c r="N556" s="42" t="s">
        <v>499</v>
      </c>
      <c r="O556" s="42" t="s">
        <v>499</v>
      </c>
      <c r="P556" s="41" t="s">
        <v>499</v>
      </c>
      <c r="Q556" s="42" t="s">
        <v>5521</v>
      </c>
      <c r="R556" s="42" t="s">
        <v>499</v>
      </c>
      <c r="S556" s="42" t="s">
        <v>11209</v>
      </c>
      <c r="T556" t="s">
        <v>5521</v>
      </c>
      <c r="U556" s="42" t="s">
        <v>499</v>
      </c>
      <c r="V556" t="s">
        <v>11209</v>
      </c>
    </row>
    <row r="557" spans="1:22" ht="18" customHeight="1">
      <c r="A557">
        <v>3716</v>
      </c>
      <c r="B557">
        <v>3716</v>
      </c>
      <c r="C557" s="3">
        <v>41072</v>
      </c>
      <c r="D557">
        <v>41117</v>
      </c>
      <c r="E557" t="s">
        <v>1538</v>
      </c>
      <c r="F557" t="s">
        <v>1530</v>
      </c>
      <c r="G557" t="s">
        <v>4032</v>
      </c>
      <c r="H557" s="42" t="s">
        <v>499</v>
      </c>
      <c r="I557" s="42" t="s">
        <v>499</v>
      </c>
      <c r="J557" t="s">
        <v>4096</v>
      </c>
      <c r="K557" s="28" t="s">
        <v>4097</v>
      </c>
      <c r="L557" s="28">
        <v>39830000</v>
      </c>
      <c r="M557" s="42" t="s">
        <v>4095</v>
      </c>
      <c r="N557" s="42" t="s">
        <v>499</v>
      </c>
      <c r="O557" s="42" t="s">
        <v>499</v>
      </c>
      <c r="P557" s="41" t="s">
        <v>499</v>
      </c>
      <c r="Q557" s="42" t="s">
        <v>4641</v>
      </c>
      <c r="R557" s="42" t="s">
        <v>499</v>
      </c>
      <c r="S557" s="42" t="s">
        <v>11210</v>
      </c>
      <c r="T557" t="s">
        <v>4641</v>
      </c>
      <c r="U557" s="42" t="s">
        <v>499</v>
      </c>
      <c r="V557" t="s">
        <v>11210</v>
      </c>
    </row>
    <row r="558" spans="1:22" ht="18" customHeight="1">
      <c r="A558">
        <v>3747</v>
      </c>
      <c r="B558">
        <v>3747</v>
      </c>
      <c r="C558" s="3">
        <v>41073</v>
      </c>
      <c r="D558">
        <v>41121</v>
      </c>
      <c r="E558" t="s">
        <v>1529</v>
      </c>
      <c r="F558" t="s">
        <v>1530</v>
      </c>
      <c r="G558" t="s">
        <v>4657</v>
      </c>
      <c r="H558" s="42" t="s">
        <v>11211</v>
      </c>
      <c r="I558" s="42">
        <v>41152</v>
      </c>
      <c r="J558" t="s">
        <v>4098</v>
      </c>
      <c r="K558" t="s">
        <v>4099</v>
      </c>
      <c r="L558">
        <v>35865000</v>
      </c>
      <c r="M558" s="42" t="s">
        <v>4100</v>
      </c>
      <c r="N558" s="42" t="s">
        <v>11212</v>
      </c>
      <c r="O558" s="42" t="s">
        <v>7930</v>
      </c>
      <c r="P558" s="41">
        <v>41255</v>
      </c>
      <c r="Q558" s="42" t="s">
        <v>5263</v>
      </c>
      <c r="R558" s="42" t="s">
        <v>11213</v>
      </c>
      <c r="S558" s="42" t="s">
        <v>11214</v>
      </c>
      <c r="T558" t="s">
        <v>5263</v>
      </c>
      <c r="U558" t="s">
        <v>11213</v>
      </c>
      <c r="V558" t="s">
        <v>11214</v>
      </c>
    </row>
    <row r="559" spans="1:22" ht="18" customHeight="1">
      <c r="A559">
        <v>3717</v>
      </c>
      <c r="B559">
        <v>3717</v>
      </c>
      <c r="C559" s="3">
        <v>41072</v>
      </c>
      <c r="D559">
        <v>41117</v>
      </c>
      <c r="E559" t="s">
        <v>1529</v>
      </c>
      <c r="F559" t="s">
        <v>1530</v>
      </c>
      <c r="G559" t="s">
        <v>4032</v>
      </c>
      <c r="H559" s="42" t="s">
        <v>6346</v>
      </c>
      <c r="I559" s="42">
        <v>41122</v>
      </c>
      <c r="J559" t="s">
        <v>4101</v>
      </c>
      <c r="K559" t="s">
        <v>4102</v>
      </c>
      <c r="L559">
        <v>39830000</v>
      </c>
      <c r="M559" s="42" t="s">
        <v>4039</v>
      </c>
      <c r="N559" s="42" t="s">
        <v>6347</v>
      </c>
      <c r="O559" s="42" t="s">
        <v>5962</v>
      </c>
      <c r="P559" s="41">
        <v>41122</v>
      </c>
      <c r="Q559" s="42" t="s">
        <v>4103</v>
      </c>
      <c r="R559" s="42" t="s">
        <v>11215</v>
      </c>
      <c r="S559" t="s">
        <v>11216</v>
      </c>
      <c r="T559" t="s">
        <v>4103</v>
      </c>
      <c r="U559" t="s">
        <v>11215</v>
      </c>
      <c r="V559" t="s">
        <v>11216</v>
      </c>
    </row>
    <row r="560" spans="1:22" ht="18" customHeight="1">
      <c r="A560">
        <v>3720</v>
      </c>
      <c r="B560">
        <v>3720</v>
      </c>
      <c r="C560" s="3">
        <v>41072</v>
      </c>
      <c r="D560">
        <v>41117</v>
      </c>
      <c r="E560" t="s">
        <v>1538</v>
      </c>
      <c r="F560" t="s">
        <v>1530</v>
      </c>
      <c r="G560" t="s">
        <v>4032</v>
      </c>
      <c r="H560" s="42" t="s">
        <v>499</v>
      </c>
      <c r="I560" s="42">
        <v>41143</v>
      </c>
      <c r="J560" t="s">
        <v>4104</v>
      </c>
      <c r="K560" s="28" t="s">
        <v>4105</v>
      </c>
      <c r="L560" t="s">
        <v>5520</v>
      </c>
      <c r="M560" s="42" t="s">
        <v>4039</v>
      </c>
      <c r="N560" s="42" t="s">
        <v>499</v>
      </c>
      <c r="O560" s="42" t="s">
        <v>499</v>
      </c>
      <c r="P560" s="41" t="s">
        <v>499</v>
      </c>
      <c r="Q560" s="42" t="s">
        <v>9061</v>
      </c>
      <c r="R560" s="42" t="s">
        <v>499</v>
      </c>
      <c r="S560" s="42" t="s">
        <v>11217</v>
      </c>
      <c r="T560" t="s">
        <v>9061</v>
      </c>
      <c r="U560" s="42" t="s">
        <v>499</v>
      </c>
      <c r="V560" t="s">
        <v>11217</v>
      </c>
    </row>
    <row r="561" spans="1:22" ht="18" customHeight="1">
      <c r="A561">
        <v>3718</v>
      </c>
      <c r="B561">
        <v>3718</v>
      </c>
      <c r="C561" s="3">
        <v>41072</v>
      </c>
      <c r="D561">
        <v>41117</v>
      </c>
      <c r="E561" t="s">
        <v>1529</v>
      </c>
      <c r="F561" t="s">
        <v>1770</v>
      </c>
      <c r="G561" t="s">
        <v>4032</v>
      </c>
      <c r="H561" s="42" t="s">
        <v>8124</v>
      </c>
      <c r="I561" s="42">
        <v>41170</v>
      </c>
      <c r="J561" t="s">
        <v>4106</v>
      </c>
      <c r="K561" t="s">
        <v>4107</v>
      </c>
      <c r="L561" t="s">
        <v>5520</v>
      </c>
      <c r="M561" s="42" t="s">
        <v>4108</v>
      </c>
      <c r="N561" s="42" t="s">
        <v>8265</v>
      </c>
      <c r="O561" s="42" t="s">
        <v>5691</v>
      </c>
      <c r="P561" s="41">
        <v>41172</v>
      </c>
      <c r="Q561" s="42" t="s">
        <v>4109</v>
      </c>
      <c r="R561" s="42" t="s">
        <v>11218</v>
      </c>
      <c r="S561" t="s">
        <v>11219</v>
      </c>
      <c r="T561" t="s">
        <v>4109</v>
      </c>
      <c r="U561" t="s">
        <v>11218</v>
      </c>
      <c r="V561" t="s">
        <v>11219</v>
      </c>
    </row>
    <row r="562" spans="1:22" ht="18" customHeight="1">
      <c r="A562">
        <v>3666</v>
      </c>
      <c r="B562">
        <v>3666</v>
      </c>
      <c r="C562" s="3">
        <v>41071</v>
      </c>
      <c r="D562">
        <v>41171</v>
      </c>
      <c r="E562" t="s">
        <v>1682</v>
      </c>
      <c r="F562" t="s">
        <v>1530</v>
      </c>
      <c r="G562" t="s">
        <v>2887</v>
      </c>
      <c r="H562" s="42" t="s">
        <v>499</v>
      </c>
      <c r="I562" s="42" t="s">
        <v>499</v>
      </c>
      <c r="J562" t="s">
        <v>4110</v>
      </c>
      <c r="K562" s="28" t="s">
        <v>4111</v>
      </c>
      <c r="L562" s="28" t="s">
        <v>5114</v>
      </c>
      <c r="M562" s="42" t="s">
        <v>4112</v>
      </c>
      <c r="N562" s="42" t="s">
        <v>499</v>
      </c>
      <c r="O562" s="42" t="s">
        <v>499</v>
      </c>
      <c r="P562" s="41" t="s">
        <v>499</v>
      </c>
      <c r="Q562" s="42" t="s">
        <v>7209</v>
      </c>
      <c r="R562" s="42" t="s">
        <v>499</v>
      </c>
      <c r="S562" s="42" t="s">
        <v>11220</v>
      </c>
      <c r="T562" t="s">
        <v>7209</v>
      </c>
      <c r="U562" s="42" t="s">
        <v>499</v>
      </c>
      <c r="V562" t="s">
        <v>11220</v>
      </c>
    </row>
    <row r="563" spans="1:22" ht="18" customHeight="1">
      <c r="A563">
        <v>3668</v>
      </c>
      <c r="B563">
        <v>3668</v>
      </c>
      <c r="C563" s="3">
        <v>41071</v>
      </c>
      <c r="D563">
        <v>41171</v>
      </c>
      <c r="E563" t="s">
        <v>1529</v>
      </c>
      <c r="F563" t="s">
        <v>1530</v>
      </c>
      <c r="G563" t="s">
        <v>2887</v>
      </c>
      <c r="H563" s="42" t="s">
        <v>9770</v>
      </c>
      <c r="I563" s="42">
        <v>41180</v>
      </c>
      <c r="J563" t="s">
        <v>4113</v>
      </c>
      <c r="K563" t="s">
        <v>4114</v>
      </c>
      <c r="L563" t="s">
        <v>5114</v>
      </c>
      <c r="M563" s="42" t="s">
        <v>4112</v>
      </c>
      <c r="N563" s="42" t="s">
        <v>9771</v>
      </c>
      <c r="O563" s="42" t="s">
        <v>6297</v>
      </c>
      <c r="P563" s="41">
        <v>41221</v>
      </c>
      <c r="Q563" s="42" t="s">
        <v>7210</v>
      </c>
      <c r="R563" s="42" t="s">
        <v>11221</v>
      </c>
      <c r="S563" t="s">
        <v>11222</v>
      </c>
      <c r="T563" t="s">
        <v>7210</v>
      </c>
      <c r="U563" t="s">
        <v>11221</v>
      </c>
      <c r="V563" t="s">
        <v>11222</v>
      </c>
    </row>
    <row r="564" spans="1:22" ht="18" customHeight="1">
      <c r="A564">
        <v>3725</v>
      </c>
      <c r="B564">
        <v>3725</v>
      </c>
      <c r="C564" s="3">
        <v>41072</v>
      </c>
      <c r="D564">
        <v>41245</v>
      </c>
      <c r="E564" t="s">
        <v>1538</v>
      </c>
      <c r="F564" t="s">
        <v>1530</v>
      </c>
      <c r="G564" t="s">
        <v>4074</v>
      </c>
      <c r="H564" s="42" t="s">
        <v>499</v>
      </c>
      <c r="I564" s="42" t="s">
        <v>499</v>
      </c>
      <c r="J564" t="s">
        <v>4115</v>
      </c>
      <c r="K564" s="28" t="s">
        <v>7529</v>
      </c>
      <c r="L564" s="28">
        <v>39860000</v>
      </c>
      <c r="M564" s="42" t="s">
        <v>4116</v>
      </c>
      <c r="N564" s="42" t="s">
        <v>499</v>
      </c>
      <c r="O564" s="42" t="s">
        <v>499</v>
      </c>
      <c r="P564" s="41" t="s">
        <v>499</v>
      </c>
      <c r="Q564" s="42" t="s">
        <v>7530</v>
      </c>
      <c r="R564" s="42" t="s">
        <v>499</v>
      </c>
      <c r="S564" s="42" t="s">
        <v>11223</v>
      </c>
      <c r="T564" t="s">
        <v>7530</v>
      </c>
      <c r="U564" s="42" t="s">
        <v>499</v>
      </c>
      <c r="V564" t="s">
        <v>11223</v>
      </c>
    </row>
    <row r="565" spans="1:22" ht="18" customHeight="1">
      <c r="A565">
        <v>3726</v>
      </c>
      <c r="B565">
        <v>3726</v>
      </c>
      <c r="C565" s="3">
        <v>41072</v>
      </c>
      <c r="D565">
        <v>41172</v>
      </c>
      <c r="E565" t="s">
        <v>1529</v>
      </c>
      <c r="F565" t="s">
        <v>1530</v>
      </c>
      <c r="G565" t="s">
        <v>4074</v>
      </c>
      <c r="H565" s="42" t="s">
        <v>9940</v>
      </c>
      <c r="I565" s="42">
        <v>41163</v>
      </c>
      <c r="J565" t="s">
        <v>4117</v>
      </c>
      <c r="K565" t="s">
        <v>7211</v>
      </c>
      <c r="L565" t="s">
        <v>6482</v>
      </c>
      <c r="M565" s="42" t="s">
        <v>4116</v>
      </c>
      <c r="N565" s="42" t="s">
        <v>9941</v>
      </c>
      <c r="O565" s="42" t="s">
        <v>9935</v>
      </c>
      <c r="P565" s="41">
        <v>41222</v>
      </c>
      <c r="Q565" s="42" t="s">
        <v>7212</v>
      </c>
      <c r="R565" s="42" t="s">
        <v>11224</v>
      </c>
      <c r="S565" t="s">
        <v>11225</v>
      </c>
      <c r="T565" t="s">
        <v>7212</v>
      </c>
      <c r="U565" t="s">
        <v>11224</v>
      </c>
      <c r="V565" t="s">
        <v>11225</v>
      </c>
    </row>
    <row r="566" spans="1:22" ht="18" customHeight="1">
      <c r="A566">
        <v>3732</v>
      </c>
      <c r="B566">
        <v>3732</v>
      </c>
      <c r="C566" s="3">
        <v>41072</v>
      </c>
      <c r="D566">
        <v>41172</v>
      </c>
      <c r="E566" t="s">
        <v>1594</v>
      </c>
      <c r="F566" t="s">
        <v>1530</v>
      </c>
      <c r="G566" t="s">
        <v>4074</v>
      </c>
      <c r="H566" s="42" t="s">
        <v>10020</v>
      </c>
      <c r="I566" s="42">
        <v>41197</v>
      </c>
      <c r="J566" t="s">
        <v>4118</v>
      </c>
      <c r="K566" t="s">
        <v>4119</v>
      </c>
      <c r="L566" t="s">
        <v>6482</v>
      </c>
      <c r="M566" s="42" t="s">
        <v>4116</v>
      </c>
      <c r="N566" s="42" t="s">
        <v>499</v>
      </c>
      <c r="O566" s="42" t="s">
        <v>499</v>
      </c>
      <c r="P566" s="41" t="s">
        <v>499</v>
      </c>
      <c r="Q566" s="42" t="s">
        <v>7531</v>
      </c>
      <c r="R566" s="42" t="s">
        <v>11226</v>
      </c>
      <c r="S566" s="42" t="s">
        <v>11227</v>
      </c>
      <c r="T566" t="s">
        <v>7531</v>
      </c>
      <c r="U566" t="s">
        <v>11226</v>
      </c>
      <c r="V566" t="s">
        <v>11227</v>
      </c>
    </row>
    <row r="567" spans="1:22" ht="18" customHeight="1">
      <c r="A567">
        <v>3727</v>
      </c>
      <c r="B567">
        <v>3727</v>
      </c>
      <c r="C567" s="3">
        <v>41072</v>
      </c>
      <c r="D567">
        <v>41182</v>
      </c>
      <c r="E567" t="s">
        <v>1529</v>
      </c>
      <c r="F567" t="s">
        <v>1530</v>
      </c>
      <c r="G567" t="s">
        <v>4074</v>
      </c>
      <c r="H567" s="42" t="s">
        <v>9772</v>
      </c>
      <c r="I567" s="42">
        <v>41197</v>
      </c>
      <c r="J567" t="s">
        <v>4120</v>
      </c>
      <c r="K567" t="s">
        <v>4121</v>
      </c>
      <c r="L567" t="s">
        <v>6482</v>
      </c>
      <c r="M567" s="42" t="s">
        <v>4116</v>
      </c>
      <c r="N567" s="42" t="s">
        <v>9773</v>
      </c>
      <c r="O567" s="42" t="s">
        <v>8750</v>
      </c>
      <c r="P567" s="41">
        <v>41221</v>
      </c>
      <c r="Q567" s="42" t="s">
        <v>7532</v>
      </c>
      <c r="R567" s="42" t="s">
        <v>11228</v>
      </c>
      <c r="S567" t="s">
        <v>11229</v>
      </c>
      <c r="T567" t="s">
        <v>7532</v>
      </c>
      <c r="U567" t="s">
        <v>11228</v>
      </c>
      <c r="V567" t="s">
        <v>11229</v>
      </c>
    </row>
    <row r="568" spans="1:22" ht="18" customHeight="1">
      <c r="A568">
        <v>3728</v>
      </c>
      <c r="B568">
        <v>3728</v>
      </c>
      <c r="C568" s="3">
        <v>41072</v>
      </c>
      <c r="D568">
        <v>41117</v>
      </c>
      <c r="E568" t="s">
        <v>1529</v>
      </c>
      <c r="F568" t="s">
        <v>1530</v>
      </c>
      <c r="G568" t="s">
        <v>4074</v>
      </c>
      <c r="H568" s="42" t="s">
        <v>5895</v>
      </c>
      <c r="I568" s="42">
        <v>41116</v>
      </c>
      <c r="J568" t="s">
        <v>4122</v>
      </c>
      <c r="K568" t="s">
        <v>4123</v>
      </c>
      <c r="L568">
        <v>39860000</v>
      </c>
      <c r="M568" s="42" t="s">
        <v>4116</v>
      </c>
      <c r="N568" s="42" t="s">
        <v>5915</v>
      </c>
      <c r="O568" s="42" t="s">
        <v>2698</v>
      </c>
      <c r="P568" s="41">
        <v>41120</v>
      </c>
      <c r="Q568" s="42" t="s">
        <v>4124</v>
      </c>
      <c r="R568" s="42" t="s">
        <v>11230</v>
      </c>
      <c r="S568" t="s">
        <v>11231</v>
      </c>
      <c r="T568" t="s">
        <v>4124</v>
      </c>
      <c r="U568" t="s">
        <v>11230</v>
      </c>
      <c r="V568" t="s">
        <v>11231</v>
      </c>
    </row>
    <row r="569" spans="1:22" ht="18" customHeight="1">
      <c r="A569">
        <v>3729</v>
      </c>
      <c r="B569">
        <v>3729</v>
      </c>
      <c r="C569" s="3">
        <v>41072</v>
      </c>
      <c r="D569">
        <v>41117</v>
      </c>
      <c r="E569" t="s">
        <v>1529</v>
      </c>
      <c r="F569" t="s">
        <v>1530</v>
      </c>
      <c r="G569" t="s">
        <v>4074</v>
      </c>
      <c r="H569" s="42" t="s">
        <v>5963</v>
      </c>
      <c r="I569" s="42">
        <v>41116</v>
      </c>
      <c r="J569" t="s">
        <v>4125</v>
      </c>
      <c r="K569" t="s">
        <v>4126</v>
      </c>
      <c r="L569">
        <v>39860000</v>
      </c>
      <c r="M569" s="42" t="s">
        <v>4116</v>
      </c>
      <c r="N569" s="42" t="s">
        <v>5964</v>
      </c>
      <c r="O569" s="42" t="s">
        <v>2698</v>
      </c>
      <c r="P569" s="41">
        <v>41124</v>
      </c>
      <c r="Q569" s="42" t="s">
        <v>4127</v>
      </c>
      <c r="R569" s="42" t="s">
        <v>11232</v>
      </c>
      <c r="S569" t="s">
        <v>11233</v>
      </c>
      <c r="T569" t="s">
        <v>4127</v>
      </c>
      <c r="U569" t="s">
        <v>11232</v>
      </c>
      <c r="V569" t="s">
        <v>11233</v>
      </c>
    </row>
    <row r="570" spans="1:22" ht="18" customHeight="1">
      <c r="A570">
        <v>3730</v>
      </c>
      <c r="B570">
        <v>3730</v>
      </c>
      <c r="C570" s="3">
        <v>41072</v>
      </c>
      <c r="D570">
        <v>41117</v>
      </c>
      <c r="E570" t="s">
        <v>1529</v>
      </c>
      <c r="F570" t="s">
        <v>1770</v>
      </c>
      <c r="G570" t="s">
        <v>4074</v>
      </c>
      <c r="H570" s="42" t="s">
        <v>8582</v>
      </c>
      <c r="I570" s="42">
        <v>41172</v>
      </c>
      <c r="J570" t="s">
        <v>4128</v>
      </c>
      <c r="K570" t="s">
        <v>4129</v>
      </c>
      <c r="L570" t="s">
        <v>6482</v>
      </c>
      <c r="M570" s="42" t="s">
        <v>4116</v>
      </c>
      <c r="N570" s="42" t="s">
        <v>8583</v>
      </c>
      <c r="O570" s="42" t="s">
        <v>5691</v>
      </c>
      <c r="P570" s="41">
        <v>41179</v>
      </c>
      <c r="Q570" s="42" t="s">
        <v>4130</v>
      </c>
      <c r="R570" s="42" t="s">
        <v>11234</v>
      </c>
      <c r="S570" t="s">
        <v>11235</v>
      </c>
      <c r="T570" t="s">
        <v>4130</v>
      </c>
      <c r="U570" t="s">
        <v>11234</v>
      </c>
      <c r="V570" t="s">
        <v>11235</v>
      </c>
    </row>
    <row r="571" spans="1:22" ht="18" customHeight="1">
      <c r="A571">
        <v>3731</v>
      </c>
      <c r="B571">
        <v>3731</v>
      </c>
      <c r="C571" s="3">
        <v>41072</v>
      </c>
      <c r="D571">
        <v>41173</v>
      </c>
      <c r="E571" t="s">
        <v>1538</v>
      </c>
      <c r="F571" t="s">
        <v>1530</v>
      </c>
      <c r="G571" t="s">
        <v>4074</v>
      </c>
      <c r="H571" s="42" t="s">
        <v>499</v>
      </c>
      <c r="I571" s="42">
        <v>41197</v>
      </c>
      <c r="J571" t="s">
        <v>4131</v>
      </c>
      <c r="K571" s="28" t="s">
        <v>4132</v>
      </c>
      <c r="L571" t="s">
        <v>6482</v>
      </c>
      <c r="M571" s="42" t="s">
        <v>4116</v>
      </c>
      <c r="N571" s="42" t="s">
        <v>499</v>
      </c>
      <c r="O571" s="42" t="s">
        <v>499</v>
      </c>
      <c r="P571" s="41" t="s">
        <v>499</v>
      </c>
      <c r="Q571" s="42" t="s">
        <v>9989</v>
      </c>
      <c r="R571" s="42" t="s">
        <v>499</v>
      </c>
      <c r="S571" s="42" t="s">
        <v>11236</v>
      </c>
      <c r="T571" t="s">
        <v>9989</v>
      </c>
      <c r="U571" s="42" t="s">
        <v>499</v>
      </c>
      <c r="V571" t="s">
        <v>11236</v>
      </c>
    </row>
    <row r="572" spans="1:22" ht="18" customHeight="1">
      <c r="A572">
        <v>3674</v>
      </c>
      <c r="B572">
        <v>3674</v>
      </c>
      <c r="C572" s="3">
        <v>41071</v>
      </c>
      <c r="D572">
        <v>41116</v>
      </c>
      <c r="E572" t="s">
        <v>1529</v>
      </c>
      <c r="F572" t="s">
        <v>1530</v>
      </c>
      <c r="G572" t="s">
        <v>175</v>
      </c>
      <c r="H572" s="42" t="s">
        <v>5575</v>
      </c>
      <c r="I572" s="42">
        <v>41106</v>
      </c>
      <c r="J572" t="s">
        <v>4133</v>
      </c>
      <c r="K572" t="s">
        <v>4134</v>
      </c>
      <c r="L572">
        <v>39800000</v>
      </c>
      <c r="M572" s="42" t="s">
        <v>4011</v>
      </c>
      <c r="N572" s="42" t="s">
        <v>5607</v>
      </c>
      <c r="O572" s="42" t="s">
        <v>1701</v>
      </c>
      <c r="P572" s="41">
        <v>41113</v>
      </c>
      <c r="Q572" s="42" t="s">
        <v>4135</v>
      </c>
      <c r="R572" s="42" t="s">
        <v>11237</v>
      </c>
      <c r="S572" t="s">
        <v>11238</v>
      </c>
      <c r="T572" t="s">
        <v>4135</v>
      </c>
      <c r="U572" t="s">
        <v>11237</v>
      </c>
      <c r="V572" t="s">
        <v>11238</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5084</v>
      </c>
      <c r="M573" s="42" t="s">
        <v>2664</v>
      </c>
      <c r="N573" s="42" t="s">
        <v>499</v>
      </c>
      <c r="O573" s="42" t="s">
        <v>499</v>
      </c>
      <c r="P573" s="42" t="s">
        <v>499</v>
      </c>
      <c r="Q573" s="42" t="s">
        <v>499</v>
      </c>
      <c r="R573" s="42" t="s">
        <v>10743</v>
      </c>
      <c r="S573" s="42" t="s">
        <v>10744</v>
      </c>
      <c r="T573" s="42" t="s">
        <v>499</v>
      </c>
      <c r="U573" t="s">
        <v>10743</v>
      </c>
      <c r="V573" t="s">
        <v>10744</v>
      </c>
    </row>
    <row r="574" spans="1:22" ht="18" customHeight="1">
      <c r="A574">
        <v>3673</v>
      </c>
      <c r="B574">
        <v>3673</v>
      </c>
      <c r="C574" s="3">
        <v>41071</v>
      </c>
      <c r="D574">
        <v>41116</v>
      </c>
      <c r="E574" t="s">
        <v>1529</v>
      </c>
      <c r="F574" t="s">
        <v>1530</v>
      </c>
      <c r="G574" t="s">
        <v>175</v>
      </c>
      <c r="H574" s="42" t="s">
        <v>5576</v>
      </c>
      <c r="I574" s="42">
        <v>41108</v>
      </c>
      <c r="J574" t="s">
        <v>4136</v>
      </c>
      <c r="K574" t="s">
        <v>4137</v>
      </c>
      <c r="L574">
        <v>39800000</v>
      </c>
      <c r="M574" s="42" t="s">
        <v>4138</v>
      </c>
      <c r="N574" s="42" t="s">
        <v>5740</v>
      </c>
      <c r="O574" s="42" t="s">
        <v>1701</v>
      </c>
      <c r="P574" s="41">
        <v>41115</v>
      </c>
      <c r="Q574" s="42" t="s">
        <v>4139</v>
      </c>
      <c r="R574" s="42" t="s">
        <v>11239</v>
      </c>
      <c r="S574" t="s">
        <v>11240</v>
      </c>
      <c r="T574" t="s">
        <v>4139</v>
      </c>
      <c r="U574" t="s">
        <v>11239</v>
      </c>
      <c r="V574" t="s">
        <v>11240</v>
      </c>
    </row>
    <row r="575" spans="1:22" ht="18" customHeight="1">
      <c r="A575">
        <v>3671</v>
      </c>
      <c r="B575">
        <v>3671</v>
      </c>
      <c r="C575" s="3">
        <v>41071</v>
      </c>
      <c r="D575">
        <v>41116</v>
      </c>
      <c r="E575" t="s">
        <v>1529</v>
      </c>
      <c r="F575" t="s">
        <v>1770</v>
      </c>
      <c r="G575" t="s">
        <v>4075</v>
      </c>
      <c r="H575" s="42" t="s">
        <v>10082</v>
      </c>
      <c r="I575" s="42">
        <v>41234</v>
      </c>
      <c r="J575" t="s">
        <v>4140</v>
      </c>
      <c r="K575" t="s">
        <v>4141</v>
      </c>
      <c r="L575" t="s">
        <v>5586</v>
      </c>
      <c r="M575" s="42" t="s">
        <v>4142</v>
      </c>
      <c r="N575" s="42" t="s">
        <v>10083</v>
      </c>
      <c r="O575" s="42" t="s">
        <v>4252</v>
      </c>
      <c r="P575" s="41">
        <v>41235</v>
      </c>
      <c r="Q575" s="42" t="s">
        <v>7329</v>
      </c>
      <c r="R575" s="42" t="s">
        <v>11241</v>
      </c>
      <c r="S575" t="s">
        <v>11242</v>
      </c>
      <c r="T575" t="s">
        <v>7329</v>
      </c>
      <c r="U575" t="s">
        <v>11241</v>
      </c>
      <c r="V575" t="s">
        <v>11242</v>
      </c>
    </row>
    <row r="576" spans="1:22" ht="18" customHeight="1">
      <c r="A576">
        <v>3670</v>
      </c>
      <c r="B576">
        <v>3670</v>
      </c>
      <c r="C576" s="3">
        <v>41071</v>
      </c>
      <c r="D576">
        <v>41116</v>
      </c>
      <c r="E576" t="s">
        <v>1529</v>
      </c>
      <c r="F576" t="s">
        <v>1770</v>
      </c>
      <c r="G576" t="s">
        <v>2102</v>
      </c>
      <c r="H576" s="42" t="s">
        <v>8266</v>
      </c>
      <c r="I576" s="42">
        <v>41134</v>
      </c>
      <c r="J576" t="s">
        <v>4143</v>
      </c>
      <c r="K576" t="s">
        <v>4144</v>
      </c>
      <c r="L576" t="s">
        <v>4990</v>
      </c>
      <c r="M576" s="42" t="s">
        <v>4145</v>
      </c>
      <c r="N576" s="42" t="s">
        <v>8314</v>
      </c>
      <c r="O576" s="42" t="s">
        <v>4271</v>
      </c>
      <c r="P576" s="41">
        <v>41172</v>
      </c>
      <c r="Q576" s="42" t="s">
        <v>4146</v>
      </c>
      <c r="R576" s="42" t="s">
        <v>11243</v>
      </c>
      <c r="S576" t="s">
        <v>11244</v>
      </c>
      <c r="T576" t="s">
        <v>4146</v>
      </c>
      <c r="U576" t="s">
        <v>11243</v>
      </c>
      <c r="V576" t="s">
        <v>11244</v>
      </c>
    </row>
    <row r="577" spans="1:22" ht="18" customHeight="1">
      <c r="A577">
        <v>3685</v>
      </c>
      <c r="B577">
        <v>3685</v>
      </c>
      <c r="C577" s="3">
        <v>41071</v>
      </c>
      <c r="D577">
        <v>41116</v>
      </c>
      <c r="E577" t="s">
        <v>1529</v>
      </c>
      <c r="F577" t="s">
        <v>1530</v>
      </c>
      <c r="G577" t="s">
        <v>175</v>
      </c>
      <c r="H577" s="42" t="s">
        <v>6659</v>
      </c>
      <c r="I577" s="42">
        <v>41131</v>
      </c>
      <c r="J577" t="s">
        <v>4147</v>
      </c>
      <c r="K577" t="s">
        <v>4148</v>
      </c>
      <c r="L577">
        <v>39800000</v>
      </c>
      <c r="M577" s="42" t="s">
        <v>4093</v>
      </c>
      <c r="N577" s="42" t="s">
        <v>6660</v>
      </c>
      <c r="O577" s="42" t="s">
        <v>6191</v>
      </c>
      <c r="P577" s="41">
        <v>41131</v>
      </c>
      <c r="Q577" s="42" t="s">
        <v>4149</v>
      </c>
      <c r="R577" s="42" t="s">
        <v>11245</v>
      </c>
      <c r="S577" t="s">
        <v>11246</v>
      </c>
      <c r="T577" t="s">
        <v>4149</v>
      </c>
      <c r="U577" t="s">
        <v>11245</v>
      </c>
      <c r="V577" t="s">
        <v>11246</v>
      </c>
    </row>
    <row r="578" spans="1:22" ht="18" customHeight="1">
      <c r="A578">
        <v>3678</v>
      </c>
      <c r="B578">
        <v>3678</v>
      </c>
      <c r="C578" s="3">
        <v>41071</v>
      </c>
      <c r="D578">
        <v>41186</v>
      </c>
      <c r="E578" t="s">
        <v>1682</v>
      </c>
      <c r="F578" t="s">
        <v>1530</v>
      </c>
      <c r="G578" t="s">
        <v>175</v>
      </c>
      <c r="H578" s="42" t="s">
        <v>499</v>
      </c>
      <c r="I578" s="42" t="s">
        <v>499</v>
      </c>
      <c r="J578" t="s">
        <v>4150</v>
      </c>
      <c r="K578" s="28" t="s">
        <v>4151</v>
      </c>
      <c r="L578" s="28" t="s">
        <v>5824</v>
      </c>
      <c r="M578" s="42" t="s">
        <v>7910</v>
      </c>
      <c r="N578" s="42" t="s">
        <v>499</v>
      </c>
      <c r="O578" s="42" t="s">
        <v>499</v>
      </c>
      <c r="P578" s="41" t="s">
        <v>499</v>
      </c>
      <c r="Q578" s="42" t="s">
        <v>7911</v>
      </c>
      <c r="R578" s="42" t="s">
        <v>499</v>
      </c>
      <c r="S578" s="42" t="s">
        <v>11247</v>
      </c>
      <c r="T578" t="s">
        <v>7911</v>
      </c>
      <c r="U578" s="42" t="s">
        <v>499</v>
      </c>
      <c r="V578" t="s">
        <v>11247</v>
      </c>
    </row>
    <row r="579" spans="1:22" ht="18" customHeight="1">
      <c r="A579">
        <v>3661</v>
      </c>
      <c r="B579">
        <v>3661</v>
      </c>
      <c r="C579" s="3">
        <v>41066</v>
      </c>
      <c r="D579">
        <v>41111</v>
      </c>
      <c r="E579" t="s">
        <v>1529</v>
      </c>
      <c r="F579" t="s">
        <v>1530</v>
      </c>
      <c r="G579" t="s">
        <v>4005</v>
      </c>
      <c r="H579" s="42" t="s">
        <v>5896</v>
      </c>
      <c r="I579" s="42">
        <v>41151</v>
      </c>
      <c r="J579" t="s">
        <v>4152</v>
      </c>
      <c r="K579" t="s">
        <v>4153</v>
      </c>
      <c r="L579">
        <v>38770000</v>
      </c>
      <c r="M579" s="42" t="s">
        <v>4154</v>
      </c>
      <c r="N579" s="42" t="s">
        <v>7488</v>
      </c>
      <c r="O579" s="42" t="s">
        <v>6450</v>
      </c>
      <c r="P579" s="41">
        <v>41152</v>
      </c>
      <c r="Q579" s="42" t="s">
        <v>4155</v>
      </c>
      <c r="R579" s="42" t="s">
        <v>11176</v>
      </c>
      <c r="S579" t="s">
        <v>11248</v>
      </c>
      <c r="T579" t="s">
        <v>4155</v>
      </c>
      <c r="U579" t="s">
        <v>11176</v>
      </c>
      <c r="V579" t="s">
        <v>11248</v>
      </c>
    </row>
    <row r="580" spans="1:22" ht="18" customHeight="1">
      <c r="A580">
        <v>3682</v>
      </c>
      <c r="B580">
        <v>3682</v>
      </c>
      <c r="C580" s="3">
        <v>41071</v>
      </c>
      <c r="D580">
        <v>41186</v>
      </c>
      <c r="E580" t="s">
        <v>1682</v>
      </c>
      <c r="F580" t="s">
        <v>1530</v>
      </c>
      <c r="G580" t="s">
        <v>175</v>
      </c>
      <c r="H580" s="42" t="s">
        <v>499</v>
      </c>
      <c r="I580" s="42" t="s">
        <v>499</v>
      </c>
      <c r="J580" t="s">
        <v>13625</v>
      </c>
      <c r="K580" s="28" t="s">
        <v>4156</v>
      </c>
      <c r="L580" s="28" t="s">
        <v>5824</v>
      </c>
      <c r="M580" s="42" t="s">
        <v>12898</v>
      </c>
      <c r="N580" s="42" t="s">
        <v>499</v>
      </c>
      <c r="O580" s="42" t="s">
        <v>499</v>
      </c>
      <c r="P580" s="41" t="s">
        <v>499</v>
      </c>
      <c r="Q580" s="42" t="s">
        <v>7912</v>
      </c>
      <c r="R580" s="42" t="s">
        <v>499</v>
      </c>
      <c r="S580" s="42" t="s">
        <v>11249</v>
      </c>
      <c r="T580" t="s">
        <v>7912</v>
      </c>
      <c r="U580" s="42" t="s">
        <v>499</v>
      </c>
      <c r="V580" t="s">
        <v>11249</v>
      </c>
    </row>
    <row r="581" spans="1:22" ht="18" customHeight="1">
      <c r="A581">
        <v>3679</v>
      </c>
      <c r="B581">
        <v>3679</v>
      </c>
      <c r="C581" s="3">
        <v>41071</v>
      </c>
      <c r="D581">
        <v>41116</v>
      </c>
      <c r="E581" t="s">
        <v>1529</v>
      </c>
      <c r="F581" t="s">
        <v>1530</v>
      </c>
      <c r="G581" t="s">
        <v>175</v>
      </c>
      <c r="H581" s="42" t="s">
        <v>6348</v>
      </c>
      <c r="I581" s="42">
        <v>41124</v>
      </c>
      <c r="J581" t="s">
        <v>4157</v>
      </c>
      <c r="K581" t="s">
        <v>4158</v>
      </c>
      <c r="L581">
        <v>39800000</v>
      </c>
      <c r="M581" s="42" t="s">
        <v>4159</v>
      </c>
      <c r="N581" s="42" t="s">
        <v>6349</v>
      </c>
      <c r="O581" s="42" t="s">
        <v>6350</v>
      </c>
      <c r="P581" s="41">
        <v>41124</v>
      </c>
      <c r="Q581" s="42" t="s">
        <v>4160</v>
      </c>
      <c r="R581" s="42" t="s">
        <v>11250</v>
      </c>
      <c r="S581" t="s">
        <v>11251</v>
      </c>
      <c r="T581" t="s">
        <v>4160</v>
      </c>
      <c r="U581" t="s">
        <v>11250</v>
      </c>
      <c r="V581" t="s">
        <v>11251</v>
      </c>
    </row>
    <row r="582" spans="1:22" ht="18" customHeight="1">
      <c r="A582">
        <v>3677</v>
      </c>
      <c r="B582">
        <v>3677</v>
      </c>
      <c r="C582" s="3">
        <v>41071</v>
      </c>
      <c r="D582">
        <v>41116</v>
      </c>
      <c r="E582" t="s">
        <v>1529</v>
      </c>
      <c r="F582" t="s">
        <v>1530</v>
      </c>
      <c r="G582" t="s">
        <v>175</v>
      </c>
      <c r="H582" s="42" t="s">
        <v>6661</v>
      </c>
      <c r="I582" s="42">
        <v>41129</v>
      </c>
      <c r="J582" t="s">
        <v>4161</v>
      </c>
      <c r="K582" t="s">
        <v>4162</v>
      </c>
      <c r="L582" t="s">
        <v>5824</v>
      </c>
      <c r="M582" s="42" t="s">
        <v>4093</v>
      </c>
      <c r="N582" s="42" t="s">
        <v>6662</v>
      </c>
      <c r="O582" s="42" t="s">
        <v>5962</v>
      </c>
      <c r="P582" s="41">
        <v>41152</v>
      </c>
      <c r="Q582" s="42" t="s">
        <v>4163</v>
      </c>
      <c r="R582" s="42" t="s">
        <v>11252</v>
      </c>
      <c r="S582" t="s">
        <v>11253</v>
      </c>
      <c r="T582" t="s">
        <v>4163</v>
      </c>
      <c r="U582" t="s">
        <v>11252</v>
      </c>
      <c r="V582" t="s">
        <v>11253</v>
      </c>
    </row>
    <row r="583" spans="1:22" ht="18" customHeight="1">
      <c r="A583">
        <v>3680</v>
      </c>
      <c r="B583">
        <v>3680</v>
      </c>
      <c r="C583" s="3">
        <v>41071</v>
      </c>
      <c r="D583">
        <v>41116</v>
      </c>
      <c r="E583" t="s">
        <v>1529</v>
      </c>
      <c r="F583" t="s">
        <v>1530</v>
      </c>
      <c r="G583" t="s">
        <v>175</v>
      </c>
      <c r="H583" s="42" t="s">
        <v>6351</v>
      </c>
      <c r="I583" s="42">
        <v>41123</v>
      </c>
      <c r="J583" t="s">
        <v>4164</v>
      </c>
      <c r="K583" t="s">
        <v>4165</v>
      </c>
      <c r="L583">
        <v>39800000</v>
      </c>
      <c r="M583" s="42" t="s">
        <v>4166</v>
      </c>
      <c r="N583" s="42" t="s">
        <v>6352</v>
      </c>
      <c r="O583" s="42" t="s">
        <v>6308</v>
      </c>
      <c r="P583" s="41">
        <v>41137</v>
      </c>
      <c r="Q583" s="42" t="s">
        <v>4167</v>
      </c>
      <c r="R583" s="42" t="s">
        <v>11254</v>
      </c>
      <c r="S583" t="s">
        <v>11255</v>
      </c>
      <c r="T583" t="s">
        <v>4167</v>
      </c>
      <c r="U583" t="s">
        <v>11254</v>
      </c>
      <c r="V583" t="s">
        <v>11255</v>
      </c>
    </row>
    <row r="584" spans="1:22" ht="18" customHeight="1">
      <c r="A584">
        <v>3676</v>
      </c>
      <c r="B584">
        <v>3676</v>
      </c>
      <c r="C584" s="3">
        <v>41071</v>
      </c>
      <c r="D584">
        <v>41178</v>
      </c>
      <c r="E584" t="s">
        <v>1529</v>
      </c>
      <c r="F584" t="s">
        <v>1530</v>
      </c>
      <c r="G584" t="s">
        <v>175</v>
      </c>
      <c r="H584" s="42" t="s">
        <v>9396</v>
      </c>
      <c r="I584" s="42">
        <v>41186</v>
      </c>
      <c r="J584" t="s">
        <v>4168</v>
      </c>
      <c r="K584" t="s">
        <v>4169</v>
      </c>
      <c r="L584" t="s">
        <v>5824</v>
      </c>
      <c r="M584" s="42" t="s">
        <v>4170</v>
      </c>
      <c r="N584" s="42" t="s">
        <v>9429</v>
      </c>
      <c r="O584" s="42" t="s">
        <v>499</v>
      </c>
      <c r="P584" s="41">
        <v>41206</v>
      </c>
      <c r="Q584" s="42" t="s">
        <v>7533</v>
      </c>
      <c r="R584" s="42" t="s">
        <v>11256</v>
      </c>
      <c r="S584" t="s">
        <v>11257</v>
      </c>
      <c r="T584" t="s">
        <v>7533</v>
      </c>
      <c r="U584" t="s">
        <v>11256</v>
      </c>
      <c r="V584" t="s">
        <v>11257</v>
      </c>
    </row>
    <row r="585" spans="1:22" ht="18" customHeight="1">
      <c r="A585">
        <v>3752</v>
      </c>
      <c r="B585">
        <v>3752</v>
      </c>
      <c r="C585" s="3">
        <v>41073</v>
      </c>
      <c r="D585">
        <v>41174</v>
      </c>
      <c r="E585" t="s">
        <v>1529</v>
      </c>
      <c r="F585" t="s">
        <v>1530</v>
      </c>
      <c r="G585" t="s">
        <v>3984</v>
      </c>
      <c r="H585" s="42" t="s">
        <v>12899</v>
      </c>
      <c r="I585" s="42">
        <v>41243</v>
      </c>
      <c r="J585" t="s">
        <v>4171</v>
      </c>
      <c r="K585" t="s">
        <v>4172</v>
      </c>
      <c r="L585" t="s">
        <v>6483</v>
      </c>
      <c r="M585" s="42" t="s">
        <v>7213</v>
      </c>
      <c r="N585" s="42" t="s">
        <v>13478</v>
      </c>
      <c r="O585" s="42" t="s">
        <v>6288</v>
      </c>
      <c r="P585" s="41">
        <v>41254</v>
      </c>
      <c r="Q585" s="42" t="s">
        <v>7214</v>
      </c>
      <c r="R585" s="42" t="s">
        <v>11264</v>
      </c>
      <c r="S585" s="42" t="s">
        <v>11258</v>
      </c>
      <c r="T585" t="s">
        <v>7214</v>
      </c>
      <c r="U585" t="s">
        <v>11264</v>
      </c>
      <c r="V585" t="s">
        <v>11258</v>
      </c>
    </row>
    <row r="586" spans="1:22" ht="18" customHeight="1">
      <c r="A586">
        <v>3753</v>
      </c>
      <c r="B586">
        <v>3753</v>
      </c>
      <c r="C586" s="3">
        <v>41073</v>
      </c>
      <c r="D586">
        <v>41174</v>
      </c>
      <c r="E586" t="s">
        <v>1529</v>
      </c>
      <c r="F586" t="s">
        <v>1530</v>
      </c>
      <c r="G586" t="s">
        <v>3984</v>
      </c>
      <c r="H586" s="42" t="s">
        <v>11259</v>
      </c>
      <c r="I586" s="42">
        <v>41242</v>
      </c>
      <c r="J586" t="s">
        <v>4173</v>
      </c>
      <c r="K586" t="s">
        <v>7215</v>
      </c>
      <c r="L586" t="s">
        <v>6483</v>
      </c>
      <c r="M586" s="42" t="s">
        <v>7216</v>
      </c>
      <c r="N586" s="42" t="s">
        <v>11260</v>
      </c>
      <c r="O586" s="42" t="s">
        <v>6288</v>
      </c>
      <c r="P586" s="41">
        <v>41243</v>
      </c>
      <c r="Q586" s="42" t="s">
        <v>7217</v>
      </c>
      <c r="R586" s="42" t="s">
        <v>11261</v>
      </c>
      <c r="S586" t="s">
        <v>11262</v>
      </c>
      <c r="T586" t="s">
        <v>7217</v>
      </c>
      <c r="U586" t="s">
        <v>11261</v>
      </c>
      <c r="V586" t="s">
        <v>11262</v>
      </c>
    </row>
    <row r="587" spans="1:22" ht="18" customHeight="1">
      <c r="A587">
        <v>3751</v>
      </c>
      <c r="B587">
        <v>3751</v>
      </c>
      <c r="C587" s="3">
        <v>41073</v>
      </c>
      <c r="D587">
        <v>41183</v>
      </c>
      <c r="E587" t="s">
        <v>1529</v>
      </c>
      <c r="F587" t="s">
        <v>1530</v>
      </c>
      <c r="G587" t="s">
        <v>3984</v>
      </c>
      <c r="H587" s="42" t="s">
        <v>11263</v>
      </c>
      <c r="I587" s="42">
        <v>41204</v>
      </c>
      <c r="J587" t="s">
        <v>13626</v>
      </c>
      <c r="K587" t="s">
        <v>7550</v>
      </c>
      <c r="L587" t="s">
        <v>6483</v>
      </c>
      <c r="M587" s="42" t="s">
        <v>7551</v>
      </c>
      <c r="N587" s="42" t="s">
        <v>13627</v>
      </c>
      <c r="O587" s="42" t="s">
        <v>6288</v>
      </c>
      <c r="P587" s="41">
        <v>41257</v>
      </c>
      <c r="Q587" s="42" t="s">
        <v>7552</v>
      </c>
      <c r="R587" s="42" t="s">
        <v>11264</v>
      </c>
      <c r="S587" s="42" t="s">
        <v>11265</v>
      </c>
      <c r="T587" t="s">
        <v>7552</v>
      </c>
      <c r="U587" t="s">
        <v>11264</v>
      </c>
      <c r="V587" t="s">
        <v>11265</v>
      </c>
    </row>
    <row r="588" spans="1:22" ht="18" customHeight="1">
      <c r="A588">
        <v>3749</v>
      </c>
      <c r="B588">
        <v>3749</v>
      </c>
      <c r="C588" s="3">
        <v>41073</v>
      </c>
      <c r="D588">
        <v>41118</v>
      </c>
      <c r="E588" t="s">
        <v>1529</v>
      </c>
      <c r="F588" t="s">
        <v>1530</v>
      </c>
      <c r="G588" t="s">
        <v>4076</v>
      </c>
      <c r="H588" s="42" t="s">
        <v>5965</v>
      </c>
      <c r="I588" s="42">
        <v>41117</v>
      </c>
      <c r="J588" t="s">
        <v>4174</v>
      </c>
      <c r="K588" t="s">
        <v>4175</v>
      </c>
      <c r="L588">
        <v>35894000</v>
      </c>
      <c r="M588" s="42" t="s">
        <v>4176</v>
      </c>
      <c r="N588" s="42" t="s">
        <v>6019</v>
      </c>
      <c r="O588" s="42" t="s">
        <v>5920</v>
      </c>
      <c r="P588" s="41">
        <v>41141</v>
      </c>
      <c r="Q588" s="42" t="s">
        <v>4177</v>
      </c>
      <c r="R588" s="42" t="s">
        <v>11266</v>
      </c>
      <c r="S588" t="s">
        <v>11267</v>
      </c>
      <c r="T588" t="s">
        <v>4177</v>
      </c>
      <c r="U588" t="s">
        <v>11266</v>
      </c>
      <c r="V588" t="s">
        <v>11267</v>
      </c>
    </row>
    <row r="589" spans="1:22" ht="18" customHeight="1">
      <c r="A589">
        <v>3735</v>
      </c>
      <c r="B589">
        <v>3735</v>
      </c>
      <c r="C589" s="3">
        <v>41073</v>
      </c>
      <c r="D589">
        <v>41118</v>
      </c>
      <c r="E589" t="s">
        <v>1529</v>
      </c>
      <c r="F589" t="s">
        <v>1530</v>
      </c>
      <c r="G589" t="s">
        <v>2421</v>
      </c>
      <c r="H589" s="42" t="s">
        <v>5577</v>
      </c>
      <c r="I589" s="42">
        <v>41103</v>
      </c>
      <c r="J589" t="s">
        <v>4178</v>
      </c>
      <c r="K589" t="s">
        <v>4179</v>
      </c>
      <c r="L589" t="s">
        <v>5035</v>
      </c>
      <c r="M589" s="42" t="s">
        <v>4180</v>
      </c>
      <c r="N589" s="42" t="s">
        <v>5578</v>
      </c>
      <c r="O589" s="42" t="s">
        <v>5532</v>
      </c>
      <c r="P589" s="41">
        <v>41103</v>
      </c>
      <c r="Q589" s="42" t="s">
        <v>4181</v>
      </c>
      <c r="R589" s="42" t="s">
        <v>11268</v>
      </c>
      <c r="S589" t="s">
        <v>11269</v>
      </c>
      <c r="T589" t="s">
        <v>4181</v>
      </c>
      <c r="U589" t="s">
        <v>11268</v>
      </c>
      <c r="V589" t="s">
        <v>11269</v>
      </c>
    </row>
    <row r="590" spans="1:22" ht="18" customHeight="1">
      <c r="A590">
        <v>3742</v>
      </c>
      <c r="B590">
        <v>3742</v>
      </c>
      <c r="C590" s="3">
        <v>41073</v>
      </c>
      <c r="D590">
        <v>41140</v>
      </c>
      <c r="E590" t="s">
        <v>1529</v>
      </c>
      <c r="F590" t="s">
        <v>1530</v>
      </c>
      <c r="G590" t="s">
        <v>2421</v>
      </c>
      <c r="H590" s="42" t="s">
        <v>7553</v>
      </c>
      <c r="I590" s="42">
        <v>41162</v>
      </c>
      <c r="J590" t="s">
        <v>4182</v>
      </c>
      <c r="K590" t="s">
        <v>4183</v>
      </c>
      <c r="L590">
        <v>35970000</v>
      </c>
      <c r="M590" s="42" t="s">
        <v>4184</v>
      </c>
      <c r="N590" s="42" t="s">
        <v>7654</v>
      </c>
      <c r="O590" s="42" t="s">
        <v>5510</v>
      </c>
      <c r="P590" s="41">
        <v>41162</v>
      </c>
      <c r="Q590" s="42" t="s">
        <v>4185</v>
      </c>
      <c r="R590" s="42" t="s">
        <v>11270</v>
      </c>
      <c r="S590" t="s">
        <v>11271</v>
      </c>
      <c r="T590" t="s">
        <v>4185</v>
      </c>
      <c r="U590" t="s">
        <v>11270</v>
      </c>
      <c r="V590" t="s">
        <v>11271</v>
      </c>
    </row>
    <row r="591" spans="1:22" ht="18" customHeight="1">
      <c r="A591">
        <v>3724</v>
      </c>
      <c r="B591">
        <v>3724</v>
      </c>
      <c r="C591" s="3">
        <v>41072</v>
      </c>
      <c r="D591">
        <v>41117</v>
      </c>
      <c r="E591" t="s">
        <v>1538</v>
      </c>
      <c r="F591" t="s">
        <v>1530</v>
      </c>
      <c r="G591" t="s">
        <v>4074</v>
      </c>
      <c r="H591" s="42" t="s">
        <v>499</v>
      </c>
      <c r="I591" s="42" t="s">
        <v>499</v>
      </c>
      <c r="J591" t="s">
        <v>4186</v>
      </c>
      <c r="K591" s="28" t="s">
        <v>4187</v>
      </c>
      <c r="L591" s="28" t="s">
        <v>6482</v>
      </c>
      <c r="M591" s="42" t="s">
        <v>4116</v>
      </c>
      <c r="N591" s="42" t="s">
        <v>499</v>
      </c>
      <c r="O591" s="42" t="s">
        <v>499</v>
      </c>
      <c r="P591" s="41" t="s">
        <v>499</v>
      </c>
      <c r="Q591" s="42" t="s">
        <v>6484</v>
      </c>
      <c r="R591" s="42" t="s">
        <v>499</v>
      </c>
      <c r="S591" s="42" t="s">
        <v>11272</v>
      </c>
      <c r="T591" t="s">
        <v>6484</v>
      </c>
      <c r="U591" s="42" t="s">
        <v>499</v>
      </c>
      <c r="V591" t="s">
        <v>11272</v>
      </c>
    </row>
    <row r="592" spans="1:22" ht="18" customHeight="1">
      <c r="A592">
        <v>3750</v>
      </c>
      <c r="B592">
        <v>3750</v>
      </c>
      <c r="C592" s="3">
        <v>41073</v>
      </c>
      <c r="D592">
        <v>41118</v>
      </c>
      <c r="E592" t="s">
        <v>1529</v>
      </c>
      <c r="F592" t="s">
        <v>1530</v>
      </c>
      <c r="G592" t="s">
        <v>4077</v>
      </c>
      <c r="H592" s="42" t="s">
        <v>6663</v>
      </c>
      <c r="I592" s="42">
        <v>41135</v>
      </c>
      <c r="J592" t="s">
        <v>4188</v>
      </c>
      <c r="K592" t="s">
        <v>4189</v>
      </c>
      <c r="L592">
        <v>35800000</v>
      </c>
      <c r="M592" s="42" t="s">
        <v>4190</v>
      </c>
      <c r="N592" s="42" t="s">
        <v>6863</v>
      </c>
      <c r="O592" s="42" t="s">
        <v>6845</v>
      </c>
      <c r="P592" s="41">
        <v>41137</v>
      </c>
      <c r="Q592" s="42" t="s">
        <v>4191</v>
      </c>
      <c r="R592" s="42" t="s">
        <v>11273</v>
      </c>
      <c r="S592" t="s">
        <v>11274</v>
      </c>
      <c r="T592" t="s">
        <v>4191</v>
      </c>
      <c r="U592" t="s">
        <v>11273</v>
      </c>
      <c r="V592" t="s">
        <v>11274</v>
      </c>
    </row>
    <row r="593" spans="1:22" ht="18" customHeight="1">
      <c r="A593">
        <v>3743</v>
      </c>
      <c r="B593">
        <v>3743</v>
      </c>
      <c r="C593" s="3">
        <v>41073</v>
      </c>
      <c r="D593">
        <v>41174</v>
      </c>
      <c r="E593" t="s">
        <v>1538</v>
      </c>
      <c r="F593" t="s">
        <v>1530</v>
      </c>
      <c r="G593" t="s">
        <v>181</v>
      </c>
      <c r="H593" s="42" t="s">
        <v>499</v>
      </c>
      <c r="I593" s="42" t="s">
        <v>499</v>
      </c>
      <c r="J593" t="s">
        <v>4192</v>
      </c>
      <c r="K593" s="28" t="s">
        <v>4193</v>
      </c>
      <c r="L593" s="28" t="s">
        <v>4798</v>
      </c>
      <c r="M593" s="42" t="s">
        <v>4194</v>
      </c>
      <c r="N593" s="42" t="s">
        <v>499</v>
      </c>
      <c r="O593" s="42" t="s">
        <v>499</v>
      </c>
      <c r="P593" s="41" t="s">
        <v>499</v>
      </c>
      <c r="Q593" s="42" t="s">
        <v>7913</v>
      </c>
      <c r="R593" s="42" t="s">
        <v>499</v>
      </c>
      <c r="S593" s="42" t="s">
        <v>11275</v>
      </c>
      <c r="T593" t="s">
        <v>7913</v>
      </c>
      <c r="U593" s="42" t="s">
        <v>499</v>
      </c>
      <c r="V593" t="s">
        <v>11275</v>
      </c>
    </row>
    <row r="594" spans="1:22" ht="18" customHeight="1">
      <c r="A594">
        <v>3740</v>
      </c>
      <c r="B594">
        <v>3740</v>
      </c>
      <c r="C594" s="3">
        <v>41073</v>
      </c>
      <c r="D594">
        <v>41118</v>
      </c>
      <c r="E594" t="s">
        <v>1529</v>
      </c>
      <c r="F594" t="s">
        <v>1530</v>
      </c>
      <c r="G594" t="s">
        <v>2421</v>
      </c>
      <c r="H594" s="42" t="s">
        <v>5380</v>
      </c>
      <c r="I594" s="42">
        <v>41103</v>
      </c>
      <c r="J594" t="s">
        <v>4195</v>
      </c>
      <c r="K594" t="s">
        <v>4196</v>
      </c>
      <c r="L594" t="s">
        <v>5035</v>
      </c>
      <c r="M594" s="42" t="s">
        <v>4197</v>
      </c>
      <c r="N594" s="42" t="s">
        <v>5579</v>
      </c>
      <c r="O594" s="42" t="s">
        <v>5191</v>
      </c>
      <c r="P594" s="41">
        <v>41103</v>
      </c>
      <c r="Q594" s="42" t="s">
        <v>4198</v>
      </c>
      <c r="R594" s="42" t="s">
        <v>11276</v>
      </c>
      <c r="S594" t="s">
        <v>11277</v>
      </c>
      <c r="T594" t="s">
        <v>4198</v>
      </c>
      <c r="U594" t="s">
        <v>11276</v>
      </c>
      <c r="V594" t="s">
        <v>11277</v>
      </c>
    </row>
    <row r="595" spans="1:22" ht="18" customHeight="1">
      <c r="A595">
        <v>3723</v>
      </c>
      <c r="B595">
        <v>3723</v>
      </c>
      <c r="C595" s="3">
        <v>41072</v>
      </c>
      <c r="D595">
        <v>41182</v>
      </c>
      <c r="E595" t="s">
        <v>1529</v>
      </c>
      <c r="F595" t="s">
        <v>1530</v>
      </c>
      <c r="G595" t="s">
        <v>4074</v>
      </c>
      <c r="H595" s="42" t="s">
        <v>9774</v>
      </c>
      <c r="I595" s="42">
        <v>41197</v>
      </c>
      <c r="J595" t="s">
        <v>4199</v>
      </c>
      <c r="K595" t="s">
        <v>7554</v>
      </c>
      <c r="L595" t="s">
        <v>6482</v>
      </c>
      <c r="M595" s="42" t="s">
        <v>7555</v>
      </c>
      <c r="N595" s="42" t="s">
        <v>9775</v>
      </c>
      <c r="O595" s="42" t="s">
        <v>8573</v>
      </c>
      <c r="P595" s="41">
        <v>41221</v>
      </c>
      <c r="Q595" s="42" t="s">
        <v>7556</v>
      </c>
      <c r="R595" s="42" t="s">
        <v>11278</v>
      </c>
      <c r="S595" t="s">
        <v>11279</v>
      </c>
      <c r="T595" t="s">
        <v>7556</v>
      </c>
      <c r="U595" t="s">
        <v>11278</v>
      </c>
      <c r="V595" t="s">
        <v>11279</v>
      </c>
    </row>
    <row r="596" spans="1:22" ht="18" customHeight="1">
      <c r="A596">
        <v>3734</v>
      </c>
      <c r="B596">
        <v>3734</v>
      </c>
      <c r="C596" s="3">
        <v>41073</v>
      </c>
      <c r="D596">
        <v>41211</v>
      </c>
      <c r="E596" t="s">
        <v>1529</v>
      </c>
      <c r="F596" t="s">
        <v>1530</v>
      </c>
      <c r="G596" t="s">
        <v>2421</v>
      </c>
      <c r="H596" s="42" t="s">
        <v>13479</v>
      </c>
      <c r="I596" s="42">
        <v>41232</v>
      </c>
      <c r="J596" t="s">
        <v>4200</v>
      </c>
      <c r="K596" s="28" t="s">
        <v>4201</v>
      </c>
      <c r="L596" t="s">
        <v>5035</v>
      </c>
      <c r="M596" s="42" t="s">
        <v>4202</v>
      </c>
      <c r="N596" s="42" t="s">
        <v>13480</v>
      </c>
      <c r="O596" s="42" t="s">
        <v>8155</v>
      </c>
      <c r="P596" s="41">
        <v>41255</v>
      </c>
      <c r="Q596" s="42" t="s">
        <v>8904</v>
      </c>
      <c r="R596" s="42" t="s">
        <v>13481</v>
      </c>
      <c r="S596" s="42" t="s">
        <v>11280</v>
      </c>
      <c r="T596" t="s">
        <v>8904</v>
      </c>
      <c r="U596" s="42" t="s">
        <v>499</v>
      </c>
      <c r="V596" t="s">
        <v>11280</v>
      </c>
    </row>
    <row r="597" spans="1:22" ht="18" customHeight="1">
      <c r="A597">
        <v>3739</v>
      </c>
      <c r="B597">
        <v>3739</v>
      </c>
      <c r="C597" s="3">
        <v>41073</v>
      </c>
      <c r="D597">
        <v>41182</v>
      </c>
      <c r="E597" t="s">
        <v>1529</v>
      </c>
      <c r="F597" t="s">
        <v>1530</v>
      </c>
      <c r="G597" t="s">
        <v>2421</v>
      </c>
      <c r="H597" s="42" t="s">
        <v>7914</v>
      </c>
      <c r="I597" s="42">
        <v>41163</v>
      </c>
      <c r="J597" t="s">
        <v>4203</v>
      </c>
      <c r="K597" t="s">
        <v>7557</v>
      </c>
      <c r="L597" t="s">
        <v>5035</v>
      </c>
      <c r="M597" s="42" t="s">
        <v>4204</v>
      </c>
      <c r="N597" s="42" t="s">
        <v>7915</v>
      </c>
      <c r="O597" s="42" t="s">
        <v>5510</v>
      </c>
      <c r="P597" s="41">
        <v>41165</v>
      </c>
      <c r="Q597" s="42" t="s">
        <v>7558</v>
      </c>
      <c r="R597" s="42" t="s">
        <v>11281</v>
      </c>
      <c r="S597" t="s">
        <v>11282</v>
      </c>
      <c r="T597" t="s">
        <v>7558</v>
      </c>
      <c r="U597" t="s">
        <v>11281</v>
      </c>
      <c r="V597" t="s">
        <v>11282</v>
      </c>
    </row>
    <row r="598" spans="1:22" ht="18" customHeight="1">
      <c r="A598">
        <v>3738</v>
      </c>
      <c r="B598">
        <v>3738</v>
      </c>
      <c r="C598" s="3">
        <v>41073</v>
      </c>
      <c r="D598">
        <v>41118</v>
      </c>
      <c r="E598" t="s">
        <v>1529</v>
      </c>
      <c r="F598" t="s">
        <v>1530</v>
      </c>
      <c r="G598" t="s">
        <v>2421</v>
      </c>
      <c r="H598" s="42" t="s">
        <v>5580</v>
      </c>
      <c r="I598" s="42">
        <v>41101</v>
      </c>
      <c r="J598" t="s">
        <v>4205</v>
      </c>
      <c r="K598" t="s">
        <v>4206</v>
      </c>
      <c r="L598" t="s">
        <v>5035</v>
      </c>
      <c r="M598" s="42" t="s">
        <v>4207</v>
      </c>
      <c r="N598" s="42" t="s">
        <v>5581</v>
      </c>
      <c r="O598" s="42" t="s">
        <v>1547</v>
      </c>
      <c r="P598" s="41">
        <v>41107</v>
      </c>
      <c r="Q598" s="42" t="s">
        <v>4208</v>
      </c>
      <c r="R598" s="42" t="s">
        <v>11283</v>
      </c>
      <c r="S598" t="s">
        <v>11284</v>
      </c>
      <c r="T598" t="s">
        <v>4208</v>
      </c>
      <c r="U598" t="s">
        <v>11283</v>
      </c>
      <c r="V598" t="s">
        <v>11284</v>
      </c>
    </row>
    <row r="599" spans="1:22" ht="18" customHeight="1">
      <c r="A599">
        <v>3737</v>
      </c>
      <c r="B599">
        <v>3737</v>
      </c>
      <c r="C599" s="3">
        <v>41073</v>
      </c>
      <c r="D599">
        <v>41132</v>
      </c>
      <c r="E599" t="s">
        <v>1529</v>
      </c>
      <c r="F599" t="s">
        <v>1530</v>
      </c>
      <c r="G599" t="s">
        <v>2421</v>
      </c>
      <c r="H599" s="42" t="s">
        <v>5381</v>
      </c>
      <c r="I599" s="42">
        <v>41102</v>
      </c>
      <c r="J599" t="s">
        <v>4209</v>
      </c>
      <c r="K599" t="s">
        <v>4210</v>
      </c>
      <c r="L599" t="s">
        <v>5035</v>
      </c>
      <c r="M599" s="42" t="s">
        <v>4211</v>
      </c>
      <c r="N599" s="42" t="s">
        <v>5582</v>
      </c>
      <c r="O599" s="42" t="s">
        <v>5583</v>
      </c>
      <c r="P599" s="41">
        <v>41107</v>
      </c>
      <c r="Q599" s="42" t="s">
        <v>4669</v>
      </c>
      <c r="R599" s="42" t="s">
        <v>11285</v>
      </c>
      <c r="S599" t="s">
        <v>11286</v>
      </c>
      <c r="T599" t="s">
        <v>4669</v>
      </c>
      <c r="U599" t="s">
        <v>11285</v>
      </c>
      <c r="V599" t="s">
        <v>11286</v>
      </c>
    </row>
    <row r="600" spans="1:22" ht="18" customHeight="1">
      <c r="A600">
        <v>3736</v>
      </c>
      <c r="B600">
        <v>3736</v>
      </c>
      <c r="C600" s="3">
        <v>41073</v>
      </c>
      <c r="D600">
        <v>41182</v>
      </c>
      <c r="E600" t="s">
        <v>1529</v>
      </c>
      <c r="F600" t="s">
        <v>1530</v>
      </c>
      <c r="G600" t="s">
        <v>2421</v>
      </c>
      <c r="H600" s="42" t="s">
        <v>7916</v>
      </c>
      <c r="I600" s="42">
        <v>41162</v>
      </c>
      <c r="J600" t="s">
        <v>4212</v>
      </c>
      <c r="K600" t="s">
        <v>7534</v>
      </c>
      <c r="L600" t="s">
        <v>5035</v>
      </c>
      <c r="M600" s="42" t="s">
        <v>4213</v>
      </c>
      <c r="N600" s="42" t="s">
        <v>7917</v>
      </c>
      <c r="O600" s="42" t="s">
        <v>5510</v>
      </c>
      <c r="P600" s="41">
        <v>41164</v>
      </c>
      <c r="Q600" s="42" t="s">
        <v>7535</v>
      </c>
      <c r="R600" s="42" t="s">
        <v>11287</v>
      </c>
      <c r="S600" t="s">
        <v>11288</v>
      </c>
      <c r="T600" t="s">
        <v>7535</v>
      </c>
      <c r="U600" t="s">
        <v>11287</v>
      </c>
      <c r="V600" t="s">
        <v>11288</v>
      </c>
    </row>
    <row r="601" spans="1:22" ht="18" customHeight="1">
      <c r="A601">
        <v>3733</v>
      </c>
      <c r="B601">
        <v>3733</v>
      </c>
      <c r="C601" s="3">
        <v>41073</v>
      </c>
      <c r="D601">
        <v>41118</v>
      </c>
      <c r="E601" t="s">
        <v>1529</v>
      </c>
      <c r="F601" t="s">
        <v>1530</v>
      </c>
      <c r="G601" t="s">
        <v>2421</v>
      </c>
      <c r="H601" s="42" t="s">
        <v>5382</v>
      </c>
      <c r="I601" s="42">
        <v>41107</v>
      </c>
      <c r="J601" t="s">
        <v>4214</v>
      </c>
      <c r="K601" t="s">
        <v>4215</v>
      </c>
      <c r="L601" t="s">
        <v>5035</v>
      </c>
      <c r="M601" s="42" t="s">
        <v>4216</v>
      </c>
      <c r="N601" s="42" t="s">
        <v>5741</v>
      </c>
      <c r="O601" s="42" t="s">
        <v>499</v>
      </c>
      <c r="P601" s="41">
        <v>41107</v>
      </c>
      <c r="Q601" s="42" t="s">
        <v>4217</v>
      </c>
      <c r="R601" s="42" t="s">
        <v>11289</v>
      </c>
      <c r="S601" t="s">
        <v>11290</v>
      </c>
      <c r="T601" t="s">
        <v>4217</v>
      </c>
      <c r="U601" t="s">
        <v>11289</v>
      </c>
      <c r="V601" t="s">
        <v>11290</v>
      </c>
    </row>
    <row r="602" spans="1:22" ht="18" customHeight="1">
      <c r="A602">
        <v>3658</v>
      </c>
      <c r="B602">
        <v>3658</v>
      </c>
      <c r="C602" s="3">
        <v>41066</v>
      </c>
      <c r="D602">
        <v>41175</v>
      </c>
      <c r="E602" t="s">
        <v>1594</v>
      </c>
      <c r="F602" t="s">
        <v>1530</v>
      </c>
      <c r="G602" t="s">
        <v>4005</v>
      </c>
      <c r="H602" s="42" t="s">
        <v>499</v>
      </c>
      <c r="I602" s="42">
        <v>41204</v>
      </c>
      <c r="J602" t="s">
        <v>4218</v>
      </c>
      <c r="K602" s="28" t="s">
        <v>4219</v>
      </c>
      <c r="L602" t="s">
        <v>6485</v>
      </c>
      <c r="M602" s="42" t="s">
        <v>7536</v>
      </c>
      <c r="N602" s="42" t="s">
        <v>499</v>
      </c>
      <c r="O602" s="42" t="s">
        <v>499</v>
      </c>
      <c r="P602" s="41" t="s">
        <v>499</v>
      </c>
      <c r="Q602" s="42" t="s">
        <v>7537</v>
      </c>
      <c r="R602" s="42" t="s">
        <v>499</v>
      </c>
      <c r="S602" s="42" t="s">
        <v>11291</v>
      </c>
      <c r="T602" t="s">
        <v>7537</v>
      </c>
      <c r="U602" s="42" t="s">
        <v>499</v>
      </c>
      <c r="V602" t="s">
        <v>11291</v>
      </c>
    </row>
    <row r="603" spans="1:22" ht="18" customHeight="1">
      <c r="A603">
        <v>3659</v>
      </c>
      <c r="B603">
        <v>3659</v>
      </c>
      <c r="C603" s="3">
        <v>41066</v>
      </c>
      <c r="D603">
        <v>41111</v>
      </c>
      <c r="E603" t="s">
        <v>1529</v>
      </c>
      <c r="F603" t="s">
        <v>1530</v>
      </c>
      <c r="G603" t="s">
        <v>4005</v>
      </c>
      <c r="H603" s="42" t="s">
        <v>5897</v>
      </c>
      <c r="I603" s="42">
        <v>41115</v>
      </c>
      <c r="J603" t="s">
        <v>4220</v>
      </c>
      <c r="K603" t="s">
        <v>4221</v>
      </c>
      <c r="L603">
        <v>38770000</v>
      </c>
      <c r="M603" s="42" t="s">
        <v>4222</v>
      </c>
      <c r="N603" s="42" t="s">
        <v>5916</v>
      </c>
      <c r="O603" s="42" t="s">
        <v>5917</v>
      </c>
      <c r="P603" s="41">
        <v>41120</v>
      </c>
      <c r="Q603" s="42" t="s">
        <v>4223</v>
      </c>
      <c r="R603" s="42" t="s">
        <v>11292</v>
      </c>
      <c r="S603" t="s">
        <v>11293</v>
      </c>
      <c r="T603" t="s">
        <v>4223</v>
      </c>
      <c r="U603" t="s">
        <v>11292</v>
      </c>
      <c r="V603" t="s">
        <v>11293</v>
      </c>
    </row>
    <row r="604" spans="1:22" ht="18" customHeight="1">
      <c r="A604">
        <v>3652</v>
      </c>
      <c r="B604">
        <v>3652</v>
      </c>
      <c r="C604" s="3">
        <v>41066</v>
      </c>
      <c r="D604">
        <v>41111</v>
      </c>
      <c r="E604" t="s">
        <v>1529</v>
      </c>
      <c r="F604" t="s">
        <v>1530</v>
      </c>
      <c r="G604" t="s">
        <v>2735</v>
      </c>
      <c r="H604" s="42" t="s">
        <v>5898</v>
      </c>
      <c r="I604" s="42">
        <v>41116</v>
      </c>
      <c r="J604" t="s">
        <v>4224</v>
      </c>
      <c r="K604" t="s">
        <v>4225</v>
      </c>
      <c r="L604">
        <v>38570000</v>
      </c>
      <c r="M604" s="42" t="s">
        <v>4226</v>
      </c>
      <c r="N604" s="42" t="s">
        <v>5966</v>
      </c>
      <c r="O604" s="42" t="s">
        <v>2719</v>
      </c>
      <c r="P604" s="41">
        <v>41120</v>
      </c>
      <c r="Q604" s="42" t="s">
        <v>4278</v>
      </c>
      <c r="R604" s="42" t="s">
        <v>11294</v>
      </c>
      <c r="S604" t="s">
        <v>11295</v>
      </c>
      <c r="T604" t="s">
        <v>4278</v>
      </c>
      <c r="U604" t="s">
        <v>11294</v>
      </c>
      <c r="V604" t="s">
        <v>11295</v>
      </c>
    </row>
    <row r="605" spans="1:22" ht="18" customHeight="1">
      <c r="A605">
        <v>3655</v>
      </c>
      <c r="B605">
        <v>3655</v>
      </c>
      <c r="C605" s="3">
        <v>41066</v>
      </c>
      <c r="D605">
        <v>41111</v>
      </c>
      <c r="E605" t="s">
        <v>1529</v>
      </c>
      <c r="F605" t="s">
        <v>1530</v>
      </c>
      <c r="G605" t="s">
        <v>2841</v>
      </c>
      <c r="H605" s="42" t="s">
        <v>6952</v>
      </c>
      <c r="I605" s="42">
        <v>41137</v>
      </c>
      <c r="J605" t="s">
        <v>4227</v>
      </c>
      <c r="K605" t="s">
        <v>4228</v>
      </c>
      <c r="L605">
        <v>38785000</v>
      </c>
      <c r="M605" s="42" t="s">
        <v>4229</v>
      </c>
      <c r="N605" s="42" t="s">
        <v>6953</v>
      </c>
      <c r="O605" s="42" t="s">
        <v>5510</v>
      </c>
      <c r="P605" s="41">
        <v>41137</v>
      </c>
      <c r="Q605" s="42" t="s">
        <v>4230</v>
      </c>
      <c r="R605" s="42" t="s">
        <v>11296</v>
      </c>
      <c r="S605" t="s">
        <v>11297</v>
      </c>
      <c r="T605" t="s">
        <v>4230</v>
      </c>
      <c r="U605" t="s">
        <v>11296</v>
      </c>
      <c r="V605" t="s">
        <v>11297</v>
      </c>
    </row>
    <row r="606" spans="1:22" ht="18" customHeight="1">
      <c r="A606">
        <v>3654</v>
      </c>
      <c r="B606">
        <v>3654</v>
      </c>
      <c r="C606" s="3">
        <v>41066</v>
      </c>
      <c r="D606">
        <v>41111</v>
      </c>
      <c r="E606" t="s">
        <v>1529</v>
      </c>
      <c r="F606" t="s">
        <v>1530</v>
      </c>
      <c r="G606" t="s">
        <v>2841</v>
      </c>
      <c r="H606" s="42" t="s">
        <v>6864</v>
      </c>
      <c r="I606" s="42">
        <v>41136</v>
      </c>
      <c r="J606" t="s">
        <v>4231</v>
      </c>
      <c r="K606" t="s">
        <v>4232</v>
      </c>
      <c r="L606">
        <v>38785000</v>
      </c>
      <c r="M606" s="42" t="s">
        <v>4233</v>
      </c>
      <c r="N606" s="42" t="s">
        <v>6954</v>
      </c>
      <c r="O606" s="42" t="s">
        <v>5510</v>
      </c>
      <c r="P606" s="41">
        <v>41137</v>
      </c>
      <c r="Q606" s="42" t="s">
        <v>4234</v>
      </c>
      <c r="R606" s="42" t="s">
        <v>11298</v>
      </c>
      <c r="S606" t="s">
        <v>11299</v>
      </c>
      <c r="T606" t="s">
        <v>4234</v>
      </c>
      <c r="U606" t="s">
        <v>11298</v>
      </c>
      <c r="V606" t="s">
        <v>11299</v>
      </c>
    </row>
    <row r="607" spans="1:22" ht="18" customHeight="1">
      <c r="A607">
        <v>3653</v>
      </c>
      <c r="B607">
        <v>3653</v>
      </c>
      <c r="C607" s="3">
        <v>41066</v>
      </c>
      <c r="D607">
        <v>41111</v>
      </c>
      <c r="E607" t="s">
        <v>1529</v>
      </c>
      <c r="F607" t="s">
        <v>1530</v>
      </c>
      <c r="G607" t="s">
        <v>2841</v>
      </c>
      <c r="H607" s="42" t="s">
        <v>6353</v>
      </c>
      <c r="I607" s="42">
        <v>41122</v>
      </c>
      <c r="J607" t="s">
        <v>4235</v>
      </c>
      <c r="K607" t="s">
        <v>4236</v>
      </c>
      <c r="L607">
        <v>38785000</v>
      </c>
      <c r="M607" s="42" t="s">
        <v>2844</v>
      </c>
      <c r="N607" s="42" t="s">
        <v>6354</v>
      </c>
      <c r="O607" s="42" t="s">
        <v>5884</v>
      </c>
      <c r="P607" s="41">
        <v>41122</v>
      </c>
      <c r="Q607" s="42" t="s">
        <v>4237</v>
      </c>
      <c r="R607" s="42" t="s">
        <v>11300</v>
      </c>
      <c r="S607" t="s">
        <v>11301</v>
      </c>
      <c r="T607" t="s">
        <v>4237</v>
      </c>
      <c r="U607" t="s">
        <v>11300</v>
      </c>
      <c r="V607" t="s">
        <v>11301</v>
      </c>
    </row>
    <row r="608" spans="1:22" ht="18" customHeight="1">
      <c r="A608">
        <v>3650</v>
      </c>
      <c r="B608">
        <v>3650</v>
      </c>
      <c r="C608" s="3">
        <v>41066</v>
      </c>
      <c r="D608">
        <v>41176</v>
      </c>
      <c r="E608" t="s">
        <v>1594</v>
      </c>
      <c r="F608" t="s">
        <v>1530</v>
      </c>
      <c r="G608" t="s">
        <v>2735</v>
      </c>
      <c r="H608" s="42" t="s">
        <v>499</v>
      </c>
      <c r="I608" s="42">
        <v>41204</v>
      </c>
      <c r="J608" t="s">
        <v>4248</v>
      </c>
      <c r="K608" s="28" t="s">
        <v>4249</v>
      </c>
      <c r="L608" t="s">
        <v>5094</v>
      </c>
      <c r="M608" s="42" t="s">
        <v>7538</v>
      </c>
      <c r="N608" s="42" t="s">
        <v>499</v>
      </c>
      <c r="O608" s="42" t="s">
        <v>499</v>
      </c>
      <c r="P608" s="41" t="s">
        <v>499</v>
      </c>
      <c r="Q608" s="42" t="s">
        <v>7539</v>
      </c>
      <c r="R608" s="42" t="s">
        <v>499</v>
      </c>
      <c r="S608" s="42" t="s">
        <v>10758</v>
      </c>
      <c r="T608" t="s">
        <v>7539</v>
      </c>
      <c r="U608" s="42" t="s">
        <v>499</v>
      </c>
      <c r="V608" t="s">
        <v>10758</v>
      </c>
    </row>
    <row r="609" spans="1:22" ht="18" customHeight="1">
      <c r="A609">
        <v>3744</v>
      </c>
      <c r="B609">
        <v>3744</v>
      </c>
      <c r="C609" s="3">
        <v>41073</v>
      </c>
      <c r="D609">
        <v>41118</v>
      </c>
      <c r="E609" t="s">
        <v>1529</v>
      </c>
      <c r="F609" t="s">
        <v>1530</v>
      </c>
      <c r="G609" t="s">
        <v>181</v>
      </c>
      <c r="H609" s="42" t="s">
        <v>5967</v>
      </c>
      <c r="I609" s="42">
        <v>41116</v>
      </c>
      <c r="J609" t="s">
        <v>4279</v>
      </c>
      <c r="K609" t="s">
        <v>4280</v>
      </c>
      <c r="L609" t="s">
        <v>4798</v>
      </c>
      <c r="M609" s="42" t="s">
        <v>4281</v>
      </c>
      <c r="N609" s="42" t="s">
        <v>5968</v>
      </c>
      <c r="O609" s="42" t="s">
        <v>5969</v>
      </c>
      <c r="P609" s="41">
        <v>41117</v>
      </c>
      <c r="Q609" s="42" t="s">
        <v>4282</v>
      </c>
      <c r="R609" s="42" t="s">
        <v>11302</v>
      </c>
      <c r="S609" t="s">
        <v>11303</v>
      </c>
      <c r="T609" t="s">
        <v>4282</v>
      </c>
      <c r="U609" t="s">
        <v>11302</v>
      </c>
      <c r="V609" t="s">
        <v>11303</v>
      </c>
    </row>
    <row r="610" spans="1:22" ht="18" customHeight="1">
      <c r="A610">
        <v>3741</v>
      </c>
      <c r="B610">
        <v>3741</v>
      </c>
      <c r="C610" s="3">
        <v>41073</v>
      </c>
      <c r="D610">
        <v>41118</v>
      </c>
      <c r="E610" t="s">
        <v>1529</v>
      </c>
      <c r="F610" t="s">
        <v>1530</v>
      </c>
      <c r="G610" t="s">
        <v>2421</v>
      </c>
      <c r="H610" s="42" t="s">
        <v>5584</v>
      </c>
      <c r="I610" s="42">
        <v>41103</v>
      </c>
      <c r="J610" t="s">
        <v>4283</v>
      </c>
      <c r="K610" t="s">
        <v>4284</v>
      </c>
      <c r="L610">
        <v>35970000</v>
      </c>
      <c r="M610" s="42" t="s">
        <v>4285</v>
      </c>
      <c r="N610" s="42" t="s">
        <v>5585</v>
      </c>
      <c r="O610" s="42" t="s">
        <v>1620</v>
      </c>
      <c r="P610" s="41">
        <v>41115</v>
      </c>
      <c r="Q610" s="42" t="s">
        <v>4286</v>
      </c>
      <c r="R610" s="42" t="s">
        <v>11304</v>
      </c>
      <c r="S610" t="s">
        <v>11305</v>
      </c>
      <c r="T610" t="s">
        <v>4286</v>
      </c>
      <c r="U610" t="s">
        <v>11304</v>
      </c>
      <c r="V610" t="s">
        <v>11305</v>
      </c>
    </row>
    <row r="611" spans="1:22" ht="18" customHeight="1">
      <c r="A611">
        <v>3672</v>
      </c>
      <c r="B611">
        <v>3672</v>
      </c>
      <c r="C611" s="3">
        <v>41071</v>
      </c>
      <c r="D611">
        <v>41200</v>
      </c>
      <c r="E611" t="s">
        <v>1594</v>
      </c>
      <c r="F611" t="s">
        <v>1530</v>
      </c>
      <c r="G611" t="s">
        <v>4075</v>
      </c>
      <c r="H611" s="42" t="s">
        <v>499</v>
      </c>
      <c r="I611" s="42">
        <v>41197</v>
      </c>
      <c r="J611" t="s">
        <v>4287</v>
      </c>
      <c r="K611" s="28" t="s">
        <v>4288</v>
      </c>
      <c r="L611" t="s">
        <v>5586</v>
      </c>
      <c r="M611" s="42" t="s">
        <v>4289</v>
      </c>
      <c r="N611" s="42" t="s">
        <v>499</v>
      </c>
      <c r="O611" s="42" t="s">
        <v>499</v>
      </c>
      <c r="P611" s="41" t="s">
        <v>499</v>
      </c>
      <c r="Q611" s="42" t="s">
        <v>7540</v>
      </c>
      <c r="R611" s="42" t="s">
        <v>499</v>
      </c>
      <c r="S611" s="42" t="s">
        <v>11306</v>
      </c>
      <c r="T611" t="s">
        <v>7540</v>
      </c>
      <c r="U611" s="42" t="s">
        <v>499</v>
      </c>
      <c r="V611" t="s">
        <v>11306</v>
      </c>
    </row>
    <row r="612" spans="1:22" ht="18" customHeight="1">
      <c r="A612">
        <v>3712</v>
      </c>
      <c r="B612">
        <v>3712</v>
      </c>
      <c r="C612" s="3">
        <v>41071</v>
      </c>
      <c r="D612">
        <v>41116</v>
      </c>
      <c r="E612" t="s">
        <v>1529</v>
      </c>
      <c r="F612" t="s">
        <v>1530</v>
      </c>
      <c r="G612" t="s">
        <v>175</v>
      </c>
      <c r="H612" s="42" t="s">
        <v>6355</v>
      </c>
      <c r="I612" s="42">
        <v>41124</v>
      </c>
      <c r="J612" t="s">
        <v>4290</v>
      </c>
      <c r="K612" t="s">
        <v>4291</v>
      </c>
      <c r="L612">
        <v>39800000</v>
      </c>
      <c r="M612" s="42" t="s">
        <v>4292</v>
      </c>
      <c r="N612" s="42" t="s">
        <v>6356</v>
      </c>
      <c r="O612" s="42" t="s">
        <v>6191</v>
      </c>
      <c r="P612" s="41">
        <v>41127</v>
      </c>
      <c r="Q612" s="42" t="s">
        <v>4293</v>
      </c>
      <c r="R612" s="42" t="s">
        <v>11307</v>
      </c>
      <c r="S612" t="s">
        <v>11308</v>
      </c>
      <c r="T612" t="s">
        <v>4293</v>
      </c>
      <c r="U612" t="s">
        <v>11307</v>
      </c>
      <c r="V612" t="s">
        <v>11308</v>
      </c>
    </row>
    <row r="613" spans="1:22" ht="18" customHeight="1">
      <c r="A613">
        <v>3782</v>
      </c>
      <c r="B613">
        <v>3782</v>
      </c>
      <c r="C613" s="3">
        <v>41079</v>
      </c>
      <c r="D613">
        <v>41124</v>
      </c>
      <c r="E613" t="s">
        <v>1529</v>
      </c>
      <c r="F613" t="s">
        <v>1530</v>
      </c>
      <c r="G613" t="s">
        <v>4294</v>
      </c>
      <c r="H613" s="42" t="s">
        <v>5587</v>
      </c>
      <c r="I613" s="42">
        <v>41106</v>
      </c>
      <c r="J613" t="s">
        <v>4295</v>
      </c>
      <c r="K613" t="s">
        <v>4296</v>
      </c>
      <c r="L613" t="s">
        <v>5588</v>
      </c>
      <c r="M613" s="42" t="s">
        <v>4297</v>
      </c>
      <c r="N613" s="42" t="s">
        <v>5608</v>
      </c>
      <c r="O613" s="42" t="s">
        <v>5609</v>
      </c>
      <c r="P613" s="41">
        <v>41106</v>
      </c>
      <c r="Q613" s="42" t="s">
        <v>4298</v>
      </c>
      <c r="R613" s="42" t="s">
        <v>11309</v>
      </c>
      <c r="S613" t="s">
        <v>11310</v>
      </c>
      <c r="T613" t="s">
        <v>4298</v>
      </c>
      <c r="U613" t="s">
        <v>11309</v>
      </c>
      <c r="V613" t="s">
        <v>11310</v>
      </c>
    </row>
    <row r="614" spans="1:22" ht="18" customHeight="1">
      <c r="A614">
        <v>3783</v>
      </c>
      <c r="B614">
        <v>3783</v>
      </c>
      <c r="C614" s="3">
        <v>41079</v>
      </c>
      <c r="D614">
        <v>41124</v>
      </c>
      <c r="E614" t="s">
        <v>1538</v>
      </c>
      <c r="F614" t="s">
        <v>1530</v>
      </c>
      <c r="G614" t="s">
        <v>4294</v>
      </c>
      <c r="H614" s="42" t="s">
        <v>499</v>
      </c>
      <c r="I614" s="42" t="s">
        <v>499</v>
      </c>
      <c r="J614" t="s">
        <v>4299</v>
      </c>
      <c r="K614" s="28" t="s">
        <v>4300</v>
      </c>
      <c r="L614" s="28" t="s">
        <v>5588</v>
      </c>
      <c r="M614" s="42" t="s">
        <v>4301</v>
      </c>
      <c r="N614" s="42" t="s">
        <v>499</v>
      </c>
      <c r="O614" s="42" t="s">
        <v>499</v>
      </c>
      <c r="P614" s="41" t="s">
        <v>499</v>
      </c>
      <c r="Q614" s="42" t="s">
        <v>5589</v>
      </c>
      <c r="R614" s="42" t="s">
        <v>499</v>
      </c>
      <c r="S614" s="42" t="s">
        <v>11311</v>
      </c>
      <c r="T614" t="s">
        <v>5589</v>
      </c>
      <c r="U614" s="42" t="s">
        <v>499</v>
      </c>
      <c r="V614" t="s">
        <v>11311</v>
      </c>
    </row>
    <row r="615" spans="1:22" ht="18" customHeight="1">
      <c r="A615">
        <v>3784</v>
      </c>
      <c r="B615">
        <v>3784</v>
      </c>
      <c r="C615" s="3">
        <v>41079</v>
      </c>
      <c r="D615">
        <v>41124</v>
      </c>
      <c r="E615" t="s">
        <v>1538</v>
      </c>
      <c r="F615" t="s">
        <v>1530</v>
      </c>
      <c r="G615" t="s">
        <v>4294</v>
      </c>
      <c r="H615" s="42" t="s">
        <v>5590</v>
      </c>
      <c r="I615" s="42" t="s">
        <v>499</v>
      </c>
      <c r="J615" t="s">
        <v>4302</v>
      </c>
      <c r="K615" t="s">
        <v>7330</v>
      </c>
      <c r="L615" s="28" t="s">
        <v>5588</v>
      </c>
      <c r="M615" s="42" t="s">
        <v>4303</v>
      </c>
      <c r="N615" s="42" t="s">
        <v>499</v>
      </c>
      <c r="O615" s="42" t="s">
        <v>499</v>
      </c>
      <c r="P615" s="41" t="s">
        <v>499</v>
      </c>
      <c r="Q615" s="42" t="s">
        <v>7918</v>
      </c>
      <c r="R615" s="42" t="s">
        <v>11312</v>
      </c>
      <c r="S615" s="42" t="s">
        <v>11313</v>
      </c>
      <c r="T615" t="s">
        <v>7918</v>
      </c>
      <c r="U615" t="s">
        <v>11312</v>
      </c>
      <c r="V615" t="s">
        <v>11313</v>
      </c>
    </row>
    <row r="616" spans="1:22" ht="18" customHeight="1">
      <c r="A616">
        <v>3745</v>
      </c>
      <c r="B616">
        <v>3745</v>
      </c>
      <c r="C616" s="3">
        <v>41073</v>
      </c>
      <c r="D616">
        <v>41118</v>
      </c>
      <c r="E616" t="s">
        <v>1529</v>
      </c>
      <c r="F616" t="s">
        <v>1530</v>
      </c>
      <c r="G616" t="s">
        <v>4485</v>
      </c>
      <c r="H616" s="42" t="s">
        <v>5918</v>
      </c>
      <c r="I616" s="42">
        <v>41117</v>
      </c>
      <c r="J616" t="s">
        <v>4486</v>
      </c>
      <c r="K616" t="s">
        <v>4487</v>
      </c>
      <c r="L616">
        <v>35878000</v>
      </c>
      <c r="M616" s="42" t="s">
        <v>4488</v>
      </c>
      <c r="N616" s="42" t="s">
        <v>5919</v>
      </c>
      <c r="O616" s="42" t="s">
        <v>5920</v>
      </c>
      <c r="P616" s="41">
        <v>41116</v>
      </c>
      <c r="Q616" s="42" t="s">
        <v>4489</v>
      </c>
      <c r="R616" s="42" t="s">
        <v>11314</v>
      </c>
      <c r="S616" t="s">
        <v>11315</v>
      </c>
      <c r="T616" t="s">
        <v>4489</v>
      </c>
      <c r="U616" t="s">
        <v>11314</v>
      </c>
      <c r="V616" t="s">
        <v>11315</v>
      </c>
    </row>
    <row r="617" spans="1:22" ht="18" customHeight="1">
      <c r="A617">
        <v>3662</v>
      </c>
      <c r="B617">
        <v>3662</v>
      </c>
      <c r="C617" s="3">
        <v>41066</v>
      </c>
      <c r="D617">
        <v>41111</v>
      </c>
      <c r="E617" t="s">
        <v>1529</v>
      </c>
      <c r="F617" t="s">
        <v>1530</v>
      </c>
      <c r="G617" t="s">
        <v>4490</v>
      </c>
      <c r="H617" s="42" t="s">
        <v>9282</v>
      </c>
      <c r="I617" s="42">
        <v>41141</v>
      </c>
      <c r="J617" t="s">
        <v>4491</v>
      </c>
      <c r="K617" t="s">
        <v>4492</v>
      </c>
      <c r="L617" t="s">
        <v>5742</v>
      </c>
      <c r="M617" s="42" t="s">
        <v>5743</v>
      </c>
      <c r="N617" s="42" t="s">
        <v>9397</v>
      </c>
      <c r="O617" s="42" t="s">
        <v>5191</v>
      </c>
      <c r="P617" s="41">
        <v>41205</v>
      </c>
      <c r="Q617" s="42" t="s">
        <v>4493</v>
      </c>
      <c r="R617" s="42" t="s">
        <v>11316</v>
      </c>
      <c r="S617" t="s">
        <v>11317</v>
      </c>
      <c r="T617" t="s">
        <v>4493</v>
      </c>
      <c r="U617" t="s">
        <v>11316</v>
      </c>
      <c r="V617" t="s">
        <v>11317</v>
      </c>
    </row>
    <row r="618" spans="1:22" ht="18" customHeight="1">
      <c r="A618">
        <v>3799</v>
      </c>
      <c r="B618">
        <v>3799</v>
      </c>
      <c r="C618" s="3">
        <v>41079</v>
      </c>
      <c r="D618">
        <v>41124</v>
      </c>
      <c r="E618" t="s">
        <v>1529</v>
      </c>
      <c r="F618" t="s">
        <v>1770</v>
      </c>
      <c r="G618" t="s">
        <v>4494</v>
      </c>
      <c r="H618" s="42" t="s">
        <v>6357</v>
      </c>
      <c r="I618" s="42">
        <v>41123</v>
      </c>
      <c r="J618" t="s">
        <v>4495</v>
      </c>
      <c r="K618" t="s">
        <v>4496</v>
      </c>
      <c r="L618" t="s">
        <v>5264</v>
      </c>
      <c r="M618" s="42" t="s">
        <v>4497</v>
      </c>
      <c r="N618" s="42" t="s">
        <v>6358</v>
      </c>
      <c r="O618" s="42" t="s">
        <v>4271</v>
      </c>
      <c r="P618" s="41">
        <v>41124</v>
      </c>
      <c r="Q618" s="42" t="s">
        <v>4498</v>
      </c>
      <c r="R618" s="42" t="s">
        <v>11318</v>
      </c>
      <c r="S618" t="s">
        <v>11319</v>
      </c>
      <c r="T618" t="s">
        <v>4498</v>
      </c>
      <c r="U618" t="s">
        <v>11318</v>
      </c>
      <c r="V618" t="s">
        <v>11319</v>
      </c>
    </row>
    <row r="619" spans="1:22" ht="18" customHeight="1">
      <c r="A619">
        <v>3797</v>
      </c>
      <c r="B619">
        <v>3797</v>
      </c>
      <c r="C619" s="3">
        <v>41079</v>
      </c>
      <c r="D619">
        <v>41124</v>
      </c>
      <c r="E619" t="s">
        <v>1529</v>
      </c>
      <c r="F619" t="s">
        <v>1770</v>
      </c>
      <c r="G619" t="s">
        <v>4494</v>
      </c>
      <c r="H619" s="42" t="s">
        <v>6359</v>
      </c>
      <c r="I619" s="42">
        <v>41122</v>
      </c>
      <c r="J619" t="s">
        <v>4499</v>
      </c>
      <c r="K619" t="s">
        <v>4500</v>
      </c>
      <c r="L619" t="s">
        <v>5265</v>
      </c>
      <c r="M619" s="42" t="s">
        <v>4501</v>
      </c>
      <c r="N619" s="42" t="s">
        <v>6360</v>
      </c>
      <c r="O619" s="42" t="s">
        <v>499</v>
      </c>
      <c r="P619" s="41">
        <v>41122</v>
      </c>
      <c r="Q619" s="42" t="s">
        <v>4502</v>
      </c>
      <c r="R619" s="42" t="s">
        <v>11320</v>
      </c>
      <c r="S619" t="s">
        <v>11321</v>
      </c>
      <c r="T619" t="s">
        <v>4502</v>
      </c>
      <c r="U619" t="s">
        <v>11320</v>
      </c>
      <c r="V619" t="s">
        <v>11321</v>
      </c>
    </row>
    <row r="620" spans="1:22" ht="18" customHeight="1">
      <c r="A620">
        <v>3795</v>
      </c>
      <c r="B620">
        <v>3795</v>
      </c>
      <c r="C620" s="3">
        <v>41079</v>
      </c>
      <c r="D620">
        <v>41124</v>
      </c>
      <c r="E620" t="s">
        <v>1529</v>
      </c>
      <c r="F620" t="s">
        <v>1770</v>
      </c>
      <c r="G620" t="s">
        <v>4494</v>
      </c>
      <c r="H620" s="42" t="s">
        <v>6211</v>
      </c>
      <c r="I620" s="42">
        <v>41121</v>
      </c>
      <c r="J620" t="s">
        <v>4503</v>
      </c>
      <c r="K620" t="s">
        <v>4504</v>
      </c>
      <c r="L620" t="s">
        <v>5266</v>
      </c>
      <c r="M620" s="42" t="s">
        <v>4505</v>
      </c>
      <c r="N620" s="42" t="s">
        <v>6212</v>
      </c>
      <c r="O620" s="42" t="s">
        <v>5339</v>
      </c>
      <c r="P620" s="41">
        <v>41121</v>
      </c>
      <c r="Q620" s="42" t="s">
        <v>4506</v>
      </c>
      <c r="R620" s="42" t="s">
        <v>11322</v>
      </c>
      <c r="S620" t="s">
        <v>11323</v>
      </c>
      <c r="T620" t="s">
        <v>4506</v>
      </c>
      <c r="U620" t="s">
        <v>11322</v>
      </c>
      <c r="V620" t="s">
        <v>11323</v>
      </c>
    </row>
    <row r="621" spans="1:22" ht="18" customHeight="1">
      <c r="A621">
        <v>3793</v>
      </c>
      <c r="B621">
        <v>3793</v>
      </c>
      <c r="C621" s="3">
        <v>41079</v>
      </c>
      <c r="D621">
        <v>41124</v>
      </c>
      <c r="E621" t="s">
        <v>1529</v>
      </c>
      <c r="F621" t="s">
        <v>1770</v>
      </c>
      <c r="G621" t="s">
        <v>4494</v>
      </c>
      <c r="H621" s="42" t="s">
        <v>5899</v>
      </c>
      <c r="I621" s="42">
        <v>41114</v>
      </c>
      <c r="J621" t="s">
        <v>3908</v>
      </c>
      <c r="K621" t="s">
        <v>4507</v>
      </c>
      <c r="L621" t="s">
        <v>5267</v>
      </c>
      <c r="M621" s="42" t="s">
        <v>4508</v>
      </c>
      <c r="N621" s="42" t="s">
        <v>5921</v>
      </c>
      <c r="O621" s="42" t="s">
        <v>5922</v>
      </c>
      <c r="P621" s="41">
        <v>41114</v>
      </c>
      <c r="Q621" s="42" t="s">
        <v>4509</v>
      </c>
      <c r="R621" s="42" t="s">
        <v>11324</v>
      </c>
      <c r="S621" t="s">
        <v>11325</v>
      </c>
      <c r="T621" t="s">
        <v>4509</v>
      </c>
      <c r="U621" t="s">
        <v>11324</v>
      </c>
      <c r="V621" t="s">
        <v>11325</v>
      </c>
    </row>
    <row r="622" spans="1:22" ht="18" customHeight="1">
      <c r="A622">
        <v>3791</v>
      </c>
      <c r="B622">
        <v>3791</v>
      </c>
      <c r="C622" s="3">
        <v>41079</v>
      </c>
      <c r="D622">
        <v>41124</v>
      </c>
      <c r="E622" t="s">
        <v>1529</v>
      </c>
      <c r="F622" t="s">
        <v>1770</v>
      </c>
      <c r="G622" t="s">
        <v>4494</v>
      </c>
      <c r="H622" s="42" t="s">
        <v>5923</v>
      </c>
      <c r="I622" s="42">
        <v>41116</v>
      </c>
      <c r="J622" t="s">
        <v>4510</v>
      </c>
      <c r="K622" t="s">
        <v>4511</v>
      </c>
      <c r="L622" t="s">
        <v>5268</v>
      </c>
      <c r="M622" s="42" t="s">
        <v>4512</v>
      </c>
      <c r="N622" s="42" t="s">
        <v>5970</v>
      </c>
      <c r="O622" s="42" t="s">
        <v>1800</v>
      </c>
      <c r="P622" s="41">
        <v>41116</v>
      </c>
      <c r="Q622" s="42" t="s">
        <v>4513</v>
      </c>
      <c r="R622" s="42" t="s">
        <v>11326</v>
      </c>
      <c r="S622" t="s">
        <v>11327</v>
      </c>
      <c r="T622" t="s">
        <v>4513</v>
      </c>
      <c r="U622" t="s">
        <v>11326</v>
      </c>
      <c r="V622" t="s">
        <v>11327</v>
      </c>
    </row>
    <row r="623" spans="1:22" ht="18" customHeight="1">
      <c r="A623">
        <v>3789</v>
      </c>
      <c r="B623">
        <v>3789</v>
      </c>
      <c r="C623" s="3">
        <v>41079</v>
      </c>
      <c r="D623">
        <v>41124</v>
      </c>
      <c r="E623" t="s">
        <v>1529</v>
      </c>
      <c r="F623" t="s">
        <v>1770</v>
      </c>
      <c r="G623" t="s">
        <v>4494</v>
      </c>
      <c r="H623" s="42" t="s">
        <v>6020</v>
      </c>
      <c r="I623" s="42">
        <v>41117</v>
      </c>
      <c r="J623" t="s">
        <v>4514</v>
      </c>
      <c r="K623" t="s">
        <v>4515</v>
      </c>
      <c r="L623" t="s">
        <v>5269</v>
      </c>
      <c r="M623" s="42" t="s">
        <v>4516</v>
      </c>
      <c r="N623" s="42" t="s">
        <v>6021</v>
      </c>
      <c r="O623" s="42" t="s">
        <v>1800</v>
      </c>
      <c r="P623" s="41">
        <v>41117</v>
      </c>
      <c r="Q623" s="42" t="s">
        <v>4517</v>
      </c>
      <c r="R623" s="42" t="s">
        <v>11328</v>
      </c>
      <c r="S623" t="s">
        <v>11329</v>
      </c>
      <c r="T623" t="s">
        <v>4517</v>
      </c>
      <c r="U623" t="s">
        <v>11328</v>
      </c>
      <c r="V623" t="s">
        <v>11329</v>
      </c>
    </row>
    <row r="624" spans="1:22" ht="18" customHeight="1">
      <c r="A624">
        <v>3788</v>
      </c>
      <c r="B624">
        <v>3788</v>
      </c>
      <c r="C624" s="3">
        <v>41079</v>
      </c>
      <c r="D624">
        <v>41124</v>
      </c>
      <c r="E624" t="s">
        <v>1529</v>
      </c>
      <c r="F624" t="s">
        <v>1770</v>
      </c>
      <c r="G624" t="s">
        <v>4494</v>
      </c>
      <c r="H624" s="42" t="s">
        <v>6361</v>
      </c>
      <c r="I624" s="42">
        <v>41122</v>
      </c>
      <c r="J624" t="s">
        <v>4518</v>
      </c>
      <c r="K624" t="s">
        <v>4519</v>
      </c>
      <c r="L624" t="s">
        <v>5270</v>
      </c>
      <c r="M624" s="42" t="s">
        <v>4520</v>
      </c>
      <c r="N624" s="42" t="s">
        <v>6362</v>
      </c>
      <c r="O624" s="42" t="s">
        <v>1800</v>
      </c>
      <c r="P624" s="41">
        <v>41122</v>
      </c>
      <c r="Q624" s="42" t="s">
        <v>4521</v>
      </c>
      <c r="R624" s="42" t="s">
        <v>11330</v>
      </c>
      <c r="S624" t="s">
        <v>11331</v>
      </c>
      <c r="T624" t="s">
        <v>4521</v>
      </c>
      <c r="U624" t="s">
        <v>11330</v>
      </c>
      <c r="V624" t="s">
        <v>11331</v>
      </c>
    </row>
    <row r="625" spans="1:22" ht="18" customHeight="1">
      <c r="A625">
        <v>3787</v>
      </c>
      <c r="B625">
        <v>3787</v>
      </c>
      <c r="C625" s="3">
        <v>41079</v>
      </c>
      <c r="D625">
        <v>41124</v>
      </c>
      <c r="E625" t="s">
        <v>1529</v>
      </c>
      <c r="F625" t="s">
        <v>1770</v>
      </c>
      <c r="G625" t="s">
        <v>4494</v>
      </c>
      <c r="H625" s="42" t="s">
        <v>6363</v>
      </c>
      <c r="I625" s="42">
        <v>41122</v>
      </c>
      <c r="J625" t="s">
        <v>4518</v>
      </c>
      <c r="K625" t="s">
        <v>4522</v>
      </c>
      <c r="L625" t="s">
        <v>5271</v>
      </c>
      <c r="M625" s="42" t="s">
        <v>4523</v>
      </c>
      <c r="N625" s="42" t="s">
        <v>6364</v>
      </c>
      <c r="O625" s="42" t="s">
        <v>6365</v>
      </c>
      <c r="P625" s="41">
        <v>41122</v>
      </c>
      <c r="Q625" s="42" t="s">
        <v>4524</v>
      </c>
      <c r="R625" s="42" t="s">
        <v>11332</v>
      </c>
      <c r="S625" t="s">
        <v>11333</v>
      </c>
      <c r="T625" t="s">
        <v>4524</v>
      </c>
      <c r="U625" t="s">
        <v>11332</v>
      </c>
      <c r="V625" t="s">
        <v>11333</v>
      </c>
    </row>
    <row r="626" spans="1:22" ht="18" customHeight="1">
      <c r="A626">
        <v>3786</v>
      </c>
      <c r="B626">
        <v>3786</v>
      </c>
      <c r="C626" s="3">
        <v>41079</v>
      </c>
      <c r="D626">
        <v>41124</v>
      </c>
      <c r="E626" t="s">
        <v>1529</v>
      </c>
      <c r="F626" t="s">
        <v>1770</v>
      </c>
      <c r="G626" t="s">
        <v>4494</v>
      </c>
      <c r="H626" s="42" t="s">
        <v>5823</v>
      </c>
      <c r="I626" s="42">
        <v>41110</v>
      </c>
      <c r="J626" t="s">
        <v>4525</v>
      </c>
      <c r="K626" t="s">
        <v>4526</v>
      </c>
      <c r="L626" t="s">
        <v>5272</v>
      </c>
      <c r="M626" s="42" t="s">
        <v>4527</v>
      </c>
      <c r="N626" s="42" t="s">
        <v>10280</v>
      </c>
      <c r="O626" s="42" t="s">
        <v>4271</v>
      </c>
      <c r="P626" s="41">
        <v>41110</v>
      </c>
      <c r="Q626" s="42" t="s">
        <v>4528</v>
      </c>
      <c r="R626" s="42" t="s">
        <v>11334</v>
      </c>
      <c r="S626" t="s">
        <v>11335</v>
      </c>
      <c r="T626" t="s">
        <v>4528</v>
      </c>
      <c r="U626" t="s">
        <v>11334</v>
      </c>
      <c r="V626" t="s">
        <v>11335</v>
      </c>
    </row>
    <row r="627" spans="1:22" ht="18" customHeight="1">
      <c r="A627">
        <v>3800</v>
      </c>
      <c r="B627">
        <v>3800</v>
      </c>
      <c r="C627" s="3">
        <v>41079</v>
      </c>
      <c r="D627">
        <v>41124</v>
      </c>
      <c r="E627" t="s">
        <v>1529</v>
      </c>
      <c r="F627" t="s">
        <v>1770</v>
      </c>
      <c r="G627" t="s">
        <v>4494</v>
      </c>
      <c r="H627" s="42" t="s">
        <v>5924</v>
      </c>
      <c r="I627" s="42">
        <v>41116</v>
      </c>
      <c r="J627" t="s">
        <v>4529</v>
      </c>
      <c r="K627" t="s">
        <v>4530</v>
      </c>
      <c r="L627" t="s">
        <v>5273</v>
      </c>
      <c r="M627" s="42" t="s">
        <v>4531</v>
      </c>
      <c r="N627" s="42" t="s">
        <v>5971</v>
      </c>
      <c r="O627" s="42" t="s">
        <v>5972</v>
      </c>
      <c r="P627" s="41">
        <v>41120</v>
      </c>
      <c r="Q627" s="42" t="s">
        <v>4532</v>
      </c>
      <c r="R627" s="42" t="s">
        <v>11336</v>
      </c>
      <c r="S627" t="s">
        <v>11337</v>
      </c>
      <c r="T627" t="s">
        <v>4532</v>
      </c>
      <c r="U627" t="s">
        <v>11336</v>
      </c>
      <c r="V627" t="s">
        <v>11337</v>
      </c>
    </row>
    <row r="628" spans="1:22" ht="18" customHeight="1">
      <c r="A628">
        <v>3798</v>
      </c>
      <c r="B628">
        <v>3798</v>
      </c>
      <c r="C628" s="3">
        <v>41079</v>
      </c>
      <c r="D628">
        <v>41124</v>
      </c>
      <c r="E628" t="s">
        <v>1529</v>
      </c>
      <c r="F628" t="s">
        <v>1770</v>
      </c>
      <c r="G628" t="s">
        <v>4494</v>
      </c>
      <c r="H628" s="42" t="s">
        <v>6022</v>
      </c>
      <c r="I628" s="42">
        <v>41117</v>
      </c>
      <c r="J628" t="s">
        <v>4533</v>
      </c>
      <c r="K628" t="s">
        <v>4534</v>
      </c>
      <c r="L628" t="s">
        <v>6023</v>
      </c>
      <c r="M628" s="42" t="s">
        <v>4535</v>
      </c>
      <c r="N628" s="42" t="s">
        <v>6213</v>
      </c>
      <c r="O628" s="42" t="s">
        <v>6214</v>
      </c>
      <c r="P628" s="41">
        <v>41117</v>
      </c>
      <c r="Q628" s="42" t="s">
        <v>4536</v>
      </c>
      <c r="R628" s="42" t="s">
        <v>11338</v>
      </c>
      <c r="S628" t="s">
        <v>11339</v>
      </c>
      <c r="T628" t="s">
        <v>4536</v>
      </c>
      <c r="U628" t="s">
        <v>11338</v>
      </c>
      <c r="V628" t="s">
        <v>11339</v>
      </c>
    </row>
    <row r="629" spans="1:22" ht="18" customHeight="1">
      <c r="A629">
        <v>3796</v>
      </c>
      <c r="B629">
        <v>3796</v>
      </c>
      <c r="C629" s="3">
        <v>41079</v>
      </c>
      <c r="D629">
        <v>41124</v>
      </c>
      <c r="E629" t="s">
        <v>1529</v>
      </c>
      <c r="F629" t="s">
        <v>1770</v>
      </c>
      <c r="G629" t="s">
        <v>4494</v>
      </c>
      <c r="H629" s="42" t="s">
        <v>6024</v>
      </c>
      <c r="I629" s="42">
        <v>41117</v>
      </c>
      <c r="J629" t="s">
        <v>4537</v>
      </c>
      <c r="K629" t="s">
        <v>4538</v>
      </c>
      <c r="L629" t="s">
        <v>5274</v>
      </c>
      <c r="M629" s="42" t="s">
        <v>4539</v>
      </c>
      <c r="N629" s="42" t="s">
        <v>6025</v>
      </c>
      <c r="O629" s="42" t="s">
        <v>5922</v>
      </c>
      <c r="P629" s="41">
        <v>41117</v>
      </c>
      <c r="Q629" s="42" t="s">
        <v>4540</v>
      </c>
      <c r="R629" s="42" t="s">
        <v>11340</v>
      </c>
      <c r="S629" t="s">
        <v>11341</v>
      </c>
      <c r="T629" t="s">
        <v>4540</v>
      </c>
      <c r="U629" t="s">
        <v>11340</v>
      </c>
      <c r="V629" t="s">
        <v>11341</v>
      </c>
    </row>
    <row r="630" spans="1:22" ht="18" customHeight="1">
      <c r="A630">
        <v>3794</v>
      </c>
      <c r="B630">
        <v>3794</v>
      </c>
      <c r="C630" s="3">
        <v>41079</v>
      </c>
      <c r="D630">
        <v>41124</v>
      </c>
      <c r="E630" t="s">
        <v>1529</v>
      </c>
      <c r="F630" t="s">
        <v>1770</v>
      </c>
      <c r="G630" t="s">
        <v>4494</v>
      </c>
      <c r="H630" s="42" t="s">
        <v>5900</v>
      </c>
      <c r="I630" s="42">
        <v>41115</v>
      </c>
      <c r="J630" t="s">
        <v>4541</v>
      </c>
      <c r="K630" t="s">
        <v>4542</v>
      </c>
      <c r="L630" t="s">
        <v>5275</v>
      </c>
      <c r="M630" s="42" t="s">
        <v>4543</v>
      </c>
      <c r="N630" s="42" t="s">
        <v>6215</v>
      </c>
      <c r="O630" s="42" t="s">
        <v>4271</v>
      </c>
      <c r="P630" s="41">
        <v>41115</v>
      </c>
      <c r="Q630" s="42" t="s">
        <v>4544</v>
      </c>
      <c r="R630" s="42" t="s">
        <v>11342</v>
      </c>
      <c r="S630" t="s">
        <v>11343</v>
      </c>
      <c r="T630" t="s">
        <v>4544</v>
      </c>
      <c r="U630" t="s">
        <v>11342</v>
      </c>
      <c r="V630" t="s">
        <v>11343</v>
      </c>
    </row>
    <row r="631" spans="1:22" ht="18" customHeight="1">
      <c r="A631">
        <v>3792</v>
      </c>
      <c r="B631">
        <v>3792</v>
      </c>
      <c r="C631" s="3">
        <v>41079</v>
      </c>
      <c r="D631">
        <v>41124</v>
      </c>
      <c r="E631" t="s">
        <v>1529</v>
      </c>
      <c r="F631" t="s">
        <v>1770</v>
      </c>
      <c r="G631" t="s">
        <v>4494</v>
      </c>
      <c r="H631" s="42" t="s">
        <v>5925</v>
      </c>
      <c r="I631" s="42">
        <v>41116</v>
      </c>
      <c r="J631" t="s">
        <v>4545</v>
      </c>
      <c r="K631" t="s">
        <v>4546</v>
      </c>
      <c r="L631" t="s">
        <v>5276</v>
      </c>
      <c r="M631" s="42" t="s">
        <v>4547</v>
      </c>
      <c r="N631" s="42" t="s">
        <v>5973</v>
      </c>
      <c r="O631" s="42" t="s">
        <v>499</v>
      </c>
      <c r="P631" s="41">
        <v>41116</v>
      </c>
      <c r="Q631" s="42" t="s">
        <v>4548</v>
      </c>
      <c r="R631" s="42" t="s">
        <v>11344</v>
      </c>
      <c r="S631" t="s">
        <v>11345</v>
      </c>
      <c r="T631" t="s">
        <v>4548</v>
      </c>
      <c r="U631" t="s">
        <v>11344</v>
      </c>
      <c r="V631" t="s">
        <v>11345</v>
      </c>
    </row>
    <row r="632" spans="1:22" ht="18" customHeight="1">
      <c r="A632">
        <v>3790</v>
      </c>
      <c r="B632">
        <v>3790</v>
      </c>
      <c r="C632" s="3">
        <v>41079</v>
      </c>
      <c r="D632">
        <v>41124</v>
      </c>
      <c r="E632" t="s">
        <v>1529</v>
      </c>
      <c r="F632" t="s">
        <v>1770</v>
      </c>
      <c r="G632" t="s">
        <v>4494</v>
      </c>
      <c r="H632" s="42" t="s">
        <v>5901</v>
      </c>
      <c r="I632" s="42">
        <v>41115</v>
      </c>
      <c r="J632" t="s">
        <v>4549</v>
      </c>
      <c r="K632" t="s">
        <v>4550</v>
      </c>
      <c r="L632" t="s">
        <v>5277</v>
      </c>
      <c r="M632" s="42" t="s">
        <v>4551</v>
      </c>
      <c r="N632" s="42" t="s">
        <v>5926</v>
      </c>
      <c r="O632" s="42" t="s">
        <v>5927</v>
      </c>
      <c r="P632" s="41">
        <v>41116</v>
      </c>
      <c r="Q632" s="42" t="s">
        <v>4552</v>
      </c>
      <c r="R632" s="42" t="s">
        <v>11346</v>
      </c>
      <c r="S632" t="s">
        <v>11347</v>
      </c>
      <c r="T632" t="s">
        <v>4552</v>
      </c>
      <c r="U632" t="s">
        <v>11346</v>
      </c>
      <c r="V632" t="s">
        <v>11347</v>
      </c>
    </row>
    <row r="633" spans="1:22" ht="18" customHeight="1">
      <c r="A633">
        <v>3656</v>
      </c>
      <c r="B633">
        <v>3656</v>
      </c>
      <c r="C633" s="3">
        <v>41066</v>
      </c>
      <c r="D633">
        <v>41151</v>
      </c>
      <c r="E633" t="s">
        <v>1594</v>
      </c>
      <c r="F633" t="s">
        <v>1530</v>
      </c>
      <c r="G633" t="s">
        <v>4564</v>
      </c>
      <c r="H633" s="42" t="s">
        <v>499</v>
      </c>
      <c r="I633" s="42">
        <v>41169</v>
      </c>
      <c r="J633" t="s">
        <v>4577</v>
      </c>
      <c r="K633" s="28" t="s">
        <v>7218</v>
      </c>
      <c r="L633" t="s">
        <v>5591</v>
      </c>
      <c r="M633" s="42" t="s">
        <v>4578</v>
      </c>
      <c r="N633" s="42" t="s">
        <v>499</v>
      </c>
      <c r="O633" s="42" t="s">
        <v>499</v>
      </c>
      <c r="P633" s="41" t="s">
        <v>499</v>
      </c>
      <c r="Q633" s="42" t="s">
        <v>7219</v>
      </c>
      <c r="R633" s="42" t="s">
        <v>499</v>
      </c>
      <c r="S633" s="42" t="s">
        <v>11348</v>
      </c>
      <c r="T633" t="s">
        <v>7219</v>
      </c>
      <c r="U633" s="42" t="s">
        <v>499</v>
      </c>
      <c r="V633" t="s">
        <v>11348</v>
      </c>
    </row>
    <row r="634" spans="1:22" ht="18" customHeight="1">
      <c r="A634">
        <v>3657</v>
      </c>
      <c r="B634">
        <v>3657</v>
      </c>
      <c r="C634" s="3">
        <v>41066</v>
      </c>
      <c r="D634">
        <v>41111</v>
      </c>
      <c r="E634" t="s">
        <v>1529</v>
      </c>
      <c r="F634" t="s">
        <v>1530</v>
      </c>
      <c r="G634" t="s">
        <v>4564</v>
      </c>
      <c r="H634" s="42" t="s">
        <v>6216</v>
      </c>
      <c r="I634" s="42">
        <v>41121</v>
      </c>
      <c r="J634" t="s">
        <v>4577</v>
      </c>
      <c r="K634" t="s">
        <v>4579</v>
      </c>
      <c r="L634">
        <v>38760000</v>
      </c>
      <c r="M634" s="42" t="s">
        <v>4580</v>
      </c>
      <c r="N634" s="42" t="s">
        <v>6217</v>
      </c>
      <c r="O634" s="42" t="s">
        <v>5884</v>
      </c>
      <c r="P634" s="41">
        <v>41121</v>
      </c>
      <c r="Q634" s="42" t="s">
        <v>4581</v>
      </c>
      <c r="R634" s="42" t="s">
        <v>11349</v>
      </c>
      <c r="S634" t="s">
        <v>11350</v>
      </c>
      <c r="T634" t="s">
        <v>4581</v>
      </c>
      <c r="U634" t="s">
        <v>11349</v>
      </c>
      <c r="V634" t="s">
        <v>11350</v>
      </c>
    </row>
    <row r="635" spans="1:22" ht="18" customHeight="1">
      <c r="A635">
        <v>3834</v>
      </c>
      <c r="B635">
        <v>3834</v>
      </c>
      <c r="C635" s="3">
        <v>41088</v>
      </c>
      <c r="D635">
        <v>41133</v>
      </c>
      <c r="E635" t="s">
        <v>1529</v>
      </c>
      <c r="F635" t="s">
        <v>1770</v>
      </c>
      <c r="G635" t="s">
        <v>4494</v>
      </c>
      <c r="H635" s="42" t="s">
        <v>6366</v>
      </c>
      <c r="I635" s="42">
        <v>41124</v>
      </c>
      <c r="J635" t="s">
        <v>4670</v>
      </c>
      <c r="K635" t="s">
        <v>4671</v>
      </c>
      <c r="L635" t="s">
        <v>5278</v>
      </c>
      <c r="M635" s="42" t="s">
        <v>4672</v>
      </c>
      <c r="N635" s="42" t="s">
        <v>6367</v>
      </c>
      <c r="O635" s="42" t="s">
        <v>6368</v>
      </c>
      <c r="P635" s="42">
        <v>41124</v>
      </c>
      <c r="Q635" s="42" t="s">
        <v>499</v>
      </c>
      <c r="R635" s="42" t="s">
        <v>11351</v>
      </c>
      <c r="S635" t="s">
        <v>11352</v>
      </c>
      <c r="T635" s="42" t="s">
        <v>499</v>
      </c>
      <c r="U635" t="s">
        <v>11351</v>
      </c>
      <c r="V635" t="s">
        <v>11352</v>
      </c>
    </row>
    <row r="636" spans="1:22" ht="18" customHeight="1">
      <c r="A636">
        <v>3835</v>
      </c>
      <c r="B636">
        <v>3835</v>
      </c>
      <c r="C636" s="3">
        <v>41088</v>
      </c>
      <c r="D636">
        <v>41133</v>
      </c>
      <c r="E636" t="s">
        <v>1529</v>
      </c>
      <c r="F636" t="s">
        <v>1770</v>
      </c>
      <c r="G636" t="s">
        <v>4494</v>
      </c>
      <c r="H636" s="42" t="s">
        <v>6369</v>
      </c>
      <c r="I636" s="42">
        <v>41122</v>
      </c>
      <c r="J636" t="s">
        <v>4673</v>
      </c>
      <c r="K636" t="s">
        <v>4674</v>
      </c>
      <c r="L636" t="s">
        <v>5279</v>
      </c>
      <c r="M636" s="42" t="s">
        <v>4675</v>
      </c>
      <c r="N636" s="42" t="s">
        <v>6370</v>
      </c>
      <c r="O636" s="42" t="s">
        <v>499</v>
      </c>
      <c r="P636" s="42">
        <v>41130</v>
      </c>
      <c r="Q636" s="42" t="s">
        <v>499</v>
      </c>
      <c r="R636" s="42" t="s">
        <v>11353</v>
      </c>
      <c r="S636" t="s">
        <v>11354</v>
      </c>
      <c r="T636" s="42" t="s">
        <v>499</v>
      </c>
      <c r="U636" t="s">
        <v>11353</v>
      </c>
      <c r="V636" t="s">
        <v>11354</v>
      </c>
    </row>
    <row r="637" spans="1:22" ht="18" customHeight="1">
      <c r="A637">
        <v>3836</v>
      </c>
      <c r="B637">
        <v>3836</v>
      </c>
      <c r="C637" s="3">
        <v>41088</v>
      </c>
      <c r="D637">
        <v>41133</v>
      </c>
      <c r="E637" t="s">
        <v>1529</v>
      </c>
      <c r="F637" t="s">
        <v>1770</v>
      </c>
      <c r="G637" t="s">
        <v>4494</v>
      </c>
      <c r="H637" s="42" t="s">
        <v>6218</v>
      </c>
      <c r="I637" s="42">
        <v>41121</v>
      </c>
      <c r="J637" t="s">
        <v>4676</v>
      </c>
      <c r="K637" t="s">
        <v>4677</v>
      </c>
      <c r="L637" t="s">
        <v>5280</v>
      </c>
      <c r="M637" s="42" t="s">
        <v>4678</v>
      </c>
      <c r="N637" s="42" t="s">
        <v>6219</v>
      </c>
      <c r="O637" s="42" t="s">
        <v>5972</v>
      </c>
      <c r="P637" s="42">
        <v>41122</v>
      </c>
      <c r="Q637" s="42" t="s">
        <v>499</v>
      </c>
      <c r="R637" s="42" t="s">
        <v>11355</v>
      </c>
      <c r="S637" t="s">
        <v>11356</v>
      </c>
      <c r="T637" s="42" t="s">
        <v>499</v>
      </c>
      <c r="U637" t="s">
        <v>11355</v>
      </c>
      <c r="V637" t="s">
        <v>11356</v>
      </c>
    </row>
    <row r="638" spans="1:22" ht="18" customHeight="1">
      <c r="A638">
        <v>3837</v>
      </c>
      <c r="B638">
        <v>3837</v>
      </c>
      <c r="C638" s="3">
        <v>41088</v>
      </c>
      <c r="D638">
        <v>41133</v>
      </c>
      <c r="E638" t="s">
        <v>1529</v>
      </c>
      <c r="F638" t="s">
        <v>1770</v>
      </c>
      <c r="G638" t="s">
        <v>4494</v>
      </c>
      <c r="H638" s="42" t="s">
        <v>6371</v>
      </c>
      <c r="I638" s="42">
        <v>41123</v>
      </c>
      <c r="J638" t="s">
        <v>4679</v>
      </c>
      <c r="K638" t="s">
        <v>4680</v>
      </c>
      <c r="L638" t="s">
        <v>5281</v>
      </c>
      <c r="M638" s="42" t="s">
        <v>4681</v>
      </c>
      <c r="N638" s="42" t="s">
        <v>6372</v>
      </c>
      <c r="O638" s="42" t="s">
        <v>5922</v>
      </c>
      <c r="P638" s="42">
        <v>41124</v>
      </c>
      <c r="Q638" s="42" t="s">
        <v>499</v>
      </c>
      <c r="R638" s="42" t="s">
        <v>11357</v>
      </c>
      <c r="S638" t="s">
        <v>11358</v>
      </c>
      <c r="T638" s="42" t="s">
        <v>499</v>
      </c>
      <c r="U638" t="s">
        <v>11357</v>
      </c>
      <c r="V638" t="s">
        <v>11358</v>
      </c>
    </row>
    <row r="639" spans="1:22" ht="18" customHeight="1">
      <c r="A639">
        <v>3838</v>
      </c>
      <c r="B639">
        <v>3838</v>
      </c>
      <c r="C639" s="3">
        <v>41088</v>
      </c>
      <c r="D639">
        <v>41133</v>
      </c>
      <c r="E639" t="s">
        <v>1529</v>
      </c>
      <c r="F639" t="s">
        <v>1770</v>
      </c>
      <c r="G639" t="s">
        <v>4494</v>
      </c>
      <c r="H639" s="42" t="s">
        <v>6373</v>
      </c>
      <c r="I639" s="42">
        <v>41124</v>
      </c>
      <c r="J639" t="s">
        <v>4682</v>
      </c>
      <c r="K639" t="s">
        <v>4683</v>
      </c>
      <c r="L639" t="s">
        <v>5282</v>
      </c>
      <c r="M639" s="42" t="s">
        <v>4684</v>
      </c>
      <c r="N639" s="42" t="s">
        <v>6374</v>
      </c>
      <c r="O639" s="42" t="s">
        <v>6375</v>
      </c>
      <c r="P639" s="42">
        <v>41124</v>
      </c>
      <c r="Q639" s="42" t="s">
        <v>499</v>
      </c>
      <c r="R639" s="42" t="s">
        <v>11359</v>
      </c>
      <c r="S639" t="s">
        <v>11360</v>
      </c>
      <c r="T639" s="42" t="s">
        <v>499</v>
      </c>
      <c r="U639" t="s">
        <v>11359</v>
      </c>
      <c r="V639" t="s">
        <v>11360</v>
      </c>
    </row>
    <row r="640" spans="1:22" ht="18" customHeight="1">
      <c r="A640">
        <v>3829</v>
      </c>
      <c r="B640">
        <v>3829</v>
      </c>
      <c r="C640" s="3">
        <v>41088</v>
      </c>
      <c r="D640">
        <v>41133</v>
      </c>
      <c r="E640" t="s">
        <v>1529</v>
      </c>
      <c r="F640" t="s">
        <v>1770</v>
      </c>
      <c r="G640" t="s">
        <v>4494</v>
      </c>
      <c r="H640" s="42" t="s">
        <v>6955</v>
      </c>
      <c r="I640" s="42">
        <v>41138</v>
      </c>
      <c r="J640" t="s">
        <v>4685</v>
      </c>
      <c r="K640" t="s">
        <v>4686</v>
      </c>
      <c r="L640" t="s">
        <v>5283</v>
      </c>
      <c r="M640" s="42" t="s">
        <v>4687</v>
      </c>
      <c r="N640" s="42" t="s">
        <v>6956</v>
      </c>
      <c r="O640" s="42" t="s">
        <v>6957</v>
      </c>
      <c r="P640" s="42">
        <v>41138</v>
      </c>
      <c r="Q640" s="42" t="s">
        <v>499</v>
      </c>
      <c r="R640" s="42" t="s">
        <v>11361</v>
      </c>
      <c r="S640" t="s">
        <v>11362</v>
      </c>
      <c r="T640" s="42" t="s">
        <v>499</v>
      </c>
      <c r="U640" t="s">
        <v>11361</v>
      </c>
      <c r="V640" t="s">
        <v>11362</v>
      </c>
    </row>
    <row r="641" spans="1:22" ht="18" customHeight="1">
      <c r="A641">
        <v>3825</v>
      </c>
      <c r="B641">
        <v>3825</v>
      </c>
      <c r="C641" s="3">
        <v>41088</v>
      </c>
      <c r="D641">
        <v>41133</v>
      </c>
      <c r="E641" t="s">
        <v>1529</v>
      </c>
      <c r="F641" t="s">
        <v>1770</v>
      </c>
      <c r="G641" t="s">
        <v>4494</v>
      </c>
      <c r="H641" s="42" t="s">
        <v>7220</v>
      </c>
      <c r="I641" s="42">
        <v>41142</v>
      </c>
      <c r="J641" t="s">
        <v>4688</v>
      </c>
      <c r="K641" t="s">
        <v>4689</v>
      </c>
      <c r="L641" t="s">
        <v>5284</v>
      </c>
      <c r="M641" s="42" t="s">
        <v>4690</v>
      </c>
      <c r="N641" s="42" t="s">
        <v>7221</v>
      </c>
      <c r="O641" s="42" t="s">
        <v>7222</v>
      </c>
      <c r="P641" s="42">
        <v>41145</v>
      </c>
      <c r="Q641" s="42" t="s">
        <v>499</v>
      </c>
      <c r="R641" s="42" t="s">
        <v>11363</v>
      </c>
      <c r="S641" t="s">
        <v>11364</v>
      </c>
      <c r="T641" s="42" t="s">
        <v>499</v>
      </c>
      <c r="U641" t="s">
        <v>11363</v>
      </c>
      <c r="V641" t="s">
        <v>11364</v>
      </c>
    </row>
    <row r="642" spans="1:22" ht="18" customHeight="1">
      <c r="A642">
        <v>3828</v>
      </c>
      <c r="B642">
        <v>3828</v>
      </c>
      <c r="C642" s="3">
        <v>41088</v>
      </c>
      <c r="D642">
        <v>41133</v>
      </c>
      <c r="E642" t="s">
        <v>1529</v>
      </c>
      <c r="F642" t="s">
        <v>1770</v>
      </c>
      <c r="G642" t="s">
        <v>4494</v>
      </c>
      <c r="H642" s="42" t="s">
        <v>7331</v>
      </c>
      <c r="I642" s="42">
        <v>41149</v>
      </c>
      <c r="J642" t="s">
        <v>4691</v>
      </c>
      <c r="K642" t="s">
        <v>4692</v>
      </c>
      <c r="L642" t="s">
        <v>5285</v>
      </c>
      <c r="M642" s="42" t="s">
        <v>4693</v>
      </c>
      <c r="N642" s="42" t="s">
        <v>7332</v>
      </c>
      <c r="O642" s="42" t="s">
        <v>5818</v>
      </c>
      <c r="P642" s="42">
        <v>41150</v>
      </c>
      <c r="Q642" s="42" t="s">
        <v>499</v>
      </c>
      <c r="R642" s="42" t="s">
        <v>11365</v>
      </c>
      <c r="S642" t="s">
        <v>11366</v>
      </c>
      <c r="T642" s="42" t="s">
        <v>499</v>
      </c>
      <c r="U642" t="s">
        <v>11365</v>
      </c>
      <c r="V642" t="s">
        <v>11366</v>
      </c>
    </row>
    <row r="643" spans="1:22" ht="18" customHeight="1">
      <c r="A643">
        <v>3817</v>
      </c>
      <c r="B643">
        <v>3817</v>
      </c>
      <c r="C643" s="3">
        <v>41088</v>
      </c>
      <c r="D643">
        <v>41133</v>
      </c>
      <c r="E643" t="s">
        <v>1529</v>
      </c>
      <c r="F643" t="s">
        <v>1770</v>
      </c>
      <c r="G643" t="s">
        <v>4494</v>
      </c>
      <c r="H643" s="42" t="s">
        <v>7223</v>
      </c>
      <c r="I643" s="42">
        <v>41148</v>
      </c>
      <c r="J643" t="s">
        <v>4694</v>
      </c>
      <c r="K643" t="s">
        <v>4695</v>
      </c>
      <c r="L643" t="s">
        <v>5286</v>
      </c>
      <c r="M643" s="42" t="s">
        <v>4696</v>
      </c>
      <c r="N643" s="42" t="s">
        <v>7333</v>
      </c>
      <c r="O643" s="42" t="s">
        <v>7334</v>
      </c>
      <c r="P643" s="42">
        <v>41150</v>
      </c>
      <c r="Q643" s="42" t="s">
        <v>499</v>
      </c>
      <c r="R643" s="42" t="s">
        <v>11367</v>
      </c>
      <c r="S643" t="s">
        <v>11368</v>
      </c>
      <c r="T643" s="42" t="s">
        <v>499</v>
      </c>
      <c r="U643" t="s">
        <v>11367</v>
      </c>
      <c r="V643" t="s">
        <v>11368</v>
      </c>
    </row>
    <row r="644" spans="1:22" ht="18" customHeight="1">
      <c r="A644">
        <v>3831</v>
      </c>
      <c r="B644">
        <v>3831</v>
      </c>
      <c r="C644" s="3">
        <v>41088</v>
      </c>
      <c r="D644">
        <v>41133</v>
      </c>
      <c r="E644" t="s">
        <v>1529</v>
      </c>
      <c r="F644" t="s">
        <v>1770</v>
      </c>
      <c r="G644" t="s">
        <v>4494</v>
      </c>
      <c r="H644" s="42" t="s">
        <v>7335</v>
      </c>
      <c r="I644" s="42">
        <v>41150</v>
      </c>
      <c r="J644" t="s">
        <v>4697</v>
      </c>
      <c r="K644" t="s">
        <v>4698</v>
      </c>
      <c r="L644" t="s">
        <v>5287</v>
      </c>
      <c r="M644" s="42" t="s">
        <v>4699</v>
      </c>
      <c r="N644" s="42" t="s">
        <v>7336</v>
      </c>
      <c r="O644" s="42" t="s">
        <v>7337</v>
      </c>
      <c r="P644" s="42">
        <v>41150</v>
      </c>
      <c r="Q644" s="42" t="s">
        <v>499</v>
      </c>
      <c r="R644" s="42" t="s">
        <v>11369</v>
      </c>
      <c r="S644" t="s">
        <v>11370</v>
      </c>
      <c r="T644" s="42" t="s">
        <v>499</v>
      </c>
      <c r="U644" t="s">
        <v>11369</v>
      </c>
      <c r="V644" t="s">
        <v>11370</v>
      </c>
    </row>
    <row r="645" spans="1:22" ht="18" customHeight="1">
      <c r="A645">
        <v>3826</v>
      </c>
      <c r="B645">
        <v>3826</v>
      </c>
      <c r="C645" s="3">
        <v>41088</v>
      </c>
      <c r="D645">
        <v>41133</v>
      </c>
      <c r="E645" t="s">
        <v>1529</v>
      </c>
      <c r="F645" t="s">
        <v>1770</v>
      </c>
      <c r="G645" t="s">
        <v>4494</v>
      </c>
      <c r="H645" s="42" t="s">
        <v>7478</v>
      </c>
      <c r="I645" s="42" t="s">
        <v>499</v>
      </c>
      <c r="J645" t="s">
        <v>4700</v>
      </c>
      <c r="K645" t="s">
        <v>4701</v>
      </c>
      <c r="L645" s="28" t="s">
        <v>5288</v>
      </c>
      <c r="M645" s="42" t="s">
        <v>4702</v>
      </c>
      <c r="N645" s="42" t="s">
        <v>7479</v>
      </c>
      <c r="O645" s="42" t="s">
        <v>4254</v>
      </c>
      <c r="P645" s="42">
        <v>41151</v>
      </c>
      <c r="Q645" s="42" t="s">
        <v>499</v>
      </c>
      <c r="R645" s="42" t="s">
        <v>11371</v>
      </c>
      <c r="S645" t="s">
        <v>11372</v>
      </c>
      <c r="T645" s="42" t="s">
        <v>499</v>
      </c>
      <c r="U645" t="s">
        <v>11371</v>
      </c>
      <c r="V645" t="s">
        <v>11372</v>
      </c>
    </row>
    <row r="646" spans="1:22" ht="18" customHeight="1">
      <c r="A646">
        <v>3827</v>
      </c>
      <c r="B646">
        <v>3827</v>
      </c>
      <c r="C646" s="3">
        <v>41088</v>
      </c>
      <c r="D646">
        <v>41133</v>
      </c>
      <c r="E646" t="s">
        <v>1529</v>
      </c>
      <c r="F646" t="s">
        <v>1770</v>
      </c>
      <c r="G646" t="s">
        <v>4494</v>
      </c>
      <c r="H646" s="42" t="s">
        <v>6376</v>
      </c>
      <c r="I646" s="42">
        <v>41127</v>
      </c>
      <c r="J646" t="s">
        <v>4703</v>
      </c>
      <c r="K646" t="s">
        <v>4704</v>
      </c>
      <c r="L646" t="s">
        <v>5289</v>
      </c>
      <c r="M646" s="42" t="s">
        <v>4705</v>
      </c>
      <c r="N646" s="42" t="s">
        <v>6486</v>
      </c>
      <c r="O646" s="42" t="s">
        <v>6365</v>
      </c>
      <c r="P646" s="42">
        <v>41127</v>
      </c>
      <c r="Q646" s="42" t="s">
        <v>499</v>
      </c>
      <c r="R646" s="42" t="s">
        <v>11373</v>
      </c>
      <c r="S646" t="s">
        <v>11374</v>
      </c>
      <c r="T646" s="42" t="s">
        <v>499</v>
      </c>
      <c r="U646" t="s">
        <v>11373</v>
      </c>
      <c r="V646" t="s">
        <v>11374</v>
      </c>
    </row>
    <row r="647" spans="1:22" ht="18" customHeight="1">
      <c r="A647">
        <v>3819</v>
      </c>
      <c r="B647">
        <v>3819</v>
      </c>
      <c r="C647" s="3">
        <v>41088</v>
      </c>
      <c r="D647">
        <v>41146</v>
      </c>
      <c r="E647" t="s">
        <v>1529</v>
      </c>
      <c r="F647" t="s">
        <v>1770</v>
      </c>
      <c r="G647" t="s">
        <v>4494</v>
      </c>
      <c r="H647" s="42" t="s">
        <v>7224</v>
      </c>
      <c r="I647" s="42">
        <v>41146</v>
      </c>
      <c r="J647" t="s">
        <v>4706</v>
      </c>
      <c r="K647" t="s">
        <v>4707</v>
      </c>
      <c r="L647" t="s">
        <v>5290</v>
      </c>
      <c r="M647" s="42" t="s">
        <v>4708</v>
      </c>
      <c r="N647" s="42" t="s">
        <v>7225</v>
      </c>
      <c r="O647" s="42" t="s">
        <v>5691</v>
      </c>
      <c r="P647" s="42">
        <v>41148</v>
      </c>
      <c r="Q647" s="42" t="s">
        <v>499</v>
      </c>
      <c r="R647" s="42" t="s">
        <v>11375</v>
      </c>
      <c r="S647" t="s">
        <v>11376</v>
      </c>
      <c r="T647" s="42" t="s">
        <v>499</v>
      </c>
      <c r="U647" t="s">
        <v>11375</v>
      </c>
      <c r="V647" t="s">
        <v>11376</v>
      </c>
    </row>
    <row r="648" spans="1:22" ht="18" customHeight="1">
      <c r="A648">
        <v>3816</v>
      </c>
      <c r="B648">
        <v>3816</v>
      </c>
      <c r="C648" s="3">
        <v>41088</v>
      </c>
      <c r="D648">
        <v>41133</v>
      </c>
      <c r="E648" t="s">
        <v>1529</v>
      </c>
      <c r="F648" t="s">
        <v>1770</v>
      </c>
      <c r="G648" t="s">
        <v>4494</v>
      </c>
      <c r="H648" s="42" t="s">
        <v>6664</v>
      </c>
      <c r="I648" s="42">
        <v>41131</v>
      </c>
      <c r="J648" t="s">
        <v>4709</v>
      </c>
      <c r="K648" t="s">
        <v>4710</v>
      </c>
      <c r="L648" t="s">
        <v>5291</v>
      </c>
      <c r="M648" s="42" t="s">
        <v>4711</v>
      </c>
      <c r="N648" s="42" t="s">
        <v>6665</v>
      </c>
      <c r="O648" s="42" t="s">
        <v>4254</v>
      </c>
      <c r="P648" s="42">
        <v>41134</v>
      </c>
      <c r="Q648" s="42" t="s">
        <v>499</v>
      </c>
      <c r="R648" s="42" t="s">
        <v>11377</v>
      </c>
      <c r="S648" t="s">
        <v>11378</v>
      </c>
      <c r="T648" s="42" t="s">
        <v>499</v>
      </c>
      <c r="U648" t="s">
        <v>11377</v>
      </c>
      <c r="V648" t="s">
        <v>11378</v>
      </c>
    </row>
    <row r="649" spans="1:22" ht="18" customHeight="1">
      <c r="A649">
        <v>3815</v>
      </c>
      <c r="B649">
        <v>3815</v>
      </c>
      <c r="C649" s="3">
        <v>41088</v>
      </c>
      <c r="D649">
        <v>41133</v>
      </c>
      <c r="E649" t="s">
        <v>1529</v>
      </c>
      <c r="F649" t="s">
        <v>1770</v>
      </c>
      <c r="G649" t="s">
        <v>4494</v>
      </c>
      <c r="H649" s="42" t="s">
        <v>6487</v>
      </c>
      <c r="I649" s="42">
        <v>41128</v>
      </c>
      <c r="J649" t="s">
        <v>4712</v>
      </c>
      <c r="K649" t="s">
        <v>4713</v>
      </c>
      <c r="L649" t="s">
        <v>5292</v>
      </c>
      <c r="M649" s="42" t="s">
        <v>4714</v>
      </c>
      <c r="N649" s="42" t="s">
        <v>6488</v>
      </c>
      <c r="O649" s="42" t="s">
        <v>6489</v>
      </c>
      <c r="P649" s="42">
        <v>41128</v>
      </c>
      <c r="Q649" s="42" t="s">
        <v>499</v>
      </c>
      <c r="R649" s="42" t="s">
        <v>11379</v>
      </c>
      <c r="S649" t="s">
        <v>11380</v>
      </c>
      <c r="T649" s="42" t="s">
        <v>499</v>
      </c>
      <c r="U649" t="s">
        <v>11379</v>
      </c>
      <c r="V649" t="s">
        <v>11380</v>
      </c>
    </row>
    <row r="650" spans="1:22" ht="18" customHeight="1">
      <c r="A650">
        <v>3830</v>
      </c>
      <c r="B650">
        <v>3830</v>
      </c>
      <c r="C650" s="3">
        <v>41088</v>
      </c>
      <c r="D650">
        <v>41133</v>
      </c>
      <c r="E650" t="s">
        <v>1529</v>
      </c>
      <c r="F650" t="s">
        <v>1770</v>
      </c>
      <c r="G650" t="s">
        <v>4494</v>
      </c>
      <c r="H650" s="42" t="s">
        <v>7226</v>
      </c>
      <c r="I650" s="42">
        <v>41148</v>
      </c>
      <c r="J650" t="s">
        <v>6377</v>
      </c>
      <c r="K650" t="s">
        <v>6378</v>
      </c>
      <c r="L650" t="s">
        <v>5292</v>
      </c>
      <c r="M650" s="42" t="s">
        <v>6379</v>
      </c>
      <c r="N650" s="42" t="s">
        <v>7338</v>
      </c>
      <c r="O650" s="42" t="s">
        <v>4254</v>
      </c>
      <c r="P650" s="42">
        <v>41149</v>
      </c>
      <c r="Q650" s="42" t="s">
        <v>499</v>
      </c>
      <c r="R650" s="42" t="s">
        <v>11381</v>
      </c>
      <c r="S650" t="s">
        <v>11382</v>
      </c>
      <c r="T650" s="42" t="s">
        <v>499</v>
      </c>
      <c r="U650" t="s">
        <v>11381</v>
      </c>
      <c r="V650" t="s">
        <v>11382</v>
      </c>
    </row>
    <row r="651" spans="1:22" ht="18" customHeight="1">
      <c r="A651">
        <v>3824</v>
      </c>
      <c r="B651">
        <v>3824</v>
      </c>
      <c r="C651" s="3">
        <v>41088</v>
      </c>
      <c r="D651">
        <v>41148</v>
      </c>
      <c r="E651" t="s">
        <v>1538</v>
      </c>
      <c r="F651" t="s">
        <v>1770</v>
      </c>
      <c r="G651" t="s">
        <v>4494</v>
      </c>
      <c r="H651" s="42" t="s">
        <v>499</v>
      </c>
      <c r="I651" s="42" t="s">
        <v>499</v>
      </c>
      <c r="J651" t="s">
        <v>6380</v>
      </c>
      <c r="K651" s="28" t="s">
        <v>7227</v>
      </c>
      <c r="L651" s="28" t="s">
        <v>5292</v>
      </c>
      <c r="M651" s="42" t="s">
        <v>6381</v>
      </c>
      <c r="N651" s="42" t="s">
        <v>499</v>
      </c>
      <c r="O651" s="42" t="s">
        <v>499</v>
      </c>
      <c r="P651" s="42" t="s">
        <v>499</v>
      </c>
      <c r="Q651" s="42" t="s">
        <v>7559</v>
      </c>
      <c r="R651" s="42" t="s">
        <v>499</v>
      </c>
      <c r="S651" s="42" t="s">
        <v>11383</v>
      </c>
      <c r="T651" t="s">
        <v>7559</v>
      </c>
      <c r="U651" s="42" t="s">
        <v>499</v>
      </c>
      <c r="V651" t="s">
        <v>11383</v>
      </c>
    </row>
    <row r="652" spans="1:22" ht="18" customHeight="1">
      <c r="A652">
        <v>3820</v>
      </c>
      <c r="B652">
        <v>3820</v>
      </c>
      <c r="C652" s="3">
        <v>41088</v>
      </c>
      <c r="D652">
        <v>41133</v>
      </c>
      <c r="E652" t="s">
        <v>1529</v>
      </c>
      <c r="F652" t="s">
        <v>1770</v>
      </c>
      <c r="G652" t="s">
        <v>4494</v>
      </c>
      <c r="H652" s="42" t="s">
        <v>7228</v>
      </c>
      <c r="I652" s="42">
        <v>41142</v>
      </c>
      <c r="J652" t="s">
        <v>4715</v>
      </c>
      <c r="K652" t="s">
        <v>4716</v>
      </c>
      <c r="L652" t="s">
        <v>5293</v>
      </c>
      <c r="M652" s="42" t="s">
        <v>4717</v>
      </c>
      <c r="N652" s="42" t="s">
        <v>7229</v>
      </c>
      <c r="O652" s="42" t="s">
        <v>7230</v>
      </c>
      <c r="P652" s="42">
        <v>41148</v>
      </c>
      <c r="Q652" s="42" t="s">
        <v>499</v>
      </c>
      <c r="R652" s="42" t="s">
        <v>11384</v>
      </c>
      <c r="S652" t="s">
        <v>5293</v>
      </c>
      <c r="T652" s="42" t="s">
        <v>499</v>
      </c>
      <c r="U652" t="s">
        <v>11384</v>
      </c>
      <c r="V652" t="s">
        <v>5293</v>
      </c>
    </row>
    <row r="653" spans="1:22" ht="18" customHeight="1">
      <c r="A653">
        <v>3823</v>
      </c>
      <c r="B653">
        <v>3823</v>
      </c>
      <c r="C653" s="3">
        <v>41088</v>
      </c>
      <c r="D653">
        <v>41133</v>
      </c>
      <c r="E653" t="s">
        <v>1529</v>
      </c>
      <c r="F653" t="s">
        <v>1770</v>
      </c>
      <c r="G653" t="s">
        <v>4494</v>
      </c>
      <c r="H653" s="42" t="s">
        <v>7339</v>
      </c>
      <c r="I653" s="42">
        <v>41150</v>
      </c>
      <c r="J653" t="s">
        <v>6382</v>
      </c>
      <c r="K653" t="s">
        <v>6383</v>
      </c>
      <c r="L653" t="s">
        <v>5294</v>
      </c>
      <c r="M653" s="42" t="s">
        <v>6384</v>
      </c>
      <c r="N653" s="42" t="s">
        <v>7340</v>
      </c>
      <c r="O653" s="42" t="s">
        <v>4271</v>
      </c>
      <c r="P653" s="42">
        <v>41150</v>
      </c>
      <c r="Q653" s="42" t="s">
        <v>499</v>
      </c>
      <c r="R653" s="42" t="s">
        <v>11385</v>
      </c>
      <c r="S653" t="s">
        <v>11386</v>
      </c>
      <c r="T653" s="42" t="s">
        <v>499</v>
      </c>
      <c r="U653" t="s">
        <v>11385</v>
      </c>
      <c r="V653" t="s">
        <v>11386</v>
      </c>
    </row>
    <row r="654" spans="1:22" ht="18" customHeight="1">
      <c r="A654">
        <v>3821</v>
      </c>
      <c r="B654">
        <v>3821</v>
      </c>
      <c r="C654" s="3">
        <v>41088</v>
      </c>
      <c r="D654">
        <v>41133</v>
      </c>
      <c r="E654" t="s">
        <v>1529</v>
      </c>
      <c r="F654" t="s">
        <v>1770</v>
      </c>
      <c r="G654" t="s">
        <v>4494</v>
      </c>
      <c r="H654" s="42" t="s">
        <v>6666</v>
      </c>
      <c r="I654" s="42">
        <v>41131</v>
      </c>
      <c r="J654" t="s">
        <v>6385</v>
      </c>
      <c r="K654" t="s">
        <v>7541</v>
      </c>
      <c r="L654" t="s">
        <v>5294</v>
      </c>
      <c r="M654" s="42" t="s">
        <v>6386</v>
      </c>
      <c r="N654" s="42" t="s">
        <v>6667</v>
      </c>
      <c r="O654" s="42" t="s">
        <v>4252</v>
      </c>
      <c r="P654" s="42">
        <v>41134</v>
      </c>
      <c r="Q654" s="42" t="s">
        <v>499</v>
      </c>
      <c r="R654" s="42" t="s">
        <v>11387</v>
      </c>
      <c r="S654" t="s">
        <v>11388</v>
      </c>
      <c r="T654" s="42" t="s">
        <v>499</v>
      </c>
      <c r="U654" t="s">
        <v>11387</v>
      </c>
      <c r="V654" t="s">
        <v>11388</v>
      </c>
    </row>
    <row r="655" spans="1:22" ht="18" customHeight="1">
      <c r="A655">
        <v>3822</v>
      </c>
      <c r="B655">
        <v>3822</v>
      </c>
      <c r="C655" s="3">
        <v>41088</v>
      </c>
      <c r="D655">
        <v>41133</v>
      </c>
      <c r="E655" t="s">
        <v>1529</v>
      </c>
      <c r="F655" t="s">
        <v>1770</v>
      </c>
      <c r="G655" t="s">
        <v>4494</v>
      </c>
      <c r="H655" s="42" t="s">
        <v>6668</v>
      </c>
      <c r="I655" s="42">
        <v>41131</v>
      </c>
      <c r="J655" t="s">
        <v>4718</v>
      </c>
      <c r="K655" t="s">
        <v>4719</v>
      </c>
      <c r="L655" t="s">
        <v>5295</v>
      </c>
      <c r="M655" s="42" t="s">
        <v>4720</v>
      </c>
      <c r="N655" s="42" t="s">
        <v>6669</v>
      </c>
      <c r="O655" s="42" t="s">
        <v>6670</v>
      </c>
      <c r="P655" s="42">
        <v>41134</v>
      </c>
      <c r="Q655" s="42" t="s">
        <v>499</v>
      </c>
      <c r="R655" s="42" t="s">
        <v>11389</v>
      </c>
      <c r="S655" t="s">
        <v>11390</v>
      </c>
      <c r="T655" s="42" t="s">
        <v>499</v>
      </c>
      <c r="U655" t="s">
        <v>11389</v>
      </c>
      <c r="V655" t="s">
        <v>11390</v>
      </c>
    </row>
    <row r="656" spans="1:22" ht="18" customHeight="1">
      <c r="A656">
        <v>3818</v>
      </c>
      <c r="B656">
        <v>3818</v>
      </c>
      <c r="C656" s="3">
        <v>41088</v>
      </c>
      <c r="D656">
        <v>41133</v>
      </c>
      <c r="E656" t="s">
        <v>1529</v>
      </c>
      <c r="F656" t="s">
        <v>1770</v>
      </c>
      <c r="G656" t="s">
        <v>4494</v>
      </c>
      <c r="H656" s="42" t="s">
        <v>7341</v>
      </c>
      <c r="I656" s="42">
        <v>41148</v>
      </c>
      <c r="J656" t="s">
        <v>4749</v>
      </c>
      <c r="K656" t="s">
        <v>4750</v>
      </c>
      <c r="L656" t="s">
        <v>5296</v>
      </c>
      <c r="M656" s="42" t="s">
        <v>4751</v>
      </c>
      <c r="N656" s="42" t="s">
        <v>7480</v>
      </c>
      <c r="O656" s="42" t="s">
        <v>4252</v>
      </c>
      <c r="P656" s="42">
        <v>41151</v>
      </c>
      <c r="Q656" s="42" t="s">
        <v>499</v>
      </c>
      <c r="R656" s="42" t="s">
        <v>11391</v>
      </c>
      <c r="S656" t="s">
        <v>11392</v>
      </c>
      <c r="T656" s="42" t="s">
        <v>499</v>
      </c>
      <c r="U656" t="s">
        <v>11391</v>
      </c>
      <c r="V656" t="s">
        <v>11392</v>
      </c>
    </row>
    <row r="657" spans="1:22" ht="18" customHeight="1">
      <c r="A657">
        <v>3814</v>
      </c>
      <c r="B657">
        <v>3814</v>
      </c>
      <c r="C657" s="3">
        <v>41088</v>
      </c>
      <c r="D657">
        <v>41133</v>
      </c>
      <c r="E657" t="s">
        <v>1529</v>
      </c>
      <c r="F657" t="s">
        <v>1770</v>
      </c>
      <c r="G657" t="s">
        <v>4494</v>
      </c>
      <c r="H657" s="42" t="s">
        <v>7231</v>
      </c>
      <c r="I657" s="42">
        <v>41148</v>
      </c>
      <c r="J657" t="s">
        <v>4712</v>
      </c>
      <c r="K657" t="s">
        <v>4752</v>
      </c>
      <c r="L657" t="s">
        <v>5297</v>
      </c>
      <c r="M657" s="42" t="s">
        <v>4753</v>
      </c>
      <c r="N657" s="42" t="s">
        <v>7232</v>
      </c>
      <c r="O657" s="42" t="s">
        <v>4271</v>
      </c>
      <c r="P657" s="42">
        <v>41151</v>
      </c>
      <c r="Q657" s="42" t="s">
        <v>499</v>
      </c>
      <c r="R657" s="42" t="s">
        <v>11393</v>
      </c>
      <c r="S657" t="s">
        <v>11394</v>
      </c>
      <c r="T657" s="42" t="s">
        <v>499</v>
      </c>
      <c r="U657" t="s">
        <v>11393</v>
      </c>
      <c r="V657" t="s">
        <v>11394</v>
      </c>
    </row>
    <row r="658" spans="1:22" ht="18" customHeight="1">
      <c r="A658">
        <v>3867</v>
      </c>
      <c r="B658">
        <v>3867</v>
      </c>
      <c r="C658" s="3">
        <v>41094</v>
      </c>
      <c r="D658">
        <v>41139</v>
      </c>
      <c r="E658" t="s">
        <v>1529</v>
      </c>
      <c r="F658" t="s">
        <v>1770</v>
      </c>
      <c r="G658" t="s">
        <v>1761</v>
      </c>
      <c r="H658" s="42" t="s">
        <v>5337</v>
      </c>
      <c r="I658">
        <v>41095</v>
      </c>
      <c r="J658" t="s">
        <v>5298</v>
      </c>
      <c r="K658" t="s">
        <v>5299</v>
      </c>
      <c r="L658" t="s">
        <v>5300</v>
      </c>
      <c r="M658" t="s">
        <v>5301</v>
      </c>
      <c r="N658" s="42" t="s">
        <v>5338</v>
      </c>
      <c r="O658" s="42" t="s">
        <v>5339</v>
      </c>
      <c r="P658" s="42">
        <v>41096</v>
      </c>
      <c r="Q658" s="42" t="s">
        <v>499</v>
      </c>
      <c r="R658" s="42" t="s">
        <v>11395</v>
      </c>
      <c r="S658" t="s">
        <v>11396</v>
      </c>
      <c r="T658" s="42" t="s">
        <v>499</v>
      </c>
      <c r="U658" t="s">
        <v>11395</v>
      </c>
      <c r="V658" t="s">
        <v>11396</v>
      </c>
    </row>
    <row r="659" spans="1:22" ht="18" customHeight="1">
      <c r="A659">
        <v>3684</v>
      </c>
      <c r="B659">
        <v>3684</v>
      </c>
      <c r="C659" s="3">
        <v>41095</v>
      </c>
      <c r="D659">
        <v>41210</v>
      </c>
      <c r="E659" t="s">
        <v>1529</v>
      </c>
      <c r="F659" t="s">
        <v>1530</v>
      </c>
      <c r="G659" t="s">
        <v>175</v>
      </c>
      <c r="H659" s="42" t="s">
        <v>9666</v>
      </c>
      <c r="I659" s="42">
        <v>41204</v>
      </c>
      <c r="J659" t="s">
        <v>9190</v>
      </c>
      <c r="K659" t="s">
        <v>9191</v>
      </c>
      <c r="L659" t="s">
        <v>5824</v>
      </c>
      <c r="M659" t="s">
        <v>5383</v>
      </c>
      <c r="N659" s="42" t="s">
        <v>9716</v>
      </c>
      <c r="O659" s="42" t="s">
        <v>8750</v>
      </c>
      <c r="P659" s="42">
        <v>41208</v>
      </c>
      <c r="Q659" s="42" t="s">
        <v>7542</v>
      </c>
      <c r="R659" s="42" t="s">
        <v>11397</v>
      </c>
      <c r="S659" t="s">
        <v>11398</v>
      </c>
      <c r="T659" t="s">
        <v>7542</v>
      </c>
      <c r="U659" t="s">
        <v>11397</v>
      </c>
      <c r="V659" t="s">
        <v>11398</v>
      </c>
    </row>
    <row r="660" spans="1:22" ht="18" customHeight="1">
      <c r="A660">
        <v>3683</v>
      </c>
      <c r="B660">
        <v>3683</v>
      </c>
      <c r="C660" s="3">
        <v>41095</v>
      </c>
      <c r="D660">
        <v>41140</v>
      </c>
      <c r="E660" t="s">
        <v>1529</v>
      </c>
      <c r="F660" t="s">
        <v>1530</v>
      </c>
      <c r="G660" t="s">
        <v>175</v>
      </c>
      <c r="H660" s="42" t="s">
        <v>11399</v>
      </c>
      <c r="I660" s="42">
        <v>41207</v>
      </c>
      <c r="J660" t="s">
        <v>5384</v>
      </c>
      <c r="K660" t="s">
        <v>5385</v>
      </c>
      <c r="L660">
        <v>39800000</v>
      </c>
      <c r="M660" t="s">
        <v>5386</v>
      </c>
      <c r="N660" s="42" t="s">
        <v>9667</v>
      </c>
      <c r="O660" s="42" t="s">
        <v>8573</v>
      </c>
      <c r="P660" s="42">
        <v>41207</v>
      </c>
      <c r="Q660" s="42" t="s">
        <v>499</v>
      </c>
      <c r="R660" s="42" t="s">
        <v>11400</v>
      </c>
      <c r="S660" t="s">
        <v>11401</v>
      </c>
      <c r="T660" s="42" t="s">
        <v>499</v>
      </c>
      <c r="U660" t="s">
        <v>11400</v>
      </c>
      <c r="V660" t="s">
        <v>11401</v>
      </c>
    </row>
    <row r="661" spans="1:22" ht="18" customHeight="1">
      <c r="A661">
        <v>3675</v>
      </c>
      <c r="B661">
        <v>3675</v>
      </c>
      <c r="C661" s="3">
        <v>41095</v>
      </c>
      <c r="D661">
        <v>41140</v>
      </c>
      <c r="E661" t="s">
        <v>1529</v>
      </c>
      <c r="F661" t="s">
        <v>1530</v>
      </c>
      <c r="G661" t="s">
        <v>175</v>
      </c>
      <c r="H661" s="42" t="s">
        <v>9398</v>
      </c>
      <c r="I661" s="42">
        <v>41169</v>
      </c>
      <c r="J661" t="s">
        <v>5387</v>
      </c>
      <c r="K661" t="s">
        <v>5388</v>
      </c>
      <c r="L661">
        <v>39800000</v>
      </c>
      <c r="M661" t="s">
        <v>5389</v>
      </c>
      <c r="N661" s="42" t="s">
        <v>9776</v>
      </c>
      <c r="O661" s="42" t="s">
        <v>8750</v>
      </c>
      <c r="P661" s="42">
        <v>41213</v>
      </c>
      <c r="Q661" s="42" t="s">
        <v>499</v>
      </c>
      <c r="R661" s="42" t="s">
        <v>11402</v>
      </c>
      <c r="S661" t="s">
        <v>11403</v>
      </c>
      <c r="T661" s="42" t="s">
        <v>499</v>
      </c>
      <c r="U661" t="s">
        <v>11402</v>
      </c>
      <c r="V661" t="s">
        <v>11403</v>
      </c>
    </row>
    <row r="662" spans="1:22" ht="18" customHeight="1">
      <c r="A662">
        <v>3847</v>
      </c>
      <c r="B662">
        <v>3847</v>
      </c>
      <c r="C662" s="3">
        <v>41095</v>
      </c>
      <c r="D662">
        <v>41140</v>
      </c>
      <c r="E662" t="s">
        <v>1529</v>
      </c>
      <c r="F662" t="s">
        <v>1530</v>
      </c>
      <c r="G662" t="s">
        <v>5357</v>
      </c>
      <c r="H662" s="42" t="s">
        <v>6490</v>
      </c>
      <c r="I662" s="42">
        <v>41127</v>
      </c>
      <c r="J662" t="s">
        <v>5390</v>
      </c>
      <c r="K662" t="s">
        <v>5391</v>
      </c>
      <c r="L662">
        <v>35138000</v>
      </c>
      <c r="M662" t="s">
        <v>5392</v>
      </c>
      <c r="N662" s="42" t="s">
        <v>6491</v>
      </c>
      <c r="O662" s="42" t="s">
        <v>5572</v>
      </c>
      <c r="P662" s="42">
        <v>41128</v>
      </c>
      <c r="Q662" s="42" t="s">
        <v>499</v>
      </c>
      <c r="R662" s="42" t="s">
        <v>11404</v>
      </c>
      <c r="S662" t="s">
        <v>11405</v>
      </c>
      <c r="T662" s="42" t="s">
        <v>499</v>
      </c>
      <c r="U662" t="s">
        <v>11404</v>
      </c>
      <c r="V662" t="s">
        <v>11405</v>
      </c>
    </row>
    <row r="663" spans="1:22" ht="18" customHeight="1">
      <c r="A663">
        <v>3849</v>
      </c>
      <c r="B663">
        <v>3849</v>
      </c>
      <c r="C663" s="3">
        <v>41095</v>
      </c>
      <c r="D663">
        <v>41140</v>
      </c>
      <c r="E663" t="s">
        <v>1529</v>
      </c>
      <c r="F663" t="s">
        <v>1530</v>
      </c>
      <c r="G663" t="s">
        <v>5357</v>
      </c>
      <c r="H663" s="42" t="s">
        <v>6671</v>
      </c>
      <c r="I663" s="42">
        <v>41130</v>
      </c>
      <c r="J663" t="s">
        <v>5393</v>
      </c>
      <c r="K663" t="s">
        <v>5394</v>
      </c>
      <c r="L663">
        <v>35138000</v>
      </c>
      <c r="M663" t="s">
        <v>5392</v>
      </c>
      <c r="N663" s="42" t="s">
        <v>6672</v>
      </c>
      <c r="O663" s="42" t="s">
        <v>2417</v>
      </c>
      <c r="P663" s="42">
        <v>41130</v>
      </c>
      <c r="Q663" s="42" t="s">
        <v>499</v>
      </c>
      <c r="R663" s="42" t="s">
        <v>11406</v>
      </c>
      <c r="S663" t="s">
        <v>11407</v>
      </c>
      <c r="T663" s="42" t="s">
        <v>499</v>
      </c>
      <c r="U663" t="s">
        <v>11406</v>
      </c>
      <c r="V663" t="s">
        <v>11407</v>
      </c>
    </row>
    <row r="664" spans="1:22" ht="18" customHeight="1">
      <c r="A664">
        <v>3848</v>
      </c>
      <c r="B664">
        <v>3848</v>
      </c>
      <c r="C664" s="3">
        <v>41095</v>
      </c>
      <c r="D664">
        <v>41140</v>
      </c>
      <c r="E664" t="s">
        <v>1529</v>
      </c>
      <c r="F664" t="s">
        <v>1530</v>
      </c>
      <c r="G664" t="s">
        <v>5357</v>
      </c>
      <c r="H664" s="42" t="s">
        <v>6492</v>
      </c>
      <c r="I664" s="42">
        <v>41128</v>
      </c>
      <c r="J664" t="s">
        <v>5395</v>
      </c>
      <c r="K664" t="s">
        <v>5396</v>
      </c>
      <c r="L664">
        <v>35138000</v>
      </c>
      <c r="M664" t="s">
        <v>5392</v>
      </c>
      <c r="N664" s="42" t="s">
        <v>6493</v>
      </c>
      <c r="O664" s="42" t="s">
        <v>2221</v>
      </c>
      <c r="P664" s="42">
        <v>41128</v>
      </c>
      <c r="Q664" s="42" t="s">
        <v>499</v>
      </c>
      <c r="R664" s="42" t="s">
        <v>11408</v>
      </c>
      <c r="S664" t="s">
        <v>11409</v>
      </c>
      <c r="T664" s="42" t="s">
        <v>499</v>
      </c>
      <c r="U664" t="s">
        <v>11408</v>
      </c>
      <c r="V664" t="s">
        <v>11409</v>
      </c>
    </row>
    <row r="665" spans="1:22" ht="18" customHeight="1">
      <c r="A665" t="s">
        <v>8905</v>
      </c>
      <c r="B665">
        <v>3851</v>
      </c>
      <c r="C665" s="3">
        <v>41095</v>
      </c>
      <c r="D665">
        <v>41140</v>
      </c>
      <c r="E665" t="s">
        <v>1594</v>
      </c>
      <c r="F665" t="s">
        <v>1530</v>
      </c>
      <c r="G665" t="s">
        <v>2406</v>
      </c>
      <c r="H665" s="42" t="s">
        <v>499</v>
      </c>
      <c r="I665" s="42">
        <v>41162</v>
      </c>
      <c r="J665" t="s">
        <v>5397</v>
      </c>
      <c r="K665" s="28" t="s">
        <v>5592</v>
      </c>
      <c r="L665" t="s">
        <v>5042</v>
      </c>
      <c r="M665" t="s">
        <v>5398</v>
      </c>
      <c r="N665" s="42" t="s">
        <v>499</v>
      </c>
      <c r="O665" s="42" t="s">
        <v>499</v>
      </c>
      <c r="P665" s="42" t="s">
        <v>499</v>
      </c>
      <c r="Q665" s="42" t="s">
        <v>499</v>
      </c>
      <c r="R665" s="42" t="s">
        <v>499</v>
      </c>
      <c r="S665" s="42" t="s">
        <v>11410</v>
      </c>
      <c r="T665" s="42" t="s">
        <v>499</v>
      </c>
      <c r="U665" s="42" t="s">
        <v>499</v>
      </c>
      <c r="V665" t="s">
        <v>11410</v>
      </c>
    </row>
    <row r="666" spans="1:22" ht="18" customHeight="1">
      <c r="A666">
        <v>3850</v>
      </c>
      <c r="B666">
        <v>3850</v>
      </c>
      <c r="C666" s="3">
        <v>41095</v>
      </c>
      <c r="D666">
        <v>41143</v>
      </c>
      <c r="E666" t="s">
        <v>1529</v>
      </c>
      <c r="F666" t="s">
        <v>1530</v>
      </c>
      <c r="G666" t="s">
        <v>2406</v>
      </c>
      <c r="H666" s="42" t="s">
        <v>9777</v>
      </c>
      <c r="I666" s="42">
        <v>41162</v>
      </c>
      <c r="J666" t="s">
        <v>5397</v>
      </c>
      <c r="K666" t="s">
        <v>5825</v>
      </c>
      <c r="L666" t="s">
        <v>5042</v>
      </c>
      <c r="M666" t="s">
        <v>5398</v>
      </c>
      <c r="N666" s="42" t="s">
        <v>9942</v>
      </c>
      <c r="O666" s="42" t="s">
        <v>6824</v>
      </c>
      <c r="P666" s="42">
        <v>41222</v>
      </c>
      <c r="Q666" s="42" t="s">
        <v>5826</v>
      </c>
      <c r="R666" s="42" t="s">
        <v>11411</v>
      </c>
      <c r="S666" t="s">
        <v>11412</v>
      </c>
      <c r="T666" t="s">
        <v>5826</v>
      </c>
      <c r="U666" t="s">
        <v>11411</v>
      </c>
      <c r="V666" t="s">
        <v>11412</v>
      </c>
    </row>
    <row r="667" spans="1:22" ht="18" customHeight="1">
      <c r="A667">
        <v>3852</v>
      </c>
      <c r="B667">
        <v>3852</v>
      </c>
      <c r="C667" s="3">
        <v>41094</v>
      </c>
      <c r="D667">
        <v>41139</v>
      </c>
      <c r="E667" t="s">
        <v>1529</v>
      </c>
      <c r="F667" t="s">
        <v>1530</v>
      </c>
      <c r="G667" t="s">
        <v>2406</v>
      </c>
      <c r="H667" s="42" t="s">
        <v>6494</v>
      </c>
      <c r="I667" s="42">
        <v>41129</v>
      </c>
      <c r="J667" t="s">
        <v>5397</v>
      </c>
      <c r="K667" t="s">
        <v>5399</v>
      </c>
      <c r="L667" t="s">
        <v>5042</v>
      </c>
      <c r="M667" t="s">
        <v>5398</v>
      </c>
      <c r="N667" s="42" t="s">
        <v>6495</v>
      </c>
      <c r="O667" s="42" t="s">
        <v>687</v>
      </c>
      <c r="P667" s="42">
        <v>41134</v>
      </c>
      <c r="Q667" s="42" t="s">
        <v>499</v>
      </c>
      <c r="R667" s="42" t="s">
        <v>11413</v>
      </c>
      <c r="S667" t="s">
        <v>11414</v>
      </c>
      <c r="T667" s="42" t="s">
        <v>499</v>
      </c>
      <c r="U667" t="s">
        <v>11413</v>
      </c>
      <c r="V667" t="s">
        <v>11414</v>
      </c>
    </row>
    <row r="668" spans="1:22" ht="18" customHeight="1">
      <c r="A668">
        <v>3853</v>
      </c>
      <c r="B668">
        <v>3853</v>
      </c>
      <c r="C668" s="3">
        <v>41094</v>
      </c>
      <c r="D668">
        <v>41164</v>
      </c>
      <c r="E668" t="s">
        <v>1529</v>
      </c>
      <c r="F668" t="s">
        <v>1530</v>
      </c>
      <c r="G668" t="s">
        <v>2406</v>
      </c>
      <c r="H668" s="42" t="s">
        <v>6673</v>
      </c>
      <c r="I668" s="42">
        <v>41130</v>
      </c>
      <c r="J668" t="s">
        <v>5397</v>
      </c>
      <c r="K668" t="s">
        <v>9778</v>
      </c>
      <c r="L668" t="s">
        <v>5042</v>
      </c>
      <c r="M668" t="s">
        <v>5400</v>
      </c>
      <c r="N668" s="42" t="s">
        <v>9779</v>
      </c>
      <c r="O668" s="42" t="s">
        <v>9759</v>
      </c>
      <c r="P668" s="42">
        <v>41221</v>
      </c>
      <c r="Q668" s="42" t="s">
        <v>7543</v>
      </c>
      <c r="R668" s="42" t="s">
        <v>11415</v>
      </c>
      <c r="S668" t="s">
        <v>11416</v>
      </c>
      <c r="T668" t="s">
        <v>7543</v>
      </c>
      <c r="U668" t="s">
        <v>11415</v>
      </c>
      <c r="V668" t="s">
        <v>11416</v>
      </c>
    </row>
    <row r="669" spans="1:22" ht="18" customHeight="1">
      <c r="A669">
        <v>3856</v>
      </c>
      <c r="B669">
        <v>3856</v>
      </c>
      <c r="C669" s="3">
        <v>41094</v>
      </c>
      <c r="D669">
        <v>41257</v>
      </c>
      <c r="E669" t="s">
        <v>1682</v>
      </c>
      <c r="F669" t="s">
        <v>1530</v>
      </c>
      <c r="G669" t="s">
        <v>2406</v>
      </c>
      <c r="H669" s="42" t="s">
        <v>499</v>
      </c>
      <c r="I669" s="42" t="s">
        <v>499</v>
      </c>
      <c r="J669" t="s">
        <v>5397</v>
      </c>
      <c r="K669" s="28" t="s">
        <v>5401</v>
      </c>
      <c r="L669" s="28" t="s">
        <v>5042</v>
      </c>
      <c r="M669" t="s">
        <v>5402</v>
      </c>
      <c r="N669" s="42" t="s">
        <v>499</v>
      </c>
      <c r="O669" s="42" t="s">
        <v>499</v>
      </c>
      <c r="P669" s="42" t="s">
        <v>499</v>
      </c>
      <c r="Q669" s="42" t="s">
        <v>13628</v>
      </c>
      <c r="R669" s="42" t="s">
        <v>499</v>
      </c>
      <c r="S669" s="42" t="s">
        <v>11417</v>
      </c>
      <c r="T669" t="s">
        <v>6674</v>
      </c>
      <c r="U669" s="42" t="s">
        <v>499</v>
      </c>
      <c r="V669" t="s">
        <v>11417</v>
      </c>
    </row>
    <row r="670" spans="1:22" ht="18" customHeight="1">
      <c r="A670">
        <v>3855</v>
      </c>
      <c r="B670">
        <v>3855</v>
      </c>
      <c r="C670" s="3">
        <v>41094</v>
      </c>
      <c r="D670">
        <v>41139</v>
      </c>
      <c r="E670" t="s">
        <v>1529</v>
      </c>
      <c r="F670" t="s">
        <v>1530</v>
      </c>
      <c r="G670" t="s">
        <v>2406</v>
      </c>
      <c r="H670" s="42" t="s">
        <v>6675</v>
      </c>
      <c r="I670" s="42">
        <v>41131</v>
      </c>
      <c r="J670" t="s">
        <v>5397</v>
      </c>
      <c r="K670" t="s">
        <v>5403</v>
      </c>
      <c r="L670" t="s">
        <v>5042</v>
      </c>
      <c r="M670" t="s">
        <v>5404</v>
      </c>
      <c r="N670" s="42" t="s">
        <v>6676</v>
      </c>
      <c r="O670" s="42" t="s">
        <v>6608</v>
      </c>
      <c r="P670" s="42">
        <v>41131</v>
      </c>
      <c r="Q670" s="42" t="s">
        <v>499</v>
      </c>
      <c r="R670" s="42" t="s">
        <v>11418</v>
      </c>
      <c r="S670" t="s">
        <v>11419</v>
      </c>
      <c r="T670" s="42" t="s">
        <v>499</v>
      </c>
      <c r="U670" t="s">
        <v>11418</v>
      </c>
      <c r="V670" t="s">
        <v>11419</v>
      </c>
    </row>
    <row r="671" spans="1:22" ht="18" customHeight="1">
      <c r="A671">
        <v>3854</v>
      </c>
      <c r="B671">
        <v>3854</v>
      </c>
      <c r="C671" s="3">
        <v>41094</v>
      </c>
      <c r="D671">
        <v>41139</v>
      </c>
      <c r="E671" t="s">
        <v>1529</v>
      </c>
      <c r="F671" t="s">
        <v>1530</v>
      </c>
      <c r="G671" t="s">
        <v>2406</v>
      </c>
      <c r="H671" s="42" t="s">
        <v>6496</v>
      </c>
      <c r="I671" s="42">
        <v>41129</v>
      </c>
      <c r="J671" t="s">
        <v>5397</v>
      </c>
      <c r="K671" t="s">
        <v>5405</v>
      </c>
      <c r="L671" t="s">
        <v>5042</v>
      </c>
      <c r="M671" t="s">
        <v>5406</v>
      </c>
      <c r="N671" s="42" t="s">
        <v>6497</v>
      </c>
      <c r="O671" s="42" t="s">
        <v>1659</v>
      </c>
      <c r="P671" s="42">
        <v>41131</v>
      </c>
      <c r="Q671" s="42" t="s">
        <v>499</v>
      </c>
      <c r="R671" s="42" t="s">
        <v>11420</v>
      </c>
      <c r="S671" t="s">
        <v>11421</v>
      </c>
      <c r="T671" s="42" t="s">
        <v>499</v>
      </c>
      <c r="U671" t="s">
        <v>11420</v>
      </c>
      <c r="V671" t="s">
        <v>11421</v>
      </c>
    </row>
    <row r="672" spans="1:22" ht="18" customHeight="1">
      <c r="A672">
        <v>3866</v>
      </c>
      <c r="B672">
        <v>3866</v>
      </c>
      <c r="C672" s="3">
        <v>41094</v>
      </c>
      <c r="D672">
        <v>41139</v>
      </c>
      <c r="E672" t="s">
        <v>1529</v>
      </c>
      <c r="F672" t="s">
        <v>1530</v>
      </c>
      <c r="G672" t="s">
        <v>2096</v>
      </c>
      <c r="H672" s="42" t="s">
        <v>8584</v>
      </c>
      <c r="I672" s="42">
        <v>41162</v>
      </c>
      <c r="J672" t="s">
        <v>5407</v>
      </c>
      <c r="K672" t="s">
        <v>5408</v>
      </c>
      <c r="L672" t="s">
        <v>4988</v>
      </c>
      <c r="M672" t="s">
        <v>5409</v>
      </c>
      <c r="N672" s="42" t="s">
        <v>9780</v>
      </c>
      <c r="O672" s="42" t="s">
        <v>8749</v>
      </c>
      <c r="P672" s="42">
        <v>41213</v>
      </c>
      <c r="Q672" s="42" t="s">
        <v>499</v>
      </c>
      <c r="R672" s="42" t="s">
        <v>11422</v>
      </c>
      <c r="S672" t="s">
        <v>11423</v>
      </c>
      <c r="T672" s="42" t="s">
        <v>499</v>
      </c>
      <c r="U672" t="s">
        <v>11422</v>
      </c>
      <c r="V672" t="s">
        <v>11423</v>
      </c>
    </row>
    <row r="673" spans="1:22" ht="18" customHeight="1">
      <c r="A673">
        <v>3862</v>
      </c>
      <c r="B673">
        <v>3862</v>
      </c>
      <c r="C673" s="3">
        <v>41094</v>
      </c>
      <c r="D673">
        <v>41163</v>
      </c>
      <c r="E673" t="s">
        <v>1529</v>
      </c>
      <c r="F673" t="s">
        <v>1530</v>
      </c>
      <c r="G673" t="s">
        <v>2096</v>
      </c>
      <c r="H673" s="42" t="s">
        <v>8585</v>
      </c>
      <c r="I673" s="42">
        <v>41162</v>
      </c>
      <c r="J673" t="s">
        <v>5407</v>
      </c>
      <c r="K673" t="s">
        <v>6498</v>
      </c>
      <c r="L673" t="s">
        <v>4988</v>
      </c>
      <c r="M673" t="s">
        <v>6499</v>
      </c>
      <c r="N673" s="42" t="s">
        <v>8586</v>
      </c>
      <c r="O673" s="42" t="s">
        <v>8571</v>
      </c>
      <c r="P673" s="42">
        <v>41178</v>
      </c>
      <c r="Q673" s="42" t="s">
        <v>6500</v>
      </c>
      <c r="R673" s="42" t="s">
        <v>11424</v>
      </c>
      <c r="S673" t="s">
        <v>11425</v>
      </c>
      <c r="T673" t="s">
        <v>6500</v>
      </c>
      <c r="U673" t="s">
        <v>11424</v>
      </c>
      <c r="V673" t="s">
        <v>11425</v>
      </c>
    </row>
    <row r="674" spans="1:22" ht="18" customHeight="1">
      <c r="A674">
        <v>3863</v>
      </c>
      <c r="B674">
        <v>3863</v>
      </c>
      <c r="C674" s="3">
        <v>41094</v>
      </c>
      <c r="D674">
        <v>41139</v>
      </c>
      <c r="E674" t="s">
        <v>1529</v>
      </c>
      <c r="F674" t="s">
        <v>1530</v>
      </c>
      <c r="G674" t="s">
        <v>2096</v>
      </c>
      <c r="H674" s="42" t="s">
        <v>6220</v>
      </c>
      <c r="I674" s="42">
        <v>41122</v>
      </c>
      <c r="J674" t="s">
        <v>5410</v>
      </c>
      <c r="K674" t="s">
        <v>5411</v>
      </c>
      <c r="L674">
        <v>37940000</v>
      </c>
      <c r="M674" t="s">
        <v>5412</v>
      </c>
      <c r="N674" s="42" t="s">
        <v>6387</v>
      </c>
      <c r="O674" s="42" t="s">
        <v>2698</v>
      </c>
      <c r="P674" s="42">
        <v>41123</v>
      </c>
      <c r="Q674" s="42" t="s">
        <v>499</v>
      </c>
      <c r="R674" s="42" t="s">
        <v>11426</v>
      </c>
      <c r="S674" t="s">
        <v>11427</v>
      </c>
      <c r="T674" s="42" t="s">
        <v>499</v>
      </c>
      <c r="U674" t="s">
        <v>11426</v>
      </c>
      <c r="V674" t="s">
        <v>11427</v>
      </c>
    </row>
    <row r="675" spans="1:22" ht="18" customHeight="1">
      <c r="A675">
        <v>3864</v>
      </c>
      <c r="B675">
        <v>3864</v>
      </c>
      <c r="C675" s="3">
        <v>41094</v>
      </c>
      <c r="D675">
        <v>41139</v>
      </c>
      <c r="E675" t="s">
        <v>1529</v>
      </c>
      <c r="F675" t="s">
        <v>1530</v>
      </c>
      <c r="G675" t="s">
        <v>2096</v>
      </c>
      <c r="H675" s="42" t="s">
        <v>6388</v>
      </c>
      <c r="I675" s="42">
        <v>41121</v>
      </c>
      <c r="J675" t="s">
        <v>5413</v>
      </c>
      <c r="K675" t="s">
        <v>5414</v>
      </c>
      <c r="L675">
        <v>37940000</v>
      </c>
      <c r="M675" t="s">
        <v>5415</v>
      </c>
      <c r="N675" s="42" t="s">
        <v>6389</v>
      </c>
      <c r="O675" s="42" t="s">
        <v>1567</v>
      </c>
      <c r="P675" s="42">
        <v>41123</v>
      </c>
      <c r="Q675" s="42" t="s">
        <v>499</v>
      </c>
      <c r="R675" s="42" t="s">
        <v>11428</v>
      </c>
      <c r="S675" t="s">
        <v>11429</v>
      </c>
      <c r="T675" s="42" t="s">
        <v>499</v>
      </c>
      <c r="U675" t="s">
        <v>11428</v>
      </c>
      <c r="V675" t="s">
        <v>11429</v>
      </c>
    </row>
    <row r="676" spans="1:22" ht="18" customHeight="1">
      <c r="A676">
        <v>3865</v>
      </c>
      <c r="B676">
        <v>3865</v>
      </c>
      <c r="C676" s="3">
        <v>41094</v>
      </c>
      <c r="D676">
        <v>41139</v>
      </c>
      <c r="E676" t="s">
        <v>1529</v>
      </c>
      <c r="F676" t="s">
        <v>1530</v>
      </c>
      <c r="G676" t="s">
        <v>2096</v>
      </c>
      <c r="H676" s="42" t="s">
        <v>6390</v>
      </c>
      <c r="I676" s="42">
        <v>41123</v>
      </c>
      <c r="J676" t="s">
        <v>5416</v>
      </c>
      <c r="K676" t="s">
        <v>5417</v>
      </c>
      <c r="L676">
        <v>37940000</v>
      </c>
      <c r="M676">
        <v>3535231089</v>
      </c>
      <c r="N676" s="42" t="s">
        <v>6391</v>
      </c>
      <c r="O676" s="42" t="s">
        <v>1567</v>
      </c>
      <c r="P676" s="42">
        <v>41123</v>
      </c>
      <c r="Q676" s="42" t="s">
        <v>499</v>
      </c>
      <c r="R676" s="42" t="s">
        <v>11430</v>
      </c>
      <c r="S676" t="s">
        <v>11431</v>
      </c>
      <c r="T676" s="42" t="s">
        <v>499</v>
      </c>
      <c r="U676" t="s">
        <v>11430</v>
      </c>
      <c r="V676" t="s">
        <v>11431</v>
      </c>
    </row>
    <row r="677" spans="1:22" ht="18" customHeight="1">
      <c r="A677">
        <v>3860</v>
      </c>
      <c r="B677">
        <v>3860</v>
      </c>
      <c r="C677" s="3">
        <v>41094</v>
      </c>
      <c r="D677">
        <v>41139</v>
      </c>
      <c r="E677" t="s">
        <v>1529</v>
      </c>
      <c r="F677" t="s">
        <v>1530</v>
      </c>
      <c r="G677" t="s">
        <v>2096</v>
      </c>
      <c r="H677" s="42" t="s">
        <v>6392</v>
      </c>
      <c r="I677" s="42">
        <v>41128</v>
      </c>
      <c r="J677" t="s">
        <v>5418</v>
      </c>
      <c r="K677" t="s">
        <v>5419</v>
      </c>
      <c r="L677">
        <v>37940000</v>
      </c>
      <c r="M677" t="s">
        <v>5420</v>
      </c>
      <c r="N677" s="42" t="s">
        <v>6501</v>
      </c>
      <c r="O677" s="42" t="s">
        <v>5510</v>
      </c>
      <c r="P677" s="42">
        <v>41128</v>
      </c>
      <c r="Q677" s="42" t="s">
        <v>499</v>
      </c>
      <c r="R677" s="42" t="s">
        <v>11432</v>
      </c>
      <c r="S677" t="s">
        <v>11433</v>
      </c>
      <c r="T677" s="42" t="s">
        <v>499</v>
      </c>
      <c r="U677" t="s">
        <v>11432</v>
      </c>
      <c r="V677" t="s">
        <v>11433</v>
      </c>
    </row>
    <row r="678" spans="1:22" ht="18" customHeight="1">
      <c r="A678">
        <v>3858</v>
      </c>
      <c r="B678">
        <v>3858</v>
      </c>
      <c r="C678" s="3">
        <v>41094</v>
      </c>
      <c r="D678">
        <v>41139</v>
      </c>
      <c r="E678" t="s">
        <v>1529</v>
      </c>
      <c r="F678" t="s">
        <v>1530</v>
      </c>
      <c r="G678" t="s">
        <v>2096</v>
      </c>
      <c r="H678" s="42" t="s">
        <v>6393</v>
      </c>
      <c r="I678" s="42">
        <v>41123</v>
      </c>
      <c r="J678" t="s">
        <v>5421</v>
      </c>
      <c r="K678" t="s">
        <v>5422</v>
      </c>
      <c r="L678">
        <v>37940000</v>
      </c>
      <c r="M678" t="s">
        <v>5423</v>
      </c>
      <c r="N678" s="42" t="s">
        <v>6394</v>
      </c>
      <c r="O678" s="42" t="s">
        <v>5510</v>
      </c>
      <c r="P678" s="42">
        <v>41124</v>
      </c>
      <c r="Q678" s="42" t="s">
        <v>499</v>
      </c>
      <c r="R678" s="42" t="s">
        <v>11434</v>
      </c>
      <c r="S678" t="s">
        <v>11435</v>
      </c>
      <c r="T678" s="42" t="s">
        <v>499</v>
      </c>
      <c r="U678" t="s">
        <v>11434</v>
      </c>
      <c r="V678" t="s">
        <v>11435</v>
      </c>
    </row>
    <row r="679" spans="1:22" ht="18" customHeight="1">
      <c r="A679">
        <v>3859</v>
      </c>
      <c r="B679">
        <v>3859</v>
      </c>
      <c r="C679" s="3">
        <v>41094</v>
      </c>
      <c r="D679">
        <v>41139</v>
      </c>
      <c r="E679" t="s">
        <v>1529</v>
      </c>
      <c r="F679" t="s">
        <v>1530</v>
      </c>
      <c r="G679" t="s">
        <v>2096</v>
      </c>
      <c r="H679" s="42" t="s">
        <v>6395</v>
      </c>
      <c r="I679" s="42">
        <v>41124</v>
      </c>
      <c r="J679" t="s">
        <v>5424</v>
      </c>
      <c r="K679" t="s">
        <v>5425</v>
      </c>
      <c r="L679">
        <v>37940000</v>
      </c>
      <c r="M679" t="s">
        <v>5426</v>
      </c>
      <c r="N679" s="42" t="s">
        <v>6396</v>
      </c>
      <c r="O679" s="42" t="s">
        <v>6397</v>
      </c>
      <c r="P679" s="42">
        <v>41124</v>
      </c>
      <c r="Q679" s="42" t="s">
        <v>499</v>
      </c>
      <c r="R679" s="42" t="s">
        <v>11436</v>
      </c>
      <c r="S679" t="s">
        <v>11437</v>
      </c>
      <c r="T679" s="42" t="s">
        <v>499</v>
      </c>
      <c r="U679" t="s">
        <v>11436</v>
      </c>
      <c r="V679" t="s">
        <v>11437</v>
      </c>
    </row>
    <row r="680" spans="1:22" ht="18" customHeight="1">
      <c r="A680">
        <v>3857</v>
      </c>
      <c r="B680">
        <v>3857</v>
      </c>
      <c r="C680" s="3">
        <v>41094</v>
      </c>
      <c r="D680">
        <v>41139</v>
      </c>
      <c r="E680" t="s">
        <v>1529</v>
      </c>
      <c r="F680" t="s">
        <v>1530</v>
      </c>
      <c r="G680" t="s">
        <v>2096</v>
      </c>
      <c r="H680" s="42" t="s">
        <v>6502</v>
      </c>
      <c r="I680" s="42">
        <v>41129</v>
      </c>
      <c r="J680" t="s">
        <v>5427</v>
      </c>
      <c r="K680" t="s">
        <v>5428</v>
      </c>
      <c r="L680">
        <v>37940000</v>
      </c>
      <c r="M680" t="s">
        <v>5429</v>
      </c>
      <c r="N680" s="42" t="s">
        <v>6503</v>
      </c>
      <c r="O680" s="42" t="s">
        <v>5510</v>
      </c>
      <c r="P680" s="42">
        <v>41129</v>
      </c>
      <c r="Q680" s="42" t="s">
        <v>499</v>
      </c>
      <c r="R680" s="42" t="s">
        <v>11438</v>
      </c>
      <c r="S680" t="s">
        <v>11439</v>
      </c>
      <c r="T680" s="42" t="s">
        <v>499</v>
      </c>
      <c r="U680" t="s">
        <v>11438</v>
      </c>
      <c r="V680" t="s">
        <v>11439</v>
      </c>
    </row>
    <row r="681" spans="1:22" ht="18" customHeight="1">
      <c r="A681">
        <v>3861</v>
      </c>
      <c r="B681">
        <v>3861</v>
      </c>
      <c r="C681" s="3">
        <v>41094</v>
      </c>
      <c r="D681">
        <v>41139</v>
      </c>
      <c r="E681" t="s">
        <v>1529</v>
      </c>
      <c r="F681" t="s">
        <v>1530</v>
      </c>
      <c r="G681" t="s">
        <v>2096</v>
      </c>
      <c r="H681" s="42" t="s">
        <v>6677</v>
      </c>
      <c r="I681" s="42">
        <v>41131</v>
      </c>
      <c r="J681" t="s">
        <v>5430</v>
      </c>
      <c r="K681" t="s">
        <v>5430</v>
      </c>
      <c r="L681">
        <v>37940000</v>
      </c>
      <c r="M681" t="s">
        <v>5431</v>
      </c>
      <c r="N681" s="42" t="s">
        <v>6678</v>
      </c>
      <c r="O681" s="42" t="s">
        <v>5510</v>
      </c>
      <c r="P681" s="42">
        <v>41131</v>
      </c>
      <c r="Q681" s="42" t="s">
        <v>499</v>
      </c>
      <c r="R681" s="42" t="s">
        <v>11440</v>
      </c>
      <c r="S681" t="s">
        <v>11441</v>
      </c>
      <c r="T681" s="42" t="s">
        <v>499</v>
      </c>
      <c r="U681" t="s">
        <v>11440</v>
      </c>
      <c r="V681" t="s">
        <v>11441</v>
      </c>
    </row>
    <row r="682" spans="1:22" ht="18" customHeight="1">
      <c r="A682">
        <v>3870</v>
      </c>
      <c r="B682">
        <v>3870</v>
      </c>
      <c r="C682" s="3">
        <v>41094</v>
      </c>
      <c r="D682">
        <v>41139</v>
      </c>
      <c r="E682" t="s">
        <v>1529</v>
      </c>
      <c r="F682" t="s">
        <v>1530</v>
      </c>
      <c r="G682" t="s">
        <v>2739</v>
      </c>
      <c r="H682" s="42" t="s">
        <v>10084</v>
      </c>
      <c r="I682" s="42">
        <v>41148</v>
      </c>
      <c r="J682" t="s">
        <v>5432</v>
      </c>
      <c r="K682" t="s">
        <v>5433</v>
      </c>
      <c r="L682" t="s">
        <v>5434</v>
      </c>
      <c r="M682" t="s">
        <v>5435</v>
      </c>
      <c r="N682" s="42" t="s">
        <v>10085</v>
      </c>
      <c r="O682" s="42" t="s">
        <v>5948</v>
      </c>
      <c r="P682" s="42">
        <v>41234</v>
      </c>
      <c r="Q682" s="42" t="s">
        <v>499</v>
      </c>
      <c r="R682" s="42" t="s">
        <v>11442</v>
      </c>
      <c r="S682" t="s">
        <v>11443</v>
      </c>
      <c r="T682" s="42" t="s">
        <v>499</v>
      </c>
      <c r="U682" t="s">
        <v>11442</v>
      </c>
      <c r="V682" t="s">
        <v>11443</v>
      </c>
    </row>
    <row r="683" spans="1:22" ht="18" customHeight="1">
      <c r="A683">
        <v>3871</v>
      </c>
      <c r="B683">
        <v>3871</v>
      </c>
      <c r="C683" s="3">
        <v>41094</v>
      </c>
      <c r="D683">
        <v>41139</v>
      </c>
      <c r="E683" t="s">
        <v>1529</v>
      </c>
      <c r="F683" t="s">
        <v>1530</v>
      </c>
      <c r="G683" t="s">
        <v>2739</v>
      </c>
      <c r="H683" s="42" t="s">
        <v>10086</v>
      </c>
      <c r="I683" s="42">
        <v>41169</v>
      </c>
      <c r="J683" t="s">
        <v>5436</v>
      </c>
      <c r="K683" t="s">
        <v>5437</v>
      </c>
      <c r="L683" t="s">
        <v>5434</v>
      </c>
      <c r="M683" t="s">
        <v>5438</v>
      </c>
      <c r="N683" s="42" t="s">
        <v>10087</v>
      </c>
      <c r="O683" s="42" t="s">
        <v>6922</v>
      </c>
      <c r="P683" s="42">
        <v>41235</v>
      </c>
      <c r="Q683" s="42" t="s">
        <v>499</v>
      </c>
      <c r="R683" s="42" t="s">
        <v>11444</v>
      </c>
      <c r="S683" t="s">
        <v>11445</v>
      </c>
      <c r="T683" s="42" t="s">
        <v>499</v>
      </c>
      <c r="U683" t="s">
        <v>11444</v>
      </c>
      <c r="V683" t="s">
        <v>11445</v>
      </c>
    </row>
    <row r="684" spans="1:22" ht="18" customHeight="1">
      <c r="A684">
        <v>3872</v>
      </c>
      <c r="B684">
        <v>3872</v>
      </c>
      <c r="C684" s="3">
        <v>41094</v>
      </c>
      <c r="D684">
        <v>41237</v>
      </c>
      <c r="E684" t="s">
        <v>1594</v>
      </c>
      <c r="F684" t="s">
        <v>1530</v>
      </c>
      <c r="G684" t="s">
        <v>2751</v>
      </c>
      <c r="H684" s="42" t="s">
        <v>499</v>
      </c>
      <c r="I684" s="42">
        <v>41236</v>
      </c>
      <c r="J684" t="s">
        <v>5439</v>
      </c>
      <c r="K684" s="28" t="s">
        <v>9668</v>
      </c>
      <c r="L684" t="s">
        <v>5098</v>
      </c>
      <c r="M684" t="s">
        <v>13629</v>
      </c>
      <c r="N684" s="42" t="s">
        <v>499</v>
      </c>
      <c r="O684" s="42" t="s">
        <v>499</v>
      </c>
      <c r="P684" s="42" t="s">
        <v>499</v>
      </c>
      <c r="Q684" s="42" t="s">
        <v>9669</v>
      </c>
      <c r="R684" s="42" t="s">
        <v>499</v>
      </c>
      <c r="S684" s="42" t="s">
        <v>11446</v>
      </c>
      <c r="T684" t="s">
        <v>9669</v>
      </c>
      <c r="U684" s="42" t="s">
        <v>499</v>
      </c>
      <c r="V684" t="s">
        <v>11446</v>
      </c>
    </row>
    <row r="685" spans="1:22" ht="18" customHeight="1">
      <c r="A685">
        <v>3873</v>
      </c>
      <c r="B685">
        <v>3873</v>
      </c>
      <c r="C685" s="3">
        <v>41094</v>
      </c>
      <c r="D685">
        <v>41139</v>
      </c>
      <c r="E685" t="s">
        <v>1594</v>
      </c>
      <c r="F685" t="s">
        <v>1530</v>
      </c>
      <c r="G685" t="s">
        <v>180</v>
      </c>
      <c r="H685" s="42" t="s">
        <v>499</v>
      </c>
      <c r="I685" s="42">
        <v>41176</v>
      </c>
      <c r="J685" t="s">
        <v>5440</v>
      </c>
      <c r="K685" s="28" t="s">
        <v>7891</v>
      </c>
      <c r="L685" t="s">
        <v>5441</v>
      </c>
      <c r="M685" t="s">
        <v>5442</v>
      </c>
      <c r="N685" s="42" t="s">
        <v>499</v>
      </c>
      <c r="O685" s="42" t="s">
        <v>499</v>
      </c>
      <c r="P685" s="42" t="s">
        <v>499</v>
      </c>
      <c r="Q685" s="42" t="s">
        <v>499</v>
      </c>
      <c r="R685" s="42" t="s">
        <v>499</v>
      </c>
      <c r="S685" s="42" t="s">
        <v>11447</v>
      </c>
      <c r="T685" s="42" t="s">
        <v>499</v>
      </c>
      <c r="U685" s="42" t="s">
        <v>499</v>
      </c>
      <c r="V685" t="s">
        <v>11447</v>
      </c>
    </row>
    <row r="686" spans="1:22" ht="18" customHeight="1">
      <c r="A686">
        <v>3875</v>
      </c>
      <c r="B686">
        <v>3875</v>
      </c>
      <c r="C686" s="3">
        <v>41094</v>
      </c>
      <c r="D686">
        <v>41139</v>
      </c>
      <c r="E686" t="s">
        <v>1529</v>
      </c>
      <c r="F686" t="s">
        <v>1530</v>
      </c>
      <c r="G686" t="s">
        <v>3334</v>
      </c>
      <c r="H686" s="42" t="s">
        <v>6504</v>
      </c>
      <c r="I686" s="42">
        <v>41128</v>
      </c>
      <c r="J686" t="s">
        <v>5443</v>
      </c>
      <c r="K686" t="s">
        <v>5444</v>
      </c>
      <c r="L686" t="s">
        <v>5143</v>
      </c>
      <c r="M686" t="s">
        <v>5445</v>
      </c>
      <c r="N686" s="42" t="s">
        <v>6505</v>
      </c>
      <c r="O686" s="42" t="s">
        <v>1659</v>
      </c>
      <c r="P686" s="42">
        <v>41128</v>
      </c>
      <c r="Q686" s="42" t="s">
        <v>499</v>
      </c>
      <c r="R686" s="42" t="s">
        <v>11448</v>
      </c>
      <c r="S686" t="s">
        <v>11449</v>
      </c>
      <c r="T686" s="42" t="s">
        <v>499</v>
      </c>
      <c r="U686" t="s">
        <v>11448</v>
      </c>
      <c r="V686" t="s">
        <v>11449</v>
      </c>
    </row>
    <row r="687" spans="1:22" ht="18" customHeight="1">
      <c r="A687">
        <v>3874</v>
      </c>
      <c r="B687">
        <v>3874</v>
      </c>
      <c r="C687" s="3">
        <v>41094</v>
      </c>
      <c r="D687">
        <v>41139</v>
      </c>
      <c r="E687" t="s">
        <v>1529</v>
      </c>
      <c r="F687" t="s">
        <v>1530</v>
      </c>
      <c r="G687" t="s">
        <v>3334</v>
      </c>
      <c r="H687" s="42" t="s">
        <v>6398</v>
      </c>
      <c r="I687" s="42">
        <v>41124</v>
      </c>
      <c r="J687" t="s">
        <v>5446</v>
      </c>
      <c r="K687" t="s">
        <v>5447</v>
      </c>
      <c r="L687">
        <v>36212000</v>
      </c>
      <c r="M687" t="s">
        <v>5448</v>
      </c>
      <c r="N687" s="42" t="s">
        <v>6399</v>
      </c>
      <c r="O687" s="42" t="s">
        <v>1950</v>
      </c>
      <c r="P687" s="42">
        <v>41124</v>
      </c>
      <c r="Q687" s="42" t="s">
        <v>499</v>
      </c>
      <c r="R687" s="42" t="s">
        <v>11450</v>
      </c>
      <c r="S687" t="s">
        <v>11451</v>
      </c>
      <c r="T687" s="42" t="s">
        <v>499</v>
      </c>
      <c r="U687" t="s">
        <v>11450</v>
      </c>
      <c r="V687" t="s">
        <v>11451</v>
      </c>
    </row>
    <row r="688" spans="1:22" ht="18" customHeight="1">
      <c r="A688">
        <v>3876</v>
      </c>
      <c r="B688">
        <v>3876</v>
      </c>
      <c r="C688" s="3">
        <v>41094</v>
      </c>
      <c r="D688">
        <v>41139</v>
      </c>
      <c r="E688" t="s">
        <v>1529</v>
      </c>
      <c r="F688" t="s">
        <v>1530</v>
      </c>
      <c r="G688" t="s">
        <v>1007</v>
      </c>
      <c r="H688" s="42" t="s">
        <v>6506</v>
      </c>
      <c r="I688" s="42">
        <v>41129</v>
      </c>
      <c r="J688" t="s">
        <v>5449</v>
      </c>
      <c r="K688" t="s">
        <v>5450</v>
      </c>
      <c r="L688" t="s">
        <v>4943</v>
      </c>
      <c r="M688" t="s">
        <v>5451</v>
      </c>
      <c r="N688" s="42" t="s">
        <v>6679</v>
      </c>
      <c r="O688" s="42" t="s">
        <v>5766</v>
      </c>
      <c r="P688" s="42">
        <v>41130</v>
      </c>
      <c r="Q688" s="42" t="s">
        <v>499</v>
      </c>
      <c r="R688" s="42" t="s">
        <v>11452</v>
      </c>
      <c r="S688" t="s">
        <v>11453</v>
      </c>
      <c r="T688" s="42" t="s">
        <v>499</v>
      </c>
      <c r="U688" t="s">
        <v>11452</v>
      </c>
      <c r="V688" t="s">
        <v>11453</v>
      </c>
    </row>
    <row r="689" spans="1:22" ht="18" customHeight="1">
      <c r="A689">
        <v>3877</v>
      </c>
      <c r="B689">
        <v>3877</v>
      </c>
      <c r="C689" s="3">
        <v>41094</v>
      </c>
      <c r="D689">
        <v>41152</v>
      </c>
      <c r="E689" t="s">
        <v>1529</v>
      </c>
      <c r="F689" t="s">
        <v>1530</v>
      </c>
      <c r="G689" t="s">
        <v>5358</v>
      </c>
      <c r="H689" s="42" t="s">
        <v>6221</v>
      </c>
      <c r="I689" s="42">
        <v>41121</v>
      </c>
      <c r="J689" t="s">
        <v>5452</v>
      </c>
      <c r="K689" t="s">
        <v>5928</v>
      </c>
      <c r="L689" t="s">
        <v>5827</v>
      </c>
      <c r="M689" t="s">
        <v>5453</v>
      </c>
      <c r="N689" s="42" t="s">
        <v>6400</v>
      </c>
      <c r="O689" s="42" t="s">
        <v>6401</v>
      </c>
      <c r="P689" s="42">
        <v>41122</v>
      </c>
      <c r="Q689" s="42" t="s">
        <v>499</v>
      </c>
      <c r="R689" s="42" t="s">
        <v>11454</v>
      </c>
      <c r="S689" t="s">
        <v>11455</v>
      </c>
      <c r="T689" s="42" t="s">
        <v>499</v>
      </c>
      <c r="U689" t="s">
        <v>11454</v>
      </c>
      <c r="V689" t="s">
        <v>11455</v>
      </c>
    </row>
    <row r="690" spans="1:22" ht="18" customHeight="1">
      <c r="A690">
        <v>3887</v>
      </c>
      <c r="B690">
        <v>3887</v>
      </c>
      <c r="C690" s="3">
        <v>41094</v>
      </c>
      <c r="D690">
        <v>41184</v>
      </c>
      <c r="E690" t="s">
        <v>1529</v>
      </c>
      <c r="F690" t="s">
        <v>1530</v>
      </c>
      <c r="G690" t="s">
        <v>5359</v>
      </c>
      <c r="H690" s="42" t="s">
        <v>8125</v>
      </c>
      <c r="I690" s="42">
        <v>41170</v>
      </c>
      <c r="J690" t="s">
        <v>5454</v>
      </c>
      <c r="K690" t="s">
        <v>5455</v>
      </c>
      <c r="L690" t="s">
        <v>5456</v>
      </c>
      <c r="M690" t="s">
        <v>5457</v>
      </c>
      <c r="N690" s="42" t="s">
        <v>8126</v>
      </c>
      <c r="O690" s="42" t="s">
        <v>6288</v>
      </c>
      <c r="P690" s="42">
        <v>41171</v>
      </c>
      <c r="Q690" s="42" t="s">
        <v>7560</v>
      </c>
      <c r="R690" s="42" t="s">
        <v>11456</v>
      </c>
      <c r="S690" t="s">
        <v>11457</v>
      </c>
      <c r="T690" t="s">
        <v>7560</v>
      </c>
      <c r="U690" t="s">
        <v>11456</v>
      </c>
      <c r="V690" t="s">
        <v>11457</v>
      </c>
    </row>
    <row r="691" spans="1:22" ht="18" customHeight="1">
      <c r="A691">
        <v>3886</v>
      </c>
      <c r="B691">
        <v>3886</v>
      </c>
      <c r="C691" s="3">
        <v>41094</v>
      </c>
      <c r="D691">
        <v>41139</v>
      </c>
      <c r="E691" t="s">
        <v>1529</v>
      </c>
      <c r="F691" t="s">
        <v>1530</v>
      </c>
      <c r="G691" t="s">
        <v>5360</v>
      </c>
      <c r="H691" s="42" t="s">
        <v>10281</v>
      </c>
      <c r="I691" s="42">
        <v>41169</v>
      </c>
      <c r="J691" t="s">
        <v>5458</v>
      </c>
      <c r="K691" t="s">
        <v>5459</v>
      </c>
      <c r="L691" t="s">
        <v>5460</v>
      </c>
      <c r="M691" t="s">
        <v>5461</v>
      </c>
      <c r="N691" s="42" t="s">
        <v>11458</v>
      </c>
      <c r="O691" s="42" t="s">
        <v>10110</v>
      </c>
      <c r="P691" s="42">
        <v>41242</v>
      </c>
      <c r="Q691" s="42" t="s">
        <v>499</v>
      </c>
      <c r="R691" s="42" t="s">
        <v>11459</v>
      </c>
      <c r="S691" t="s">
        <v>11460</v>
      </c>
      <c r="T691" s="42" t="s">
        <v>499</v>
      </c>
      <c r="U691" t="s">
        <v>11459</v>
      </c>
      <c r="V691" t="s">
        <v>11460</v>
      </c>
    </row>
    <row r="692" spans="1:22" ht="18" customHeight="1">
      <c r="A692">
        <v>3885</v>
      </c>
      <c r="B692">
        <v>3885</v>
      </c>
      <c r="C692" s="3">
        <v>41094</v>
      </c>
      <c r="D692">
        <v>41153</v>
      </c>
      <c r="E692" t="s">
        <v>1529</v>
      </c>
      <c r="F692" t="s">
        <v>1530</v>
      </c>
      <c r="G692" t="s">
        <v>1961</v>
      </c>
      <c r="H692" s="42" t="s">
        <v>8587</v>
      </c>
      <c r="I692" s="42">
        <v>41166</v>
      </c>
      <c r="J692" t="s">
        <v>5462</v>
      </c>
      <c r="K692" t="s">
        <v>7233</v>
      </c>
      <c r="L692" t="s">
        <v>4923</v>
      </c>
      <c r="M692" t="s">
        <v>5463</v>
      </c>
      <c r="N692" s="42" t="s">
        <v>8588</v>
      </c>
      <c r="O692" s="42" t="s">
        <v>8589</v>
      </c>
      <c r="P692" s="42">
        <v>41187</v>
      </c>
      <c r="Q692" s="42" t="s">
        <v>7234</v>
      </c>
      <c r="R692" s="42" t="s">
        <v>11461</v>
      </c>
      <c r="S692" t="s">
        <v>11462</v>
      </c>
      <c r="T692" t="s">
        <v>7234</v>
      </c>
      <c r="U692" t="s">
        <v>11461</v>
      </c>
      <c r="V692" t="s">
        <v>11462</v>
      </c>
    </row>
    <row r="693" spans="1:22" ht="18" customHeight="1">
      <c r="A693">
        <v>3884</v>
      </c>
      <c r="B693">
        <v>3884</v>
      </c>
      <c r="C693" s="3">
        <v>41094</v>
      </c>
      <c r="D693">
        <v>41179</v>
      </c>
      <c r="E693" t="s">
        <v>1529</v>
      </c>
      <c r="F693" t="s">
        <v>1530</v>
      </c>
      <c r="G693" t="s">
        <v>5361</v>
      </c>
      <c r="H693" s="42" t="s">
        <v>10021</v>
      </c>
      <c r="I693" s="42">
        <v>41164</v>
      </c>
      <c r="J693" t="s">
        <v>5464</v>
      </c>
      <c r="K693" t="s">
        <v>5465</v>
      </c>
      <c r="L693" t="s">
        <v>5466</v>
      </c>
      <c r="M693" t="s">
        <v>7235</v>
      </c>
      <c r="N693" s="42" t="s">
        <v>10022</v>
      </c>
      <c r="O693" s="42" t="s">
        <v>10013</v>
      </c>
      <c r="P693" s="42">
        <v>41227</v>
      </c>
      <c r="Q693" s="42" t="s">
        <v>7236</v>
      </c>
      <c r="R693" s="42" t="s">
        <v>11463</v>
      </c>
      <c r="S693" t="s">
        <v>11464</v>
      </c>
      <c r="T693" t="s">
        <v>7236</v>
      </c>
      <c r="U693" t="s">
        <v>11463</v>
      </c>
      <c r="V693" t="s">
        <v>11464</v>
      </c>
    </row>
    <row r="694" spans="1:22" ht="18" customHeight="1">
      <c r="A694">
        <v>3883</v>
      </c>
      <c r="B694">
        <v>3883</v>
      </c>
      <c r="C694" s="3">
        <v>41094</v>
      </c>
      <c r="D694">
        <v>41139</v>
      </c>
      <c r="E694" t="s">
        <v>1529</v>
      </c>
      <c r="F694" t="s">
        <v>1530</v>
      </c>
      <c r="G694" t="s">
        <v>5362</v>
      </c>
      <c r="H694" s="42" t="s">
        <v>6026</v>
      </c>
      <c r="I694" s="42">
        <v>41117</v>
      </c>
      <c r="J694" t="s">
        <v>5467</v>
      </c>
      <c r="K694" t="s">
        <v>5468</v>
      </c>
      <c r="L694">
        <v>35540000</v>
      </c>
      <c r="M694" t="s">
        <v>5469</v>
      </c>
      <c r="N694" s="42" t="s">
        <v>6027</v>
      </c>
      <c r="O694" s="42" t="s">
        <v>1547</v>
      </c>
      <c r="P694" s="42">
        <v>41120</v>
      </c>
      <c r="Q694" s="42" t="s">
        <v>499</v>
      </c>
      <c r="R694" s="42" t="s">
        <v>11465</v>
      </c>
      <c r="S694" t="s">
        <v>11466</v>
      </c>
      <c r="T694" s="42" t="s">
        <v>499</v>
      </c>
      <c r="U694" t="s">
        <v>11465</v>
      </c>
      <c r="V694" t="s">
        <v>11466</v>
      </c>
    </row>
    <row r="695" spans="1:22" ht="18" customHeight="1">
      <c r="A695">
        <v>3882</v>
      </c>
      <c r="B695">
        <v>3882</v>
      </c>
      <c r="C695" s="3">
        <v>41094</v>
      </c>
      <c r="D695">
        <v>41139</v>
      </c>
      <c r="E695" t="s">
        <v>1529</v>
      </c>
      <c r="F695" t="s">
        <v>1530</v>
      </c>
      <c r="G695" t="s">
        <v>5363</v>
      </c>
      <c r="H695" s="42" t="s">
        <v>8906</v>
      </c>
      <c r="I695" s="42">
        <v>41163</v>
      </c>
      <c r="J695" t="s">
        <v>5470</v>
      </c>
      <c r="K695" t="s">
        <v>5471</v>
      </c>
      <c r="L695">
        <v>37958000</v>
      </c>
      <c r="M695" t="s">
        <v>5472</v>
      </c>
      <c r="N695" s="42" t="s">
        <v>9038</v>
      </c>
      <c r="O695" s="42" t="s">
        <v>8615</v>
      </c>
      <c r="P695" s="42">
        <v>41187</v>
      </c>
      <c r="Q695" s="42" t="s">
        <v>499</v>
      </c>
      <c r="R695" s="42" t="s">
        <v>11467</v>
      </c>
      <c r="S695" t="s">
        <v>11468</v>
      </c>
      <c r="T695" s="42" t="s">
        <v>499</v>
      </c>
      <c r="U695" t="s">
        <v>11467</v>
      </c>
      <c r="V695" t="s">
        <v>11468</v>
      </c>
    </row>
    <row r="696" spans="1:22" ht="18" customHeight="1">
      <c r="A696">
        <v>3881</v>
      </c>
      <c r="B696">
        <v>3881</v>
      </c>
      <c r="C696" s="3">
        <v>41094</v>
      </c>
      <c r="D696">
        <v>41139</v>
      </c>
      <c r="E696" t="s">
        <v>1529</v>
      </c>
      <c r="F696" t="s">
        <v>1530</v>
      </c>
      <c r="G696" t="s">
        <v>5364</v>
      </c>
      <c r="H696" s="42" t="s">
        <v>6680</v>
      </c>
      <c r="I696" s="42">
        <v>41131</v>
      </c>
      <c r="J696" t="s">
        <v>5473</v>
      </c>
      <c r="K696" t="s">
        <v>5474</v>
      </c>
      <c r="L696" t="s">
        <v>5475</v>
      </c>
      <c r="M696" t="s">
        <v>5476</v>
      </c>
      <c r="N696" s="42" t="s">
        <v>6681</v>
      </c>
      <c r="O696" s="42" t="s">
        <v>499</v>
      </c>
      <c r="P696" s="42">
        <v>41134</v>
      </c>
      <c r="Q696" s="42" t="s">
        <v>499</v>
      </c>
      <c r="R696" s="42" t="s">
        <v>11469</v>
      </c>
      <c r="S696" t="s">
        <v>11470</v>
      </c>
      <c r="T696" s="42" t="s">
        <v>499</v>
      </c>
      <c r="U696" t="s">
        <v>11469</v>
      </c>
      <c r="V696" t="s">
        <v>11470</v>
      </c>
    </row>
    <row r="697" spans="1:22" ht="18" customHeight="1">
      <c r="A697">
        <v>3880</v>
      </c>
      <c r="B697">
        <v>3880</v>
      </c>
      <c r="C697" s="3">
        <v>41094</v>
      </c>
      <c r="D697">
        <v>41139</v>
      </c>
      <c r="E697" t="s">
        <v>1594</v>
      </c>
      <c r="F697" t="s">
        <v>1530</v>
      </c>
      <c r="G697" t="s">
        <v>5365</v>
      </c>
      <c r="H697" s="42" t="s">
        <v>499</v>
      </c>
      <c r="I697" s="42">
        <v>41163</v>
      </c>
      <c r="J697" t="s">
        <v>5477</v>
      </c>
      <c r="K697" s="28" t="s">
        <v>5478</v>
      </c>
      <c r="L697" t="s">
        <v>5479</v>
      </c>
      <c r="M697" t="s">
        <v>5480</v>
      </c>
      <c r="N697" s="42" t="s">
        <v>499</v>
      </c>
      <c r="O697" s="42" t="s">
        <v>499</v>
      </c>
      <c r="P697" s="42" t="s">
        <v>499</v>
      </c>
      <c r="Q697" s="42" t="s">
        <v>499</v>
      </c>
      <c r="R697" s="42" t="s">
        <v>499</v>
      </c>
      <c r="S697" s="42" t="s">
        <v>11471</v>
      </c>
      <c r="T697" s="42" t="s">
        <v>499</v>
      </c>
      <c r="U697" s="42" t="s">
        <v>499</v>
      </c>
      <c r="V697" t="s">
        <v>11471</v>
      </c>
    </row>
    <row r="698" spans="1:22" ht="18" customHeight="1">
      <c r="A698">
        <v>3879</v>
      </c>
      <c r="B698">
        <v>3879</v>
      </c>
      <c r="C698" s="3">
        <v>41094</v>
      </c>
      <c r="D698">
        <v>41139</v>
      </c>
      <c r="E698" t="s">
        <v>1538</v>
      </c>
      <c r="F698" t="s">
        <v>1530</v>
      </c>
      <c r="G698" t="s">
        <v>5366</v>
      </c>
      <c r="H698" s="42" t="s">
        <v>499</v>
      </c>
      <c r="I698" s="42" t="s">
        <v>499</v>
      </c>
      <c r="J698" t="s">
        <v>5481</v>
      </c>
      <c r="K698" s="28" t="s">
        <v>5482</v>
      </c>
      <c r="L698" s="28" t="s">
        <v>5828</v>
      </c>
      <c r="M698" t="s">
        <v>5483</v>
      </c>
      <c r="N698" s="42" t="s">
        <v>499</v>
      </c>
      <c r="O698" s="42" t="s">
        <v>499</v>
      </c>
      <c r="P698" s="42" t="s">
        <v>499</v>
      </c>
      <c r="Q698" s="42" t="s">
        <v>5829</v>
      </c>
      <c r="R698" s="42" t="s">
        <v>499</v>
      </c>
      <c r="S698" s="42" t="s">
        <v>11472</v>
      </c>
      <c r="T698" t="s">
        <v>5829</v>
      </c>
      <c r="U698" s="42" t="s">
        <v>499</v>
      </c>
      <c r="V698" t="s">
        <v>11472</v>
      </c>
    </row>
    <row r="699" spans="1:22" ht="18" customHeight="1">
      <c r="A699">
        <v>3889</v>
      </c>
      <c r="B699">
        <v>3889</v>
      </c>
      <c r="C699" s="3">
        <v>41099</v>
      </c>
      <c r="D699">
        <v>41144</v>
      </c>
      <c r="E699" t="s">
        <v>1529</v>
      </c>
      <c r="F699" t="s">
        <v>1530</v>
      </c>
      <c r="G699" t="s">
        <v>169</v>
      </c>
      <c r="H699" s="42" t="s">
        <v>9039</v>
      </c>
      <c r="I699" s="42">
        <v>41180</v>
      </c>
      <c r="J699" t="s">
        <v>5610</v>
      </c>
      <c r="K699" t="s">
        <v>5611</v>
      </c>
      <c r="L699" t="s">
        <v>5612</v>
      </c>
      <c r="M699" t="s">
        <v>5613</v>
      </c>
      <c r="N699" s="42" t="s">
        <v>9040</v>
      </c>
      <c r="O699" s="42" t="s">
        <v>687</v>
      </c>
      <c r="P699" s="42">
        <v>41191</v>
      </c>
      <c r="Q699" s="42" t="s">
        <v>499</v>
      </c>
      <c r="R699" s="42" t="s">
        <v>11473</v>
      </c>
      <c r="S699" t="s">
        <v>11474</v>
      </c>
      <c r="T699" s="42" t="s">
        <v>499</v>
      </c>
      <c r="U699" t="s">
        <v>11473</v>
      </c>
      <c r="V699" t="s">
        <v>11474</v>
      </c>
    </row>
    <row r="700" spans="1:22" ht="18" customHeight="1">
      <c r="A700">
        <v>3927</v>
      </c>
      <c r="B700">
        <v>3927</v>
      </c>
      <c r="C700" s="3">
        <v>41103</v>
      </c>
      <c r="D700">
        <v>41148</v>
      </c>
      <c r="E700" t="s">
        <v>1529</v>
      </c>
      <c r="F700" t="s">
        <v>1530</v>
      </c>
      <c r="G700" t="s">
        <v>174</v>
      </c>
      <c r="H700" s="42" t="s">
        <v>5974</v>
      </c>
      <c r="I700" s="42">
        <v>41152</v>
      </c>
      <c r="J700" t="s">
        <v>5614</v>
      </c>
      <c r="K700" t="s">
        <v>5615</v>
      </c>
      <c r="L700" t="s">
        <v>4791</v>
      </c>
      <c r="M700" t="s">
        <v>5616</v>
      </c>
      <c r="N700" s="42" t="s">
        <v>6028</v>
      </c>
      <c r="O700" s="42" t="s">
        <v>6009</v>
      </c>
      <c r="P700" s="42">
        <v>41117</v>
      </c>
      <c r="Q700" s="42" t="s">
        <v>499</v>
      </c>
      <c r="R700" s="42" t="s">
        <v>11475</v>
      </c>
      <c r="S700" t="s">
        <v>11476</v>
      </c>
      <c r="T700" s="42" t="s">
        <v>499</v>
      </c>
      <c r="U700" t="s">
        <v>11475</v>
      </c>
      <c r="V700" t="s">
        <v>11476</v>
      </c>
    </row>
    <row r="701" spans="1:22" ht="18" customHeight="1">
      <c r="A701">
        <v>3936</v>
      </c>
      <c r="B701">
        <v>3936</v>
      </c>
      <c r="C701" s="3">
        <v>41103</v>
      </c>
      <c r="D701">
        <v>41148</v>
      </c>
      <c r="E701" t="s">
        <v>1529</v>
      </c>
      <c r="F701" t="s">
        <v>1530</v>
      </c>
      <c r="G701" t="s">
        <v>174</v>
      </c>
      <c r="H701" s="42" t="s">
        <v>6865</v>
      </c>
      <c r="I701" s="42">
        <v>41143</v>
      </c>
      <c r="J701" t="s">
        <v>5614</v>
      </c>
      <c r="K701" t="s">
        <v>5617</v>
      </c>
      <c r="L701" t="s">
        <v>4791</v>
      </c>
      <c r="M701" t="s">
        <v>5618</v>
      </c>
      <c r="N701" s="42" t="s">
        <v>6866</v>
      </c>
      <c r="O701" s="42" t="s">
        <v>6830</v>
      </c>
      <c r="P701" s="42">
        <v>41135</v>
      </c>
      <c r="Q701" s="42" t="s">
        <v>499</v>
      </c>
      <c r="R701" s="42" t="s">
        <v>11477</v>
      </c>
      <c r="S701" t="s">
        <v>11478</v>
      </c>
      <c r="T701" s="42" t="s">
        <v>499</v>
      </c>
      <c r="U701" t="s">
        <v>11477</v>
      </c>
      <c r="V701" t="s">
        <v>11478</v>
      </c>
    </row>
    <row r="702" spans="1:22" ht="18" customHeight="1">
      <c r="A702">
        <v>3933</v>
      </c>
      <c r="B702">
        <v>3933</v>
      </c>
      <c r="C702" s="3">
        <v>41103</v>
      </c>
      <c r="D702">
        <v>41148</v>
      </c>
      <c r="E702" t="s">
        <v>1529</v>
      </c>
      <c r="F702" t="s">
        <v>1530</v>
      </c>
      <c r="G702" t="s">
        <v>174</v>
      </c>
      <c r="H702" s="42" t="s">
        <v>6958</v>
      </c>
      <c r="I702" s="42">
        <v>41138</v>
      </c>
      <c r="J702" t="s">
        <v>5614</v>
      </c>
      <c r="K702" t="s">
        <v>5619</v>
      </c>
      <c r="L702" t="s">
        <v>4791</v>
      </c>
      <c r="M702" t="s">
        <v>5620</v>
      </c>
      <c r="N702" s="42" t="s">
        <v>6959</v>
      </c>
      <c r="O702" s="42" t="s">
        <v>6293</v>
      </c>
      <c r="P702" s="42">
        <v>41141</v>
      </c>
      <c r="Q702" s="42" t="s">
        <v>499</v>
      </c>
      <c r="R702" s="42" t="s">
        <v>11479</v>
      </c>
      <c r="S702" t="s">
        <v>11480</v>
      </c>
      <c r="T702" s="42" t="s">
        <v>499</v>
      </c>
      <c r="U702" t="s">
        <v>11479</v>
      </c>
      <c r="V702" t="s">
        <v>11480</v>
      </c>
    </row>
    <row r="703" spans="1:22" ht="18" customHeight="1">
      <c r="A703">
        <v>3938</v>
      </c>
      <c r="B703">
        <v>3938</v>
      </c>
      <c r="C703" s="3">
        <v>41103</v>
      </c>
      <c r="D703">
        <v>41148</v>
      </c>
      <c r="E703" t="s">
        <v>1529</v>
      </c>
      <c r="F703" t="s">
        <v>1530</v>
      </c>
      <c r="G703" t="s">
        <v>174</v>
      </c>
      <c r="H703" s="42" t="s">
        <v>6960</v>
      </c>
      <c r="I703" s="42">
        <v>41137</v>
      </c>
      <c r="J703" t="s">
        <v>5614</v>
      </c>
      <c r="K703" t="s">
        <v>5621</v>
      </c>
      <c r="L703" t="s">
        <v>4791</v>
      </c>
      <c r="M703" t="s">
        <v>5622</v>
      </c>
      <c r="N703" s="42" t="s">
        <v>6961</v>
      </c>
      <c r="O703" s="42" t="s">
        <v>6293</v>
      </c>
      <c r="P703" s="42">
        <v>41137</v>
      </c>
      <c r="Q703" s="42" t="s">
        <v>499</v>
      </c>
      <c r="R703" s="42" t="s">
        <v>11481</v>
      </c>
      <c r="S703" t="s">
        <v>11482</v>
      </c>
      <c r="T703" s="42" t="s">
        <v>499</v>
      </c>
      <c r="U703" t="s">
        <v>11481</v>
      </c>
      <c r="V703" t="s">
        <v>11482</v>
      </c>
    </row>
    <row r="704" spans="1:22" ht="18" customHeight="1">
      <c r="A704">
        <v>3937</v>
      </c>
      <c r="B704">
        <v>3937</v>
      </c>
      <c r="C704" s="3">
        <v>41103</v>
      </c>
      <c r="D704">
        <v>41148</v>
      </c>
      <c r="E704" t="s">
        <v>1529</v>
      </c>
      <c r="F704" t="s">
        <v>1530</v>
      </c>
      <c r="G704" t="s">
        <v>174</v>
      </c>
      <c r="H704" s="42" t="s">
        <v>6222</v>
      </c>
      <c r="I704" s="42">
        <v>41121</v>
      </c>
      <c r="J704" t="s">
        <v>5614</v>
      </c>
      <c r="K704" t="s">
        <v>5623</v>
      </c>
      <c r="L704" t="s">
        <v>4791</v>
      </c>
      <c r="M704" t="s">
        <v>5624</v>
      </c>
      <c r="N704" s="42" t="s">
        <v>6402</v>
      </c>
      <c r="O704" s="42" t="s">
        <v>6289</v>
      </c>
      <c r="P704" s="42">
        <v>41122</v>
      </c>
      <c r="Q704" s="42" t="s">
        <v>499</v>
      </c>
      <c r="R704" s="42" t="s">
        <v>11483</v>
      </c>
      <c r="S704" t="s">
        <v>11484</v>
      </c>
      <c r="T704" s="42" t="s">
        <v>499</v>
      </c>
      <c r="U704" t="s">
        <v>11483</v>
      </c>
      <c r="V704" t="s">
        <v>11484</v>
      </c>
    </row>
    <row r="705" spans="1:22" ht="18" customHeight="1">
      <c r="A705">
        <v>3935</v>
      </c>
      <c r="B705">
        <v>3935</v>
      </c>
      <c r="C705" s="3">
        <v>41103</v>
      </c>
      <c r="D705">
        <v>41148</v>
      </c>
      <c r="E705" t="s">
        <v>1529</v>
      </c>
      <c r="F705" t="s">
        <v>1530</v>
      </c>
      <c r="G705" t="s">
        <v>174</v>
      </c>
      <c r="H705" s="42" t="s">
        <v>6867</v>
      </c>
      <c r="I705" s="42">
        <v>41135</v>
      </c>
      <c r="J705" t="s">
        <v>5614</v>
      </c>
      <c r="K705" t="s">
        <v>5625</v>
      </c>
      <c r="L705" t="s">
        <v>4791</v>
      </c>
      <c r="M705" t="s">
        <v>5626</v>
      </c>
      <c r="N705" s="42" t="s">
        <v>6868</v>
      </c>
      <c r="O705" s="42" t="s">
        <v>6844</v>
      </c>
      <c r="P705" s="42">
        <v>41137</v>
      </c>
      <c r="Q705" s="42" t="s">
        <v>499</v>
      </c>
      <c r="R705" s="42" t="s">
        <v>11485</v>
      </c>
      <c r="S705" t="s">
        <v>11486</v>
      </c>
      <c r="T705" s="42" t="s">
        <v>499</v>
      </c>
      <c r="U705" t="s">
        <v>11485</v>
      </c>
      <c r="V705" t="s">
        <v>11486</v>
      </c>
    </row>
    <row r="706" spans="1:22" ht="18" customHeight="1">
      <c r="A706">
        <v>3934</v>
      </c>
      <c r="B706">
        <v>3934</v>
      </c>
      <c r="C706" s="3">
        <v>41103</v>
      </c>
      <c r="D706">
        <v>41148</v>
      </c>
      <c r="E706" t="s">
        <v>1529</v>
      </c>
      <c r="F706" t="s">
        <v>1530</v>
      </c>
      <c r="G706" t="s">
        <v>174</v>
      </c>
      <c r="H706" s="42" t="s">
        <v>6962</v>
      </c>
      <c r="I706" s="42">
        <v>41138</v>
      </c>
      <c r="J706" t="s">
        <v>5614</v>
      </c>
      <c r="K706" t="s">
        <v>5627</v>
      </c>
      <c r="L706" t="s">
        <v>4791</v>
      </c>
      <c r="M706" t="s">
        <v>5628</v>
      </c>
      <c r="N706" s="42" t="s">
        <v>6963</v>
      </c>
      <c r="O706" s="42" t="s">
        <v>6293</v>
      </c>
      <c r="P706" s="42">
        <v>41142</v>
      </c>
      <c r="Q706" s="42" t="s">
        <v>499</v>
      </c>
      <c r="R706" s="42" t="s">
        <v>11487</v>
      </c>
      <c r="S706" t="s">
        <v>11488</v>
      </c>
      <c r="T706" s="42" t="s">
        <v>499</v>
      </c>
      <c r="U706" t="s">
        <v>11487</v>
      </c>
      <c r="V706" t="s">
        <v>11488</v>
      </c>
    </row>
    <row r="707" spans="1:22" ht="18" customHeight="1">
      <c r="A707">
        <v>3932</v>
      </c>
      <c r="B707">
        <v>3932</v>
      </c>
      <c r="C707" s="3">
        <v>41103</v>
      </c>
      <c r="D707">
        <v>41148</v>
      </c>
      <c r="E707" t="s">
        <v>1529</v>
      </c>
      <c r="F707" t="s">
        <v>1530</v>
      </c>
      <c r="G707" t="s">
        <v>174</v>
      </c>
      <c r="H707" s="42" t="s">
        <v>6869</v>
      </c>
      <c r="I707" s="42">
        <v>41136</v>
      </c>
      <c r="J707" t="s">
        <v>5614</v>
      </c>
      <c r="K707" t="s">
        <v>5629</v>
      </c>
      <c r="L707" t="s">
        <v>4791</v>
      </c>
      <c r="M707" t="s">
        <v>5630</v>
      </c>
      <c r="N707" s="42" t="s">
        <v>6964</v>
      </c>
      <c r="O707" s="42" t="s">
        <v>6293</v>
      </c>
      <c r="P707" s="42">
        <v>41137</v>
      </c>
      <c r="Q707" s="42" t="s">
        <v>499</v>
      </c>
      <c r="R707" s="42" t="s">
        <v>11489</v>
      </c>
      <c r="S707" t="s">
        <v>11490</v>
      </c>
      <c r="T707" s="42" t="s">
        <v>499</v>
      </c>
      <c r="U707" t="s">
        <v>11489</v>
      </c>
      <c r="V707" t="s">
        <v>11490</v>
      </c>
    </row>
    <row r="708" spans="1:22" ht="18" customHeight="1">
      <c r="A708">
        <v>3931</v>
      </c>
      <c r="B708">
        <v>3931</v>
      </c>
      <c r="C708" s="3">
        <v>41103</v>
      </c>
      <c r="D708">
        <v>41148</v>
      </c>
      <c r="E708" t="s">
        <v>1529</v>
      </c>
      <c r="F708" t="s">
        <v>1530</v>
      </c>
      <c r="G708" t="s">
        <v>174</v>
      </c>
      <c r="H708" s="42" t="s">
        <v>6965</v>
      </c>
      <c r="I708" s="42">
        <v>41137</v>
      </c>
      <c r="J708" t="s">
        <v>5614</v>
      </c>
      <c r="K708" t="s">
        <v>5631</v>
      </c>
      <c r="L708" t="s">
        <v>4791</v>
      </c>
      <c r="M708" t="s">
        <v>8907</v>
      </c>
      <c r="N708" s="42" t="s">
        <v>6966</v>
      </c>
      <c r="O708" s="42" t="s">
        <v>6293</v>
      </c>
      <c r="P708" s="42">
        <v>41137</v>
      </c>
      <c r="Q708" s="42" t="s">
        <v>499</v>
      </c>
      <c r="R708" s="42" t="s">
        <v>11491</v>
      </c>
      <c r="S708" t="s">
        <v>11492</v>
      </c>
      <c r="T708" s="42" t="s">
        <v>499</v>
      </c>
      <c r="U708" t="s">
        <v>11491</v>
      </c>
      <c r="V708" t="s">
        <v>11492</v>
      </c>
    </row>
    <row r="709" spans="1:22" ht="18" customHeight="1">
      <c r="A709">
        <v>3930</v>
      </c>
      <c r="B709">
        <v>3930</v>
      </c>
      <c r="C709" s="3">
        <v>41103</v>
      </c>
      <c r="D709">
        <v>41148</v>
      </c>
      <c r="E709" t="s">
        <v>1529</v>
      </c>
      <c r="F709" t="s">
        <v>1530</v>
      </c>
      <c r="G709" t="s">
        <v>174</v>
      </c>
      <c r="H709" s="42" t="s">
        <v>6403</v>
      </c>
      <c r="I709" s="42">
        <v>41123</v>
      </c>
      <c r="J709" t="s">
        <v>5614</v>
      </c>
      <c r="K709" t="s">
        <v>5632</v>
      </c>
      <c r="L709" t="s">
        <v>4791</v>
      </c>
      <c r="M709" t="s">
        <v>5633</v>
      </c>
      <c r="N709" s="42" t="s">
        <v>6404</v>
      </c>
      <c r="O709" s="42" t="s">
        <v>6293</v>
      </c>
      <c r="P709" s="42">
        <v>41124</v>
      </c>
      <c r="Q709" s="42" t="s">
        <v>499</v>
      </c>
      <c r="R709" s="42" t="s">
        <v>11493</v>
      </c>
      <c r="S709" t="s">
        <v>11494</v>
      </c>
      <c r="T709" s="42" t="s">
        <v>499</v>
      </c>
      <c r="U709" t="s">
        <v>11493</v>
      </c>
      <c r="V709" t="s">
        <v>11494</v>
      </c>
    </row>
    <row r="710" spans="1:22" ht="18" customHeight="1">
      <c r="A710">
        <v>3929</v>
      </c>
      <c r="B710">
        <v>3929</v>
      </c>
      <c r="C710" s="3">
        <v>41103</v>
      </c>
      <c r="D710">
        <v>41148</v>
      </c>
      <c r="E710" t="s">
        <v>1529</v>
      </c>
      <c r="F710" t="s">
        <v>1530</v>
      </c>
      <c r="G710" t="s">
        <v>174</v>
      </c>
      <c r="H710" s="42" t="s">
        <v>6405</v>
      </c>
      <c r="I710" s="42">
        <v>41122</v>
      </c>
      <c r="J710" t="s">
        <v>5614</v>
      </c>
      <c r="K710" t="s">
        <v>5634</v>
      </c>
      <c r="L710" t="s">
        <v>4791</v>
      </c>
      <c r="M710" t="s">
        <v>5635</v>
      </c>
      <c r="N710" s="42" t="s">
        <v>6406</v>
      </c>
      <c r="O710" s="42" t="s">
        <v>6293</v>
      </c>
      <c r="P710" s="42">
        <v>41123</v>
      </c>
      <c r="Q710" s="42" t="s">
        <v>499</v>
      </c>
      <c r="R710" s="42" t="s">
        <v>11495</v>
      </c>
      <c r="S710" t="s">
        <v>11496</v>
      </c>
      <c r="T710" s="42" t="s">
        <v>499</v>
      </c>
      <c r="U710" t="s">
        <v>11495</v>
      </c>
      <c r="V710" t="s">
        <v>11496</v>
      </c>
    </row>
    <row r="711" spans="1:22" ht="18" customHeight="1">
      <c r="A711">
        <v>3928</v>
      </c>
      <c r="B711">
        <v>3928</v>
      </c>
      <c r="C711" s="3">
        <v>41103</v>
      </c>
      <c r="D711">
        <v>41148</v>
      </c>
      <c r="E711" t="s">
        <v>1529</v>
      </c>
      <c r="F711" t="s">
        <v>1530</v>
      </c>
      <c r="G711" t="s">
        <v>174</v>
      </c>
      <c r="H711" s="42" t="s">
        <v>6870</v>
      </c>
      <c r="I711" s="42">
        <v>41136</v>
      </c>
      <c r="J711" t="s">
        <v>5614</v>
      </c>
      <c r="K711" t="s">
        <v>5636</v>
      </c>
      <c r="L711" t="s">
        <v>4791</v>
      </c>
      <c r="M711" t="s">
        <v>5637</v>
      </c>
      <c r="N711" s="42" t="s">
        <v>6871</v>
      </c>
      <c r="O711" s="42" t="s">
        <v>6872</v>
      </c>
      <c r="P711" s="42">
        <v>41137</v>
      </c>
      <c r="Q711" s="42" t="s">
        <v>499</v>
      </c>
      <c r="R711" s="42" t="s">
        <v>11497</v>
      </c>
      <c r="S711" t="s">
        <v>11498</v>
      </c>
      <c r="T711" s="42" t="s">
        <v>499</v>
      </c>
      <c r="U711" t="s">
        <v>11497</v>
      </c>
      <c r="V711" t="s">
        <v>11498</v>
      </c>
    </row>
    <row r="712" spans="1:22" ht="18" customHeight="1">
      <c r="A712">
        <v>3926</v>
      </c>
      <c r="B712">
        <v>3926</v>
      </c>
      <c r="C712" s="3">
        <v>41103</v>
      </c>
      <c r="D712">
        <v>41148</v>
      </c>
      <c r="E712" t="s">
        <v>1529</v>
      </c>
      <c r="F712" t="s">
        <v>1530</v>
      </c>
      <c r="G712" t="s">
        <v>174</v>
      </c>
      <c r="H712" s="42" t="s">
        <v>6407</v>
      </c>
      <c r="I712" s="42">
        <v>41122</v>
      </c>
      <c r="J712" t="s">
        <v>5614</v>
      </c>
      <c r="K712" t="s">
        <v>5638</v>
      </c>
      <c r="L712" t="s">
        <v>4791</v>
      </c>
      <c r="M712" t="s">
        <v>5639</v>
      </c>
      <c r="N712" s="42" t="s">
        <v>6408</v>
      </c>
      <c r="O712" s="42" t="s">
        <v>6288</v>
      </c>
      <c r="P712" s="42">
        <v>41123</v>
      </c>
      <c r="Q712" s="42" t="s">
        <v>499</v>
      </c>
      <c r="R712" s="42" t="s">
        <v>11499</v>
      </c>
      <c r="S712" t="s">
        <v>11500</v>
      </c>
      <c r="T712" s="42" t="s">
        <v>499</v>
      </c>
      <c r="U712" t="s">
        <v>11499</v>
      </c>
      <c r="V712" t="s">
        <v>11500</v>
      </c>
    </row>
    <row r="713" spans="1:22" ht="18" customHeight="1">
      <c r="A713">
        <v>3925</v>
      </c>
      <c r="B713">
        <v>3925</v>
      </c>
      <c r="C713" s="3">
        <v>41103</v>
      </c>
      <c r="D713">
        <v>41148</v>
      </c>
      <c r="E713" t="s">
        <v>1529</v>
      </c>
      <c r="F713" t="s">
        <v>1530</v>
      </c>
      <c r="G713" t="s">
        <v>174</v>
      </c>
      <c r="H713" s="42" t="s">
        <v>6409</v>
      </c>
      <c r="I713" s="42">
        <v>41122</v>
      </c>
      <c r="J713" t="s">
        <v>5614</v>
      </c>
      <c r="K713" t="s">
        <v>5640</v>
      </c>
      <c r="L713" t="s">
        <v>4791</v>
      </c>
      <c r="M713" t="s">
        <v>5641</v>
      </c>
      <c r="N713" s="42" t="s">
        <v>6410</v>
      </c>
      <c r="O713" s="42" t="s">
        <v>6295</v>
      </c>
      <c r="P713" s="42">
        <v>41123</v>
      </c>
      <c r="Q713" s="42" t="s">
        <v>499</v>
      </c>
      <c r="R713" s="42" t="s">
        <v>11501</v>
      </c>
      <c r="S713" t="s">
        <v>11502</v>
      </c>
      <c r="T713" s="42" t="s">
        <v>499</v>
      </c>
      <c r="U713" t="s">
        <v>11501</v>
      </c>
      <c r="V713" t="s">
        <v>11502</v>
      </c>
    </row>
    <row r="714" spans="1:22" ht="18" customHeight="1">
      <c r="A714">
        <v>3924</v>
      </c>
      <c r="B714">
        <v>3924</v>
      </c>
      <c r="C714" s="3">
        <v>41103</v>
      </c>
      <c r="D714">
        <v>41148</v>
      </c>
      <c r="E714" t="s">
        <v>1529</v>
      </c>
      <c r="F714" t="s">
        <v>1530</v>
      </c>
      <c r="G714" t="s">
        <v>174</v>
      </c>
      <c r="H714" s="42" t="s">
        <v>6223</v>
      </c>
      <c r="I714" s="42">
        <v>41121</v>
      </c>
      <c r="J714" t="s">
        <v>5614</v>
      </c>
      <c r="K714" t="s">
        <v>5642</v>
      </c>
      <c r="L714" t="s">
        <v>4791</v>
      </c>
      <c r="M714" t="s">
        <v>5643</v>
      </c>
      <c r="N714" s="42" t="s">
        <v>6411</v>
      </c>
      <c r="O714" s="42" t="s">
        <v>6288</v>
      </c>
      <c r="P714" s="42">
        <v>41122</v>
      </c>
      <c r="Q714" s="42" t="s">
        <v>499</v>
      </c>
      <c r="R714" s="42" t="s">
        <v>11503</v>
      </c>
      <c r="S714" t="s">
        <v>11504</v>
      </c>
      <c r="T714" s="42" t="s">
        <v>499</v>
      </c>
      <c r="U714" t="s">
        <v>11503</v>
      </c>
      <c r="V714" t="s">
        <v>11504</v>
      </c>
    </row>
    <row r="715" spans="1:22" ht="18" customHeight="1">
      <c r="A715">
        <v>3923</v>
      </c>
      <c r="B715">
        <v>3923</v>
      </c>
      <c r="C715" s="3">
        <v>41103</v>
      </c>
      <c r="D715">
        <v>41148</v>
      </c>
      <c r="E715" t="s">
        <v>1529</v>
      </c>
      <c r="F715" t="s">
        <v>1530</v>
      </c>
      <c r="G715" t="s">
        <v>5595</v>
      </c>
      <c r="H715" s="42" t="s">
        <v>5975</v>
      </c>
      <c r="I715" s="42">
        <v>41130</v>
      </c>
      <c r="J715" t="s">
        <v>5644</v>
      </c>
      <c r="K715" t="s">
        <v>5645</v>
      </c>
      <c r="L715" t="s">
        <v>5646</v>
      </c>
      <c r="M715" t="s">
        <v>5647</v>
      </c>
      <c r="N715" s="42" t="s">
        <v>6682</v>
      </c>
      <c r="O715" s="42" t="s">
        <v>5532</v>
      </c>
      <c r="P715" s="42">
        <v>41131</v>
      </c>
      <c r="Q715" s="42" t="s">
        <v>499</v>
      </c>
      <c r="R715" s="42" t="s">
        <v>11505</v>
      </c>
      <c r="S715" t="s">
        <v>11506</v>
      </c>
      <c r="T715" s="42" t="s">
        <v>499</v>
      </c>
      <c r="U715" t="s">
        <v>11505</v>
      </c>
      <c r="V715" t="s">
        <v>11506</v>
      </c>
    </row>
    <row r="716" spans="1:22" ht="18" customHeight="1">
      <c r="A716">
        <v>3922</v>
      </c>
      <c r="B716">
        <v>3922</v>
      </c>
      <c r="C716" s="3">
        <v>41103</v>
      </c>
      <c r="D716">
        <v>41148</v>
      </c>
      <c r="E716" t="s">
        <v>1529</v>
      </c>
      <c r="F716" t="s">
        <v>1530</v>
      </c>
      <c r="G716" t="s">
        <v>5595</v>
      </c>
      <c r="H716" s="42" t="s">
        <v>6224</v>
      </c>
      <c r="I716" s="42">
        <v>41120</v>
      </c>
      <c r="J716" t="s">
        <v>5644</v>
      </c>
      <c r="K716" t="s">
        <v>5648</v>
      </c>
      <c r="L716" t="s">
        <v>5646</v>
      </c>
      <c r="M716" t="s">
        <v>5647</v>
      </c>
      <c r="N716" s="42" t="s">
        <v>6225</v>
      </c>
      <c r="O716" s="42" t="s">
        <v>5917</v>
      </c>
      <c r="P716" s="42">
        <v>41120</v>
      </c>
      <c r="Q716" s="42" t="s">
        <v>499</v>
      </c>
      <c r="R716" s="42" t="s">
        <v>11507</v>
      </c>
      <c r="S716" t="s">
        <v>11508</v>
      </c>
      <c r="T716" s="42" t="s">
        <v>499</v>
      </c>
      <c r="U716" t="s">
        <v>11507</v>
      </c>
      <c r="V716" t="s">
        <v>11508</v>
      </c>
    </row>
    <row r="717" spans="1:22" ht="18" customHeight="1">
      <c r="A717">
        <v>3921</v>
      </c>
      <c r="B717">
        <v>3921</v>
      </c>
      <c r="C717" s="3">
        <v>41103</v>
      </c>
      <c r="D717">
        <v>41148</v>
      </c>
      <c r="E717" t="s">
        <v>1529</v>
      </c>
      <c r="F717" t="s">
        <v>1530</v>
      </c>
      <c r="G717" t="s">
        <v>5596</v>
      </c>
      <c r="H717" s="42" t="s">
        <v>5902</v>
      </c>
      <c r="I717" s="42">
        <v>41127</v>
      </c>
      <c r="J717" t="s">
        <v>5649</v>
      </c>
      <c r="K717" t="s">
        <v>5650</v>
      </c>
      <c r="L717" t="s">
        <v>5651</v>
      </c>
      <c r="M717" t="s">
        <v>5652</v>
      </c>
      <c r="N717" s="42" t="s">
        <v>6412</v>
      </c>
      <c r="O717" s="42" t="s">
        <v>6303</v>
      </c>
      <c r="P717" s="42">
        <v>41127</v>
      </c>
      <c r="Q717" s="42" t="s">
        <v>499</v>
      </c>
      <c r="R717" s="42" t="s">
        <v>11509</v>
      </c>
      <c r="S717" t="s">
        <v>11510</v>
      </c>
      <c r="T717" s="42" t="s">
        <v>499</v>
      </c>
      <c r="U717" t="s">
        <v>11509</v>
      </c>
      <c r="V717" t="s">
        <v>11510</v>
      </c>
    </row>
    <row r="718" spans="1:22" ht="18" customHeight="1">
      <c r="A718">
        <v>3920</v>
      </c>
      <c r="B718">
        <v>3920</v>
      </c>
      <c r="C718" s="3">
        <v>41103</v>
      </c>
      <c r="D718">
        <v>41148</v>
      </c>
      <c r="E718" t="s">
        <v>1529</v>
      </c>
      <c r="F718" t="s">
        <v>1530</v>
      </c>
      <c r="G718" t="s">
        <v>5596</v>
      </c>
      <c r="H718" s="42" t="s">
        <v>5830</v>
      </c>
      <c r="I718" s="42">
        <v>41128</v>
      </c>
      <c r="J718" t="s">
        <v>5649</v>
      </c>
      <c r="K718" t="s">
        <v>5653</v>
      </c>
      <c r="L718" t="s">
        <v>5651</v>
      </c>
      <c r="M718" t="s">
        <v>5654</v>
      </c>
      <c r="N718" s="42" t="s">
        <v>6507</v>
      </c>
      <c r="O718" s="42" t="s">
        <v>6303</v>
      </c>
      <c r="P718" s="42">
        <v>41128</v>
      </c>
      <c r="Q718" s="42" t="s">
        <v>499</v>
      </c>
      <c r="R718" s="42" t="s">
        <v>11511</v>
      </c>
      <c r="S718" t="s">
        <v>11512</v>
      </c>
      <c r="T718" s="42" t="s">
        <v>499</v>
      </c>
      <c r="U718" t="s">
        <v>11511</v>
      </c>
      <c r="V718" t="s">
        <v>11512</v>
      </c>
    </row>
    <row r="719" spans="1:22" ht="18" customHeight="1">
      <c r="A719">
        <v>3919</v>
      </c>
      <c r="B719">
        <v>3919</v>
      </c>
      <c r="C719" s="3">
        <v>41103</v>
      </c>
      <c r="D719">
        <v>41148</v>
      </c>
      <c r="E719" t="s">
        <v>1529</v>
      </c>
      <c r="F719" t="s">
        <v>1530</v>
      </c>
      <c r="G719" t="s">
        <v>5596</v>
      </c>
      <c r="H719" s="42" t="s">
        <v>5831</v>
      </c>
      <c r="I719" s="42">
        <v>41127</v>
      </c>
      <c r="J719" t="s">
        <v>5649</v>
      </c>
      <c r="K719" t="s">
        <v>5655</v>
      </c>
      <c r="L719" t="s">
        <v>5651</v>
      </c>
      <c r="M719" t="s">
        <v>5656</v>
      </c>
      <c r="N719" s="42" t="s">
        <v>6508</v>
      </c>
      <c r="O719" s="42" t="s">
        <v>6454</v>
      </c>
      <c r="P719" s="42">
        <v>41127</v>
      </c>
      <c r="Q719" s="42" t="s">
        <v>499</v>
      </c>
      <c r="R719" s="42" t="s">
        <v>11513</v>
      </c>
      <c r="S719" t="s">
        <v>11514</v>
      </c>
      <c r="T719" s="42" t="s">
        <v>499</v>
      </c>
      <c r="U719" t="s">
        <v>11513</v>
      </c>
      <c r="V719" t="s">
        <v>11514</v>
      </c>
    </row>
    <row r="720" spans="1:22" ht="18" customHeight="1">
      <c r="A720">
        <v>3918</v>
      </c>
      <c r="B720">
        <v>3918</v>
      </c>
      <c r="C720" s="3">
        <v>41103</v>
      </c>
      <c r="D720">
        <v>41148</v>
      </c>
      <c r="E720" t="s">
        <v>1529</v>
      </c>
      <c r="F720" t="s">
        <v>1530</v>
      </c>
      <c r="G720" t="s">
        <v>5596</v>
      </c>
      <c r="H720" s="42" t="s">
        <v>5832</v>
      </c>
      <c r="I720" s="42">
        <v>41152</v>
      </c>
      <c r="J720" t="s">
        <v>5649</v>
      </c>
      <c r="K720" t="s">
        <v>5657</v>
      </c>
      <c r="L720" t="s">
        <v>5651</v>
      </c>
      <c r="M720" t="s">
        <v>5658</v>
      </c>
      <c r="N720" s="42" t="s">
        <v>6413</v>
      </c>
      <c r="O720" s="42" t="s">
        <v>6414</v>
      </c>
      <c r="P720" s="42">
        <v>41127</v>
      </c>
      <c r="Q720" s="42" t="s">
        <v>499</v>
      </c>
      <c r="R720" s="42" t="s">
        <v>11515</v>
      </c>
      <c r="S720" t="s">
        <v>11516</v>
      </c>
      <c r="T720" s="42" t="s">
        <v>499</v>
      </c>
      <c r="U720" t="s">
        <v>11515</v>
      </c>
      <c r="V720" t="s">
        <v>11516</v>
      </c>
    </row>
    <row r="721" spans="1:22" ht="18" customHeight="1">
      <c r="A721">
        <v>3917</v>
      </c>
      <c r="B721">
        <v>3917</v>
      </c>
      <c r="C721" s="3">
        <v>41103</v>
      </c>
      <c r="D721">
        <v>41148</v>
      </c>
      <c r="E721" t="s">
        <v>1529</v>
      </c>
      <c r="F721" t="s">
        <v>1530</v>
      </c>
      <c r="G721" t="s">
        <v>5596</v>
      </c>
      <c r="H721" s="42" t="s">
        <v>5833</v>
      </c>
      <c r="I721" s="42">
        <v>41146</v>
      </c>
      <c r="J721" t="s">
        <v>5649</v>
      </c>
      <c r="K721" t="s">
        <v>5659</v>
      </c>
      <c r="L721" t="s">
        <v>5651</v>
      </c>
      <c r="M721" t="s">
        <v>5660</v>
      </c>
      <c r="N721" s="42" t="s">
        <v>6415</v>
      </c>
      <c r="O721" s="42" t="s">
        <v>6303</v>
      </c>
      <c r="P721" s="42">
        <v>41123</v>
      </c>
      <c r="Q721" s="42" t="s">
        <v>499</v>
      </c>
      <c r="R721" s="42" t="s">
        <v>11517</v>
      </c>
      <c r="S721" t="s">
        <v>11518</v>
      </c>
      <c r="T721" s="42" t="s">
        <v>499</v>
      </c>
      <c r="U721" t="s">
        <v>11517</v>
      </c>
      <c r="V721" t="s">
        <v>11518</v>
      </c>
    </row>
    <row r="722" spans="1:22" ht="18" customHeight="1">
      <c r="A722">
        <v>3916</v>
      </c>
      <c r="B722">
        <v>3916</v>
      </c>
      <c r="C722" s="3">
        <v>41103</v>
      </c>
      <c r="D722">
        <v>41148</v>
      </c>
      <c r="E722" t="s">
        <v>1529</v>
      </c>
      <c r="F722" t="s">
        <v>1530</v>
      </c>
      <c r="G722" t="s">
        <v>5596</v>
      </c>
      <c r="H722" s="42" t="s">
        <v>5834</v>
      </c>
      <c r="I722" s="42">
        <v>41152</v>
      </c>
      <c r="J722" t="s">
        <v>5649</v>
      </c>
      <c r="K722" t="s">
        <v>5661</v>
      </c>
      <c r="L722" t="s">
        <v>5651</v>
      </c>
      <c r="M722" t="s">
        <v>5662</v>
      </c>
      <c r="N722" s="42" t="s">
        <v>6416</v>
      </c>
      <c r="O722" s="42" t="s">
        <v>6303</v>
      </c>
      <c r="P722" s="42">
        <v>41124</v>
      </c>
      <c r="Q722" s="42" t="s">
        <v>499</v>
      </c>
      <c r="R722" s="42" t="s">
        <v>11519</v>
      </c>
      <c r="S722" t="s">
        <v>11520</v>
      </c>
      <c r="T722" s="42" t="s">
        <v>499</v>
      </c>
      <c r="U722" t="s">
        <v>11519</v>
      </c>
      <c r="V722" t="s">
        <v>11520</v>
      </c>
    </row>
    <row r="723" spans="1:22" ht="18" customHeight="1">
      <c r="A723">
        <v>3908</v>
      </c>
      <c r="B723">
        <v>3908</v>
      </c>
      <c r="C723" s="3">
        <v>41101</v>
      </c>
      <c r="D723">
        <v>41146</v>
      </c>
      <c r="E723" t="s">
        <v>1529</v>
      </c>
      <c r="F723" t="s">
        <v>1530</v>
      </c>
      <c r="G723" t="s">
        <v>5601</v>
      </c>
      <c r="H723" s="42" t="s">
        <v>5903</v>
      </c>
      <c r="I723" s="42">
        <v>41116</v>
      </c>
      <c r="J723" t="s">
        <v>5663</v>
      </c>
      <c r="K723" t="s">
        <v>5664</v>
      </c>
      <c r="L723" t="s">
        <v>5665</v>
      </c>
      <c r="M723" t="s">
        <v>5666</v>
      </c>
      <c r="N723" s="42" t="s">
        <v>5976</v>
      </c>
      <c r="O723" s="42" t="s">
        <v>5510</v>
      </c>
      <c r="P723" s="42">
        <v>41120</v>
      </c>
      <c r="Q723" s="42" t="s">
        <v>499</v>
      </c>
      <c r="R723" s="42" t="s">
        <v>11521</v>
      </c>
      <c r="S723" t="s">
        <v>11522</v>
      </c>
      <c r="T723" s="42" t="s">
        <v>499</v>
      </c>
      <c r="U723" t="s">
        <v>11521</v>
      </c>
      <c r="V723" t="s">
        <v>11522</v>
      </c>
    </row>
    <row r="724" spans="1:22" ht="18" customHeight="1">
      <c r="A724" t="s">
        <v>6417</v>
      </c>
      <c r="B724">
        <v>3909</v>
      </c>
      <c r="C724" s="3">
        <v>41101</v>
      </c>
      <c r="D724">
        <v>41146</v>
      </c>
      <c r="E724" t="s">
        <v>1594</v>
      </c>
      <c r="F724" t="s">
        <v>1530</v>
      </c>
      <c r="G724" t="s">
        <v>5601</v>
      </c>
      <c r="H724" s="42" t="s">
        <v>499</v>
      </c>
      <c r="I724" s="42" t="s">
        <v>499</v>
      </c>
      <c r="J724" t="s">
        <v>5667</v>
      </c>
      <c r="K724" s="28" t="s">
        <v>5668</v>
      </c>
      <c r="L724" s="28" t="s">
        <v>5665</v>
      </c>
      <c r="M724" t="s">
        <v>5669</v>
      </c>
      <c r="N724" s="42" t="s">
        <v>499</v>
      </c>
      <c r="O724" s="42" t="s">
        <v>499</v>
      </c>
      <c r="P724" s="42" t="s">
        <v>499</v>
      </c>
      <c r="Q724" s="42" t="s">
        <v>499</v>
      </c>
      <c r="R724" s="42" t="s">
        <v>499</v>
      </c>
      <c r="S724" s="42" t="s">
        <v>11523</v>
      </c>
      <c r="T724" s="42" t="s">
        <v>499</v>
      </c>
      <c r="U724" s="42" t="s">
        <v>499</v>
      </c>
      <c r="V724" t="s">
        <v>11523</v>
      </c>
    </row>
    <row r="725" spans="1:22" ht="18" customHeight="1">
      <c r="A725">
        <v>3910</v>
      </c>
      <c r="B725">
        <v>3910</v>
      </c>
      <c r="C725" s="3">
        <v>41101</v>
      </c>
      <c r="D725">
        <v>41146</v>
      </c>
      <c r="E725" t="s">
        <v>1529</v>
      </c>
      <c r="F725" t="s">
        <v>1530</v>
      </c>
      <c r="G725" t="s">
        <v>5601</v>
      </c>
      <c r="H725" s="42" t="s">
        <v>6029</v>
      </c>
      <c r="I725" s="42">
        <v>41120</v>
      </c>
      <c r="J725" t="s">
        <v>5670</v>
      </c>
      <c r="K725" t="s">
        <v>5671</v>
      </c>
      <c r="L725" t="s">
        <v>5665</v>
      </c>
      <c r="M725" t="s">
        <v>5672</v>
      </c>
      <c r="N725" s="42" t="s">
        <v>6226</v>
      </c>
      <c r="O725" s="42" t="s">
        <v>5510</v>
      </c>
      <c r="P725" s="42">
        <v>41122</v>
      </c>
      <c r="Q725" s="42" t="s">
        <v>499</v>
      </c>
      <c r="R725" s="42" t="s">
        <v>11524</v>
      </c>
      <c r="S725" t="s">
        <v>11525</v>
      </c>
      <c r="T725" s="42" t="s">
        <v>499</v>
      </c>
      <c r="U725" t="s">
        <v>11524</v>
      </c>
      <c r="V725" t="s">
        <v>11525</v>
      </c>
    </row>
    <row r="726" spans="1:22" ht="18" customHeight="1">
      <c r="A726">
        <v>3911</v>
      </c>
      <c r="B726">
        <v>3911</v>
      </c>
      <c r="C726" s="3">
        <v>41101</v>
      </c>
      <c r="D726">
        <v>41146</v>
      </c>
      <c r="E726" t="s">
        <v>1529</v>
      </c>
      <c r="F726" t="s">
        <v>1530</v>
      </c>
      <c r="G726" t="s">
        <v>5601</v>
      </c>
      <c r="H726" s="42" t="s">
        <v>6227</v>
      </c>
      <c r="I726" s="42">
        <v>41122</v>
      </c>
      <c r="J726" t="s">
        <v>5673</v>
      </c>
      <c r="K726" t="s">
        <v>5674</v>
      </c>
      <c r="L726" t="s">
        <v>5665</v>
      </c>
      <c r="M726" t="s">
        <v>5675</v>
      </c>
      <c r="N726" s="42" t="s">
        <v>6418</v>
      </c>
      <c r="O726" s="42" t="s">
        <v>6292</v>
      </c>
      <c r="P726" s="42">
        <v>41123</v>
      </c>
      <c r="Q726" s="42" t="s">
        <v>499</v>
      </c>
      <c r="R726" s="42" t="s">
        <v>11526</v>
      </c>
      <c r="S726" t="s">
        <v>11527</v>
      </c>
      <c r="T726" s="42" t="s">
        <v>499</v>
      </c>
      <c r="U726" t="s">
        <v>11526</v>
      </c>
      <c r="V726" t="s">
        <v>11527</v>
      </c>
    </row>
    <row r="727" spans="1:22" ht="18" customHeight="1">
      <c r="A727">
        <v>3912</v>
      </c>
      <c r="B727">
        <v>3912</v>
      </c>
      <c r="C727" s="3">
        <v>41101</v>
      </c>
      <c r="D727">
        <v>41146</v>
      </c>
      <c r="E727" t="s">
        <v>1529</v>
      </c>
      <c r="F727" t="s">
        <v>1530</v>
      </c>
      <c r="G727" t="s">
        <v>5601</v>
      </c>
      <c r="H727" s="42" t="s">
        <v>5904</v>
      </c>
      <c r="I727" s="42">
        <v>41122</v>
      </c>
      <c r="J727" t="s">
        <v>5676</v>
      </c>
      <c r="K727" t="s">
        <v>5677</v>
      </c>
      <c r="L727" t="s">
        <v>5665</v>
      </c>
      <c r="M727" t="s">
        <v>5678</v>
      </c>
      <c r="N727" s="42" t="s">
        <v>6419</v>
      </c>
      <c r="O727" s="42" t="s">
        <v>6420</v>
      </c>
      <c r="P727" s="42">
        <v>41122</v>
      </c>
      <c r="Q727" s="42" t="s">
        <v>499</v>
      </c>
      <c r="R727" s="42" t="s">
        <v>11528</v>
      </c>
      <c r="S727" t="s">
        <v>11529</v>
      </c>
      <c r="T727" s="42" t="s">
        <v>499</v>
      </c>
      <c r="U727" t="s">
        <v>11528</v>
      </c>
      <c r="V727" t="s">
        <v>11529</v>
      </c>
    </row>
    <row r="728" spans="1:22" ht="18" customHeight="1">
      <c r="A728">
        <v>3913</v>
      </c>
      <c r="B728">
        <v>3913</v>
      </c>
      <c r="C728" s="3">
        <v>41101</v>
      </c>
      <c r="D728">
        <v>41146</v>
      </c>
      <c r="E728" t="s">
        <v>1529</v>
      </c>
      <c r="F728" t="s">
        <v>1530</v>
      </c>
      <c r="G728" t="s">
        <v>5601</v>
      </c>
      <c r="H728" s="42" t="s">
        <v>5905</v>
      </c>
      <c r="I728" s="42">
        <v>41115</v>
      </c>
      <c r="J728" t="s">
        <v>5679</v>
      </c>
      <c r="K728" t="s">
        <v>5680</v>
      </c>
      <c r="L728" t="s">
        <v>5665</v>
      </c>
      <c r="M728" t="s">
        <v>5681</v>
      </c>
      <c r="N728" s="42" t="s">
        <v>6228</v>
      </c>
      <c r="O728" s="42" t="s">
        <v>5698</v>
      </c>
      <c r="P728" s="42">
        <v>41115</v>
      </c>
      <c r="Q728" s="42" t="s">
        <v>499</v>
      </c>
      <c r="R728" s="42" t="s">
        <v>11530</v>
      </c>
      <c r="S728" t="s">
        <v>11531</v>
      </c>
      <c r="T728" s="42" t="s">
        <v>499</v>
      </c>
      <c r="U728" t="s">
        <v>11530</v>
      </c>
      <c r="V728" t="s">
        <v>11531</v>
      </c>
    </row>
    <row r="729" spans="1:22" ht="18" customHeight="1">
      <c r="A729">
        <v>3915</v>
      </c>
      <c r="B729">
        <v>3915</v>
      </c>
      <c r="C729" s="3">
        <v>41103</v>
      </c>
      <c r="D729">
        <v>41148</v>
      </c>
      <c r="E729" t="s">
        <v>1529</v>
      </c>
      <c r="F729" t="s">
        <v>1530</v>
      </c>
      <c r="G729" t="s">
        <v>5601</v>
      </c>
      <c r="H729" s="42" t="s">
        <v>5906</v>
      </c>
      <c r="I729" s="42">
        <v>41114</v>
      </c>
      <c r="J729" t="s">
        <v>5682</v>
      </c>
      <c r="K729" t="s">
        <v>5683</v>
      </c>
      <c r="L729" t="s">
        <v>5665</v>
      </c>
      <c r="M729" t="s">
        <v>5684</v>
      </c>
      <c r="N729" s="42" t="s">
        <v>5907</v>
      </c>
      <c r="O729" s="42" t="s">
        <v>5698</v>
      </c>
      <c r="P729" s="42">
        <v>41115</v>
      </c>
      <c r="Q729" s="42" t="s">
        <v>499</v>
      </c>
      <c r="R729" s="42" t="s">
        <v>11532</v>
      </c>
      <c r="S729" t="s">
        <v>11533</v>
      </c>
      <c r="T729" s="42" t="s">
        <v>499</v>
      </c>
      <c r="U729" t="s">
        <v>11532</v>
      </c>
      <c r="V729" t="s">
        <v>11533</v>
      </c>
    </row>
    <row r="730" spans="1:22" ht="18" customHeight="1">
      <c r="A730">
        <v>3914</v>
      </c>
      <c r="B730">
        <v>3914</v>
      </c>
      <c r="C730" s="3">
        <v>41103</v>
      </c>
      <c r="D730">
        <v>41148</v>
      </c>
      <c r="E730" t="s">
        <v>1529</v>
      </c>
      <c r="F730" t="s">
        <v>1530</v>
      </c>
      <c r="G730" t="s">
        <v>5601</v>
      </c>
      <c r="H730" s="42" t="s">
        <v>5977</v>
      </c>
      <c r="I730" s="42">
        <v>41116</v>
      </c>
      <c r="J730" t="s">
        <v>5685</v>
      </c>
      <c r="K730" t="s">
        <v>5668</v>
      </c>
      <c r="L730" t="s">
        <v>5665</v>
      </c>
      <c r="M730" t="s">
        <v>5686</v>
      </c>
      <c r="N730" s="42" t="s">
        <v>5978</v>
      </c>
      <c r="O730" s="42" t="s">
        <v>5698</v>
      </c>
      <c r="P730" s="42">
        <v>41116</v>
      </c>
      <c r="Q730" s="42" t="s">
        <v>499</v>
      </c>
      <c r="R730" s="42" t="s">
        <v>11534</v>
      </c>
      <c r="S730" t="s">
        <v>11535</v>
      </c>
      <c r="T730" s="42" t="s">
        <v>499</v>
      </c>
      <c r="U730" t="s">
        <v>11534</v>
      </c>
      <c r="V730" t="s">
        <v>11535</v>
      </c>
    </row>
    <row r="731" spans="1:22" ht="18" customHeight="1">
      <c r="A731">
        <v>3951</v>
      </c>
      <c r="B731">
        <v>3951</v>
      </c>
      <c r="C731" s="3">
        <v>41109</v>
      </c>
      <c r="D731">
        <v>41154</v>
      </c>
      <c r="E731" t="s">
        <v>1529</v>
      </c>
      <c r="F731" t="s">
        <v>1770</v>
      </c>
      <c r="G731" t="s">
        <v>1761</v>
      </c>
      <c r="H731" s="42" t="s">
        <v>5908</v>
      </c>
      <c r="I731" s="42">
        <v>41114</v>
      </c>
      <c r="J731" t="s">
        <v>5835</v>
      </c>
      <c r="K731" t="s">
        <v>5836</v>
      </c>
      <c r="L731" t="s">
        <v>5837</v>
      </c>
      <c r="M731" t="s">
        <v>5838</v>
      </c>
      <c r="N731" s="42" t="s">
        <v>5909</v>
      </c>
      <c r="O731" s="42" t="s">
        <v>5379</v>
      </c>
      <c r="P731" s="42">
        <v>41114</v>
      </c>
      <c r="Q731" s="42" t="s">
        <v>499</v>
      </c>
      <c r="R731" s="42" t="s">
        <v>11536</v>
      </c>
      <c r="S731" s="28" t="s">
        <v>11537</v>
      </c>
      <c r="T731" s="42" t="s">
        <v>499</v>
      </c>
      <c r="U731" t="s">
        <v>11536</v>
      </c>
      <c r="V731" t="s">
        <v>11537</v>
      </c>
    </row>
    <row r="732" spans="1:22" ht="18" customHeight="1">
      <c r="A732">
        <v>3942</v>
      </c>
      <c r="B732">
        <v>3942</v>
      </c>
      <c r="C732" s="3">
        <v>41107</v>
      </c>
      <c r="D732">
        <v>41152</v>
      </c>
      <c r="E732" t="s">
        <v>1529</v>
      </c>
      <c r="F732" t="s">
        <v>1530</v>
      </c>
      <c r="G732" t="s">
        <v>174</v>
      </c>
      <c r="H732" s="42" t="s">
        <v>6229</v>
      </c>
      <c r="I732" s="42">
        <v>41122</v>
      </c>
      <c r="J732" t="s">
        <v>5839</v>
      </c>
      <c r="K732" t="s">
        <v>5840</v>
      </c>
      <c r="L732" t="s">
        <v>4791</v>
      </c>
      <c r="M732" t="s">
        <v>5841</v>
      </c>
      <c r="N732" s="42" t="s">
        <v>6421</v>
      </c>
      <c r="O732" s="42" t="s">
        <v>1620</v>
      </c>
      <c r="P732" s="42">
        <v>41123</v>
      </c>
      <c r="Q732" s="42" t="s">
        <v>499</v>
      </c>
      <c r="R732" s="42" t="s">
        <v>11538</v>
      </c>
      <c r="S732" t="s">
        <v>11539</v>
      </c>
      <c r="T732" s="42" t="s">
        <v>499</v>
      </c>
      <c r="U732" t="s">
        <v>11538</v>
      </c>
      <c r="V732" t="s">
        <v>11539</v>
      </c>
    </row>
    <row r="733" spans="1:22" ht="18" customHeight="1">
      <c r="A733">
        <v>3941</v>
      </c>
      <c r="B733">
        <v>3941</v>
      </c>
      <c r="C733" s="3">
        <v>41107</v>
      </c>
      <c r="D733">
        <v>41107</v>
      </c>
      <c r="E733" t="s">
        <v>1529</v>
      </c>
      <c r="F733" t="s">
        <v>1530</v>
      </c>
      <c r="G733" t="s">
        <v>174</v>
      </c>
      <c r="H733" s="42" t="s">
        <v>6422</v>
      </c>
      <c r="I733" s="42">
        <v>41122</v>
      </c>
      <c r="J733" t="s">
        <v>5842</v>
      </c>
      <c r="K733" t="s">
        <v>5843</v>
      </c>
      <c r="L733" t="s">
        <v>4791</v>
      </c>
      <c r="M733" t="s">
        <v>5844</v>
      </c>
      <c r="N733" s="42" t="s">
        <v>6423</v>
      </c>
      <c r="O733" s="42" t="s">
        <v>1620</v>
      </c>
      <c r="P733" s="42">
        <v>41123</v>
      </c>
      <c r="Q733" s="42" t="s">
        <v>499</v>
      </c>
      <c r="R733" s="42" t="s">
        <v>11540</v>
      </c>
      <c r="S733" t="s">
        <v>11541</v>
      </c>
      <c r="T733" s="42" t="s">
        <v>499</v>
      </c>
      <c r="U733" t="s">
        <v>11540</v>
      </c>
      <c r="V733" t="s">
        <v>11541</v>
      </c>
    </row>
    <row r="734" spans="1:22" ht="18" customHeight="1">
      <c r="A734">
        <v>3940</v>
      </c>
      <c r="B734">
        <v>3940</v>
      </c>
      <c r="C734" s="3">
        <v>41107</v>
      </c>
      <c r="D734">
        <v>41152</v>
      </c>
      <c r="E734" t="s">
        <v>1529</v>
      </c>
      <c r="F734" t="s">
        <v>1530</v>
      </c>
      <c r="G734" t="s">
        <v>174</v>
      </c>
      <c r="H734" s="42" t="s">
        <v>6424</v>
      </c>
      <c r="I734" s="42">
        <v>41124</v>
      </c>
      <c r="J734" t="s">
        <v>5614</v>
      </c>
      <c r="K734" t="s">
        <v>5845</v>
      </c>
      <c r="L734" t="s">
        <v>4791</v>
      </c>
      <c r="M734" t="s">
        <v>5846</v>
      </c>
      <c r="N734" s="42" t="s">
        <v>6425</v>
      </c>
      <c r="O734" s="42" t="s">
        <v>1547</v>
      </c>
      <c r="P734" s="42">
        <v>41127</v>
      </c>
      <c r="Q734" s="42" t="s">
        <v>499</v>
      </c>
      <c r="R734" s="42" t="s">
        <v>11542</v>
      </c>
      <c r="S734" t="s">
        <v>11543</v>
      </c>
      <c r="T734" s="42" t="s">
        <v>499</v>
      </c>
      <c r="U734" t="s">
        <v>11542</v>
      </c>
      <c r="V734" t="s">
        <v>11543</v>
      </c>
    </row>
    <row r="735" spans="1:22" ht="18" customHeight="1">
      <c r="A735">
        <v>3939</v>
      </c>
      <c r="B735">
        <v>3939</v>
      </c>
      <c r="C735" s="3">
        <v>41107</v>
      </c>
      <c r="D735">
        <v>41152</v>
      </c>
      <c r="E735" t="s">
        <v>1529</v>
      </c>
      <c r="F735" t="s">
        <v>1530</v>
      </c>
      <c r="G735" t="s">
        <v>174</v>
      </c>
      <c r="H735" s="42" t="s">
        <v>6426</v>
      </c>
      <c r="I735" s="42">
        <v>41124</v>
      </c>
      <c r="J735" t="s">
        <v>5614</v>
      </c>
      <c r="K735" t="s">
        <v>5847</v>
      </c>
      <c r="L735" t="s">
        <v>4791</v>
      </c>
      <c r="M735" t="s">
        <v>5848</v>
      </c>
      <c r="N735" s="42" t="s">
        <v>6427</v>
      </c>
      <c r="O735" s="42" t="s">
        <v>1547</v>
      </c>
      <c r="P735" s="42">
        <v>41127</v>
      </c>
      <c r="Q735" s="42" t="s">
        <v>499</v>
      </c>
      <c r="R735" s="42" t="s">
        <v>10784</v>
      </c>
      <c r="S735" t="s">
        <v>11544</v>
      </c>
      <c r="T735" s="42" t="s">
        <v>499</v>
      </c>
      <c r="U735" t="s">
        <v>10784</v>
      </c>
      <c r="V735" t="s">
        <v>11544</v>
      </c>
    </row>
    <row r="736" spans="1:22" ht="18" customHeight="1">
      <c r="A736">
        <v>3953</v>
      </c>
      <c r="B736">
        <v>3953</v>
      </c>
      <c r="C736" s="3">
        <v>41113</v>
      </c>
      <c r="D736">
        <v>41158</v>
      </c>
      <c r="E736" t="s">
        <v>1594</v>
      </c>
      <c r="F736" t="s">
        <v>1530</v>
      </c>
      <c r="G736" t="s">
        <v>5849</v>
      </c>
      <c r="H736" s="42" t="s">
        <v>499</v>
      </c>
      <c r="I736" s="42">
        <v>41200</v>
      </c>
      <c r="J736" t="s">
        <v>5850</v>
      </c>
      <c r="K736" s="28" t="s">
        <v>5851</v>
      </c>
      <c r="L736" t="s">
        <v>5852</v>
      </c>
      <c r="M736" t="s">
        <v>5853</v>
      </c>
      <c r="N736" s="42" t="s">
        <v>499</v>
      </c>
      <c r="O736" s="42" t="s">
        <v>499</v>
      </c>
      <c r="P736" s="42" t="s">
        <v>499</v>
      </c>
      <c r="Q736" s="42" t="s">
        <v>499</v>
      </c>
      <c r="R736" s="42" t="s">
        <v>499</v>
      </c>
      <c r="S736" s="42" t="s">
        <v>11545</v>
      </c>
      <c r="T736" s="42" t="s">
        <v>499</v>
      </c>
      <c r="U736" s="42" t="s">
        <v>499</v>
      </c>
      <c r="V736" t="s">
        <v>11545</v>
      </c>
    </row>
    <row r="737" spans="1:22" ht="18" customHeight="1">
      <c r="A737">
        <v>3968</v>
      </c>
      <c r="B737">
        <v>3968</v>
      </c>
      <c r="C737" s="3">
        <v>41114</v>
      </c>
      <c r="D737">
        <v>41159</v>
      </c>
      <c r="E737" t="s">
        <v>1529</v>
      </c>
      <c r="F737" t="s">
        <v>1530</v>
      </c>
      <c r="G737" t="s">
        <v>3567</v>
      </c>
      <c r="H737" s="42" t="s">
        <v>11546</v>
      </c>
      <c r="I737" s="42">
        <v>41143</v>
      </c>
      <c r="J737" t="s">
        <v>5929</v>
      </c>
      <c r="K737" t="s">
        <v>5930</v>
      </c>
      <c r="L737" t="s">
        <v>5172</v>
      </c>
      <c r="M737">
        <v>3732741581</v>
      </c>
      <c r="N737" s="42" t="s">
        <v>12758</v>
      </c>
      <c r="O737" s="42" t="s">
        <v>6297</v>
      </c>
      <c r="P737" s="42">
        <v>41248</v>
      </c>
      <c r="Q737" s="42" t="s">
        <v>499</v>
      </c>
      <c r="R737" s="42" t="s">
        <v>11547</v>
      </c>
      <c r="S737" t="s">
        <v>11548</v>
      </c>
      <c r="T737" s="42" t="s">
        <v>499</v>
      </c>
      <c r="U737" t="s">
        <v>11547</v>
      </c>
      <c r="V737" t="s">
        <v>11548</v>
      </c>
    </row>
    <row r="738" spans="1:22" ht="18" customHeight="1">
      <c r="A738">
        <v>3961</v>
      </c>
      <c r="B738">
        <v>3961</v>
      </c>
      <c r="C738" s="3">
        <v>41114</v>
      </c>
      <c r="D738">
        <v>41159</v>
      </c>
      <c r="E738" t="s">
        <v>1594</v>
      </c>
      <c r="F738" t="s">
        <v>1530</v>
      </c>
      <c r="G738" t="s">
        <v>3005</v>
      </c>
      <c r="H738" s="42" t="s">
        <v>499</v>
      </c>
      <c r="I738" s="42">
        <v>41166</v>
      </c>
      <c r="J738" t="s">
        <v>5931</v>
      </c>
      <c r="K738" s="28" t="s">
        <v>5932</v>
      </c>
      <c r="L738" t="s">
        <v>5119</v>
      </c>
      <c r="M738" t="s">
        <v>5933</v>
      </c>
      <c r="N738" s="42" t="s">
        <v>499</v>
      </c>
      <c r="O738" s="42" t="s">
        <v>499</v>
      </c>
      <c r="P738" s="42" t="s">
        <v>499</v>
      </c>
      <c r="Q738" s="42" t="s">
        <v>499</v>
      </c>
      <c r="R738" s="42" t="s">
        <v>499</v>
      </c>
      <c r="S738" s="42" t="s">
        <v>11549</v>
      </c>
      <c r="T738" s="42" t="s">
        <v>499</v>
      </c>
      <c r="U738" s="42" t="s">
        <v>499</v>
      </c>
      <c r="V738" t="s">
        <v>11549</v>
      </c>
    </row>
    <row r="739" spans="1:22" ht="18" customHeight="1">
      <c r="A739">
        <v>3962</v>
      </c>
      <c r="B739">
        <v>3962</v>
      </c>
      <c r="C739" s="3">
        <v>41114</v>
      </c>
      <c r="D739">
        <v>41159</v>
      </c>
      <c r="E739" t="s">
        <v>1594</v>
      </c>
      <c r="F739" t="s">
        <v>1530</v>
      </c>
      <c r="G739" t="s">
        <v>3005</v>
      </c>
      <c r="H739" s="42" t="s">
        <v>499</v>
      </c>
      <c r="I739" s="42">
        <v>41166</v>
      </c>
      <c r="J739" t="s">
        <v>5934</v>
      </c>
      <c r="K739" s="28" t="s">
        <v>5935</v>
      </c>
      <c r="L739" t="s">
        <v>5119</v>
      </c>
      <c r="M739" t="s">
        <v>5936</v>
      </c>
      <c r="N739" s="42" t="s">
        <v>499</v>
      </c>
      <c r="O739" s="42" t="s">
        <v>499</v>
      </c>
      <c r="P739" s="42" t="s">
        <v>499</v>
      </c>
      <c r="Q739" s="42" t="s">
        <v>499</v>
      </c>
      <c r="R739" s="42" t="s">
        <v>499</v>
      </c>
      <c r="S739" s="42" t="s">
        <v>11550</v>
      </c>
      <c r="T739" s="42" t="s">
        <v>499</v>
      </c>
      <c r="U739" s="42" t="s">
        <v>499</v>
      </c>
      <c r="V739" t="s">
        <v>11550</v>
      </c>
    </row>
    <row r="740" spans="1:22" ht="18" customHeight="1">
      <c r="A740">
        <v>3963</v>
      </c>
      <c r="B740">
        <v>3963</v>
      </c>
      <c r="C740" s="3">
        <v>41114</v>
      </c>
      <c r="D740">
        <v>41159</v>
      </c>
      <c r="E740" t="s">
        <v>1682</v>
      </c>
      <c r="F740" t="s">
        <v>1530</v>
      </c>
      <c r="G740" t="s">
        <v>3005</v>
      </c>
      <c r="H740" s="42" t="s">
        <v>499</v>
      </c>
      <c r="I740" s="42" t="s">
        <v>499</v>
      </c>
      <c r="J740" t="s">
        <v>5937</v>
      </c>
      <c r="K740" s="28" t="s">
        <v>5938</v>
      </c>
      <c r="L740" s="28" t="s">
        <v>5119</v>
      </c>
      <c r="M740" t="s">
        <v>5939</v>
      </c>
      <c r="N740" s="42" t="s">
        <v>499</v>
      </c>
      <c r="O740" s="42" t="s">
        <v>499</v>
      </c>
      <c r="P740" s="42" t="s">
        <v>499</v>
      </c>
      <c r="Q740" s="42" t="s">
        <v>499</v>
      </c>
      <c r="R740" s="42" t="s">
        <v>499</v>
      </c>
      <c r="S740" s="42" t="s">
        <v>11551</v>
      </c>
      <c r="T740" s="42" t="s">
        <v>499</v>
      </c>
      <c r="U740" s="42" t="s">
        <v>499</v>
      </c>
      <c r="V740" t="s">
        <v>11551</v>
      </c>
    </row>
    <row r="741" spans="1:22" ht="18" customHeight="1">
      <c r="A741">
        <v>3964</v>
      </c>
      <c r="B741">
        <v>3964</v>
      </c>
      <c r="C741" s="3">
        <v>41114</v>
      </c>
      <c r="D741">
        <v>41159</v>
      </c>
      <c r="E741" t="s">
        <v>1529</v>
      </c>
      <c r="F741" t="s">
        <v>1530</v>
      </c>
      <c r="G741" t="s">
        <v>3567</v>
      </c>
      <c r="H741" s="42" t="s">
        <v>6428</v>
      </c>
      <c r="I741" s="42">
        <v>41128</v>
      </c>
      <c r="J741" t="s">
        <v>5940</v>
      </c>
      <c r="K741" t="s">
        <v>5941</v>
      </c>
      <c r="L741" t="s">
        <v>5172</v>
      </c>
      <c r="M741">
        <v>3732742062</v>
      </c>
      <c r="N741" s="42" t="s">
        <v>6509</v>
      </c>
      <c r="O741" s="42" t="s">
        <v>5698</v>
      </c>
      <c r="P741" s="42">
        <v>41128</v>
      </c>
      <c r="Q741" s="42" t="s">
        <v>499</v>
      </c>
      <c r="R741" s="42" t="s">
        <v>11552</v>
      </c>
      <c r="S741" t="s">
        <v>11553</v>
      </c>
      <c r="T741" s="42" t="s">
        <v>499</v>
      </c>
      <c r="U741" t="s">
        <v>11552</v>
      </c>
      <c r="V741" t="s">
        <v>11553</v>
      </c>
    </row>
    <row r="742" spans="1:22" ht="18" customHeight="1">
      <c r="A742">
        <v>3965</v>
      </c>
      <c r="B742">
        <v>3965</v>
      </c>
      <c r="C742" s="3">
        <v>41114</v>
      </c>
      <c r="D742">
        <v>41159</v>
      </c>
      <c r="E742" t="s">
        <v>1529</v>
      </c>
      <c r="F742" t="s">
        <v>1530</v>
      </c>
      <c r="G742" t="s">
        <v>3567</v>
      </c>
      <c r="H742" s="42" t="s">
        <v>6429</v>
      </c>
      <c r="I742" s="42">
        <v>41123</v>
      </c>
      <c r="J742" t="s">
        <v>5942</v>
      </c>
      <c r="K742" t="s">
        <v>5943</v>
      </c>
      <c r="L742" t="s">
        <v>5172</v>
      </c>
      <c r="M742">
        <v>3732741048</v>
      </c>
      <c r="N742" s="42" t="s">
        <v>6430</v>
      </c>
      <c r="O742" s="42" t="s">
        <v>5698</v>
      </c>
      <c r="P742" s="42">
        <v>41124</v>
      </c>
      <c r="Q742" s="42" t="s">
        <v>499</v>
      </c>
      <c r="R742" s="42">
        <v>10148010236</v>
      </c>
      <c r="S742" t="s">
        <v>11554</v>
      </c>
      <c r="T742" s="42" t="s">
        <v>499</v>
      </c>
      <c r="U742">
        <v>10148010236</v>
      </c>
      <c r="V742" t="s">
        <v>11554</v>
      </c>
    </row>
    <row r="743" spans="1:22" ht="18" customHeight="1">
      <c r="A743">
        <v>3966</v>
      </c>
      <c r="B743">
        <v>3966</v>
      </c>
      <c r="C743" s="3">
        <v>41114</v>
      </c>
      <c r="D743">
        <v>41159</v>
      </c>
      <c r="E743" t="s">
        <v>1529</v>
      </c>
      <c r="F743" t="s">
        <v>1530</v>
      </c>
      <c r="G743" t="s">
        <v>3567</v>
      </c>
      <c r="H743" s="42" t="s">
        <v>6431</v>
      </c>
      <c r="I743" s="42">
        <v>41122</v>
      </c>
      <c r="J743" t="s">
        <v>5944</v>
      </c>
      <c r="K743" t="s">
        <v>5945</v>
      </c>
      <c r="L743" t="s">
        <v>5172</v>
      </c>
      <c r="M743">
        <v>3732741779</v>
      </c>
      <c r="N743" s="42" t="s">
        <v>6432</v>
      </c>
      <c r="O743" s="42" t="s">
        <v>5698</v>
      </c>
      <c r="P743" s="42">
        <v>41123</v>
      </c>
      <c r="Q743" s="42" t="s">
        <v>499</v>
      </c>
      <c r="R743" s="42" t="s">
        <v>11555</v>
      </c>
      <c r="S743" t="s">
        <v>11556</v>
      </c>
      <c r="T743" s="42" t="s">
        <v>499</v>
      </c>
      <c r="U743" t="s">
        <v>11555</v>
      </c>
      <c r="V743" t="s">
        <v>11556</v>
      </c>
    </row>
    <row r="744" spans="1:22" ht="18" customHeight="1">
      <c r="A744">
        <v>3967</v>
      </c>
      <c r="B744">
        <v>3967</v>
      </c>
      <c r="C744" s="3">
        <v>41114</v>
      </c>
      <c r="D744">
        <v>41159</v>
      </c>
      <c r="E744" t="s">
        <v>1529</v>
      </c>
      <c r="F744" t="s">
        <v>1530</v>
      </c>
      <c r="G744" t="s">
        <v>3567</v>
      </c>
      <c r="H744" s="42" t="s">
        <v>11557</v>
      </c>
      <c r="I744" s="42">
        <v>41164</v>
      </c>
      <c r="J744" t="s">
        <v>5929</v>
      </c>
      <c r="K744" t="s">
        <v>7892</v>
      </c>
      <c r="L744" t="s">
        <v>5172</v>
      </c>
      <c r="M744" t="s">
        <v>7893</v>
      </c>
      <c r="N744" s="42" t="s">
        <v>11558</v>
      </c>
      <c r="O744" s="42" t="s">
        <v>11559</v>
      </c>
      <c r="P744" s="42">
        <v>41243</v>
      </c>
      <c r="Q744" s="42" t="s">
        <v>499</v>
      </c>
      <c r="R744" s="42" t="s">
        <v>11560</v>
      </c>
      <c r="S744" t="s">
        <v>11561</v>
      </c>
      <c r="T744" s="42" t="s">
        <v>499</v>
      </c>
      <c r="U744" t="s">
        <v>11560</v>
      </c>
      <c r="V744" t="s">
        <v>11561</v>
      </c>
    </row>
    <row r="745" spans="1:22" ht="18" customHeight="1">
      <c r="A745">
        <v>3969</v>
      </c>
      <c r="B745">
        <v>3969</v>
      </c>
      <c r="C745" s="3">
        <v>41114</v>
      </c>
      <c r="D745">
        <v>41159</v>
      </c>
      <c r="E745" t="s">
        <v>1529</v>
      </c>
      <c r="F745" t="s">
        <v>1530</v>
      </c>
      <c r="G745" t="s">
        <v>173</v>
      </c>
      <c r="H745" s="42" t="s">
        <v>9192</v>
      </c>
      <c r="I745" s="42">
        <v>41148</v>
      </c>
      <c r="J745" t="s">
        <v>5979</v>
      </c>
      <c r="K745" t="s">
        <v>5980</v>
      </c>
      <c r="L745" t="s">
        <v>4790</v>
      </c>
      <c r="M745" t="s">
        <v>5981</v>
      </c>
      <c r="N745" s="42" t="s">
        <v>9193</v>
      </c>
      <c r="O745" s="42" t="s">
        <v>9194</v>
      </c>
      <c r="P745" s="42">
        <v>41197</v>
      </c>
      <c r="Q745" s="42" t="s">
        <v>499</v>
      </c>
      <c r="R745" s="42" t="s">
        <v>11562</v>
      </c>
      <c r="S745" t="s">
        <v>11563</v>
      </c>
      <c r="T745" s="42" t="s">
        <v>499</v>
      </c>
      <c r="U745" t="s">
        <v>11562</v>
      </c>
      <c r="V745" t="s">
        <v>11563</v>
      </c>
    </row>
    <row r="746" spans="1:22" ht="18" customHeight="1">
      <c r="A746">
        <v>3970</v>
      </c>
      <c r="B746">
        <v>3970</v>
      </c>
      <c r="C746" s="3">
        <v>41114</v>
      </c>
      <c r="D746">
        <v>41159</v>
      </c>
      <c r="E746" t="s">
        <v>1529</v>
      </c>
      <c r="F746" t="s">
        <v>1530</v>
      </c>
      <c r="G746" t="s">
        <v>173</v>
      </c>
      <c r="H746" s="42" t="s">
        <v>7561</v>
      </c>
      <c r="I746" s="42">
        <v>41157</v>
      </c>
      <c r="J746" t="s">
        <v>5982</v>
      </c>
      <c r="K746" t="s">
        <v>5983</v>
      </c>
      <c r="L746" t="s">
        <v>4790</v>
      </c>
      <c r="M746" t="s">
        <v>5984</v>
      </c>
      <c r="N746" s="42" t="s">
        <v>7577</v>
      </c>
      <c r="O746" s="42" t="s">
        <v>7564</v>
      </c>
      <c r="P746" s="42">
        <v>41157</v>
      </c>
      <c r="Q746" s="42" t="s">
        <v>499</v>
      </c>
      <c r="R746" s="42" t="s">
        <v>11564</v>
      </c>
      <c r="S746" t="s">
        <v>11565</v>
      </c>
      <c r="T746" s="42" t="s">
        <v>499</v>
      </c>
      <c r="U746" t="s">
        <v>11564</v>
      </c>
      <c r="V746" t="s">
        <v>11565</v>
      </c>
    </row>
    <row r="747" spans="1:22" ht="18" customHeight="1">
      <c r="A747">
        <v>3971</v>
      </c>
      <c r="B747">
        <v>3971</v>
      </c>
      <c r="C747" s="3">
        <v>41114</v>
      </c>
      <c r="D747">
        <v>41159</v>
      </c>
      <c r="E747" t="s">
        <v>1529</v>
      </c>
      <c r="F747" t="s">
        <v>1530</v>
      </c>
      <c r="G747" t="s">
        <v>173</v>
      </c>
      <c r="H747" s="42" t="s">
        <v>7562</v>
      </c>
      <c r="I747" s="42">
        <v>41157</v>
      </c>
      <c r="J747" t="s">
        <v>5985</v>
      </c>
      <c r="K747" t="s">
        <v>5986</v>
      </c>
      <c r="L747" t="s">
        <v>4790</v>
      </c>
      <c r="M747" t="s">
        <v>5987</v>
      </c>
      <c r="N747" s="42" t="s">
        <v>7563</v>
      </c>
      <c r="O747" s="42" t="s">
        <v>7564</v>
      </c>
      <c r="P747" s="42">
        <v>41157</v>
      </c>
      <c r="Q747" s="42" t="s">
        <v>499</v>
      </c>
      <c r="R747" s="42" t="s">
        <v>11566</v>
      </c>
      <c r="S747" t="s">
        <v>11567</v>
      </c>
      <c r="T747" s="42" t="s">
        <v>499</v>
      </c>
      <c r="U747" t="s">
        <v>11566</v>
      </c>
      <c r="V747" t="s">
        <v>11567</v>
      </c>
    </row>
    <row r="748" spans="1:22" ht="18" customHeight="1">
      <c r="A748">
        <v>3972</v>
      </c>
      <c r="B748">
        <v>3972</v>
      </c>
      <c r="C748" s="3">
        <v>41114</v>
      </c>
      <c r="D748">
        <v>41159</v>
      </c>
      <c r="E748" t="s">
        <v>1594</v>
      </c>
      <c r="F748" t="s">
        <v>1530</v>
      </c>
      <c r="G748" t="s">
        <v>1824</v>
      </c>
      <c r="H748" s="42" t="s">
        <v>499</v>
      </c>
      <c r="I748" s="42">
        <v>41156</v>
      </c>
      <c r="J748" t="s">
        <v>5988</v>
      </c>
      <c r="K748" s="28" t="s">
        <v>5989</v>
      </c>
      <c r="L748" t="s">
        <v>4880</v>
      </c>
      <c r="M748" t="s">
        <v>5990</v>
      </c>
      <c r="N748" s="42" t="s">
        <v>499</v>
      </c>
      <c r="O748" s="42" t="s">
        <v>499</v>
      </c>
      <c r="P748" s="42" t="s">
        <v>499</v>
      </c>
      <c r="Q748" s="42" t="s">
        <v>499</v>
      </c>
      <c r="R748" s="42" t="s">
        <v>499</v>
      </c>
      <c r="S748" s="42" t="s">
        <v>11568</v>
      </c>
      <c r="T748" s="42" t="s">
        <v>499</v>
      </c>
      <c r="U748" s="42" t="s">
        <v>499</v>
      </c>
      <c r="V748" t="s">
        <v>11568</v>
      </c>
    </row>
    <row r="749" spans="1:22" ht="18" customHeight="1">
      <c r="A749">
        <v>3973</v>
      </c>
      <c r="B749">
        <v>3973</v>
      </c>
      <c r="C749" s="3">
        <v>41114</v>
      </c>
      <c r="D749">
        <v>41159</v>
      </c>
      <c r="E749" t="s">
        <v>1529</v>
      </c>
      <c r="F749" t="s">
        <v>1530</v>
      </c>
      <c r="G749" t="s">
        <v>165</v>
      </c>
      <c r="H749" s="42" t="s">
        <v>6967</v>
      </c>
      <c r="I749" s="42">
        <v>41148</v>
      </c>
      <c r="J749" t="s">
        <v>5991</v>
      </c>
      <c r="K749" t="s">
        <v>5992</v>
      </c>
      <c r="L749" t="s">
        <v>4782</v>
      </c>
      <c r="M749" t="s">
        <v>5993</v>
      </c>
      <c r="N749" s="42" t="s">
        <v>6968</v>
      </c>
      <c r="O749" s="42" t="s">
        <v>3231</v>
      </c>
      <c r="P749" s="42">
        <v>41141</v>
      </c>
      <c r="Q749" s="42" t="s">
        <v>499</v>
      </c>
      <c r="R749" s="42" t="s">
        <v>11569</v>
      </c>
      <c r="S749" t="s">
        <v>11570</v>
      </c>
      <c r="T749" s="42" t="s">
        <v>499</v>
      </c>
      <c r="U749" t="s">
        <v>11569</v>
      </c>
      <c r="V749" t="s">
        <v>11570</v>
      </c>
    </row>
    <row r="750" spans="1:22" ht="18" customHeight="1">
      <c r="A750">
        <v>3974</v>
      </c>
      <c r="B750">
        <v>3974</v>
      </c>
      <c r="C750" s="3">
        <v>41114</v>
      </c>
      <c r="D750">
        <v>41159</v>
      </c>
      <c r="E750" t="s">
        <v>1529</v>
      </c>
      <c r="F750" t="s">
        <v>1530</v>
      </c>
      <c r="G750" t="s">
        <v>165</v>
      </c>
      <c r="H750" s="42" t="s">
        <v>6683</v>
      </c>
      <c r="I750" s="42">
        <v>41131</v>
      </c>
      <c r="J750" t="s">
        <v>5994</v>
      </c>
      <c r="K750" t="s">
        <v>5995</v>
      </c>
      <c r="L750" t="s">
        <v>4782</v>
      </c>
      <c r="M750" t="s">
        <v>5996</v>
      </c>
      <c r="N750" s="42" t="s">
        <v>6684</v>
      </c>
      <c r="O750" s="42" t="s">
        <v>3231</v>
      </c>
      <c r="P750" s="42">
        <v>41134</v>
      </c>
      <c r="Q750" s="42" t="s">
        <v>499</v>
      </c>
      <c r="R750" s="42" t="s">
        <v>11571</v>
      </c>
      <c r="S750" t="s">
        <v>11572</v>
      </c>
      <c r="T750" s="42" t="s">
        <v>499</v>
      </c>
      <c r="U750" t="s">
        <v>11571</v>
      </c>
      <c r="V750" t="s">
        <v>11572</v>
      </c>
    </row>
    <row r="751" spans="1:22" ht="18" customHeight="1">
      <c r="A751">
        <v>3987</v>
      </c>
      <c r="B751">
        <v>3987</v>
      </c>
      <c r="C751" s="3">
        <v>41114</v>
      </c>
      <c r="D751">
        <v>41159</v>
      </c>
      <c r="E751" t="s">
        <v>1529</v>
      </c>
      <c r="F751" t="s">
        <v>1530</v>
      </c>
      <c r="G751" t="s">
        <v>165</v>
      </c>
      <c r="H751" s="42" t="s">
        <v>6969</v>
      </c>
      <c r="I751" s="42">
        <v>41137</v>
      </c>
      <c r="J751" t="s">
        <v>5994</v>
      </c>
      <c r="K751" t="s">
        <v>5997</v>
      </c>
      <c r="L751" t="s">
        <v>4782</v>
      </c>
      <c r="M751" t="s">
        <v>5996</v>
      </c>
      <c r="N751" s="42" t="s">
        <v>6970</v>
      </c>
      <c r="O751" s="42" t="s">
        <v>3231</v>
      </c>
      <c r="P751" s="42">
        <v>41137</v>
      </c>
      <c r="Q751" s="42" t="s">
        <v>499</v>
      </c>
      <c r="R751" s="42" t="s">
        <v>11573</v>
      </c>
      <c r="S751" t="s">
        <v>11574</v>
      </c>
      <c r="T751" s="42" t="s">
        <v>499</v>
      </c>
      <c r="U751" t="s">
        <v>11573</v>
      </c>
      <c r="V751" t="s">
        <v>11574</v>
      </c>
    </row>
    <row r="752" spans="1:22" ht="18" customHeight="1">
      <c r="A752">
        <v>3985</v>
      </c>
      <c r="B752">
        <v>3985</v>
      </c>
      <c r="C752" s="3">
        <v>41114</v>
      </c>
      <c r="D752">
        <v>41159</v>
      </c>
      <c r="E752" t="s">
        <v>1529</v>
      </c>
      <c r="F752" t="s">
        <v>1530</v>
      </c>
      <c r="G752" t="s">
        <v>165</v>
      </c>
      <c r="H752" s="42" t="s">
        <v>10088</v>
      </c>
      <c r="I752" s="42">
        <v>41162</v>
      </c>
      <c r="J752" t="s">
        <v>5994</v>
      </c>
      <c r="K752" t="s">
        <v>5998</v>
      </c>
      <c r="L752" t="s">
        <v>4782</v>
      </c>
      <c r="M752" t="s">
        <v>5996</v>
      </c>
      <c r="N752" s="42" t="s">
        <v>13630</v>
      </c>
      <c r="O752" s="42" t="s">
        <v>5948</v>
      </c>
      <c r="P752" s="42">
        <v>41261</v>
      </c>
      <c r="Q752" s="42" t="s">
        <v>499</v>
      </c>
      <c r="R752" s="42" t="s">
        <v>11575</v>
      </c>
      <c r="S752" s="42" t="s">
        <v>11576</v>
      </c>
      <c r="T752" s="42" t="s">
        <v>499</v>
      </c>
      <c r="U752" t="s">
        <v>11575</v>
      </c>
      <c r="V752" t="s">
        <v>11576</v>
      </c>
    </row>
    <row r="753" spans="1:22" ht="18" customHeight="1">
      <c r="A753">
        <v>3984</v>
      </c>
      <c r="B753">
        <v>3984</v>
      </c>
      <c r="C753" s="3">
        <v>41114</v>
      </c>
      <c r="D753">
        <v>41159</v>
      </c>
      <c r="E753" t="s">
        <v>1529</v>
      </c>
      <c r="F753" t="s">
        <v>1530</v>
      </c>
      <c r="G753" t="s">
        <v>165</v>
      </c>
      <c r="H753" s="42" t="s">
        <v>10089</v>
      </c>
      <c r="I753" s="42">
        <v>41233</v>
      </c>
      <c r="J753" t="s">
        <v>5994</v>
      </c>
      <c r="K753" t="s">
        <v>5999</v>
      </c>
      <c r="L753" t="s">
        <v>4782</v>
      </c>
      <c r="M753" t="s">
        <v>5996</v>
      </c>
      <c r="N753" s="42" t="s">
        <v>10090</v>
      </c>
      <c r="O753" s="42" t="s">
        <v>8749</v>
      </c>
      <c r="P753" s="42">
        <v>41233</v>
      </c>
      <c r="Q753" s="42" t="s">
        <v>499</v>
      </c>
      <c r="R753" s="42" t="s">
        <v>11577</v>
      </c>
      <c r="S753" t="s">
        <v>11578</v>
      </c>
      <c r="T753" s="42" t="s">
        <v>499</v>
      </c>
      <c r="U753" t="s">
        <v>11577</v>
      </c>
      <c r="V753" t="s">
        <v>11578</v>
      </c>
    </row>
    <row r="754" spans="1:22" ht="18" customHeight="1">
      <c r="A754">
        <v>3975</v>
      </c>
      <c r="B754">
        <v>3975</v>
      </c>
      <c r="C754" s="3">
        <v>41114</v>
      </c>
      <c r="D754">
        <v>41159</v>
      </c>
      <c r="E754" t="s">
        <v>1538</v>
      </c>
      <c r="F754" t="s">
        <v>1530</v>
      </c>
      <c r="G754" t="s">
        <v>165</v>
      </c>
      <c r="H754" s="42" t="s">
        <v>499</v>
      </c>
      <c r="I754" s="42" t="s">
        <v>499</v>
      </c>
      <c r="J754" t="s">
        <v>5994</v>
      </c>
      <c r="K754" s="28" t="s">
        <v>6000</v>
      </c>
      <c r="L754" s="28" t="s">
        <v>4782</v>
      </c>
      <c r="M754" t="s">
        <v>5996</v>
      </c>
      <c r="N754" s="42" t="s">
        <v>499</v>
      </c>
      <c r="O754" s="42" t="s">
        <v>499</v>
      </c>
      <c r="P754" s="42" t="s">
        <v>499</v>
      </c>
      <c r="Q754" s="42" t="s">
        <v>7565</v>
      </c>
      <c r="R754" s="42" t="s">
        <v>499</v>
      </c>
      <c r="S754" s="42" t="s">
        <v>11579</v>
      </c>
      <c r="T754" t="s">
        <v>7565</v>
      </c>
      <c r="U754" s="42" t="s">
        <v>499</v>
      </c>
      <c r="V754" t="s">
        <v>11579</v>
      </c>
    </row>
    <row r="755" spans="1:22" ht="18" customHeight="1">
      <c r="A755">
        <v>3976</v>
      </c>
      <c r="B755">
        <v>3976</v>
      </c>
      <c r="C755" s="3">
        <v>41114</v>
      </c>
      <c r="D755">
        <v>41159</v>
      </c>
      <c r="E755" t="s">
        <v>1529</v>
      </c>
      <c r="F755" t="s">
        <v>1530</v>
      </c>
      <c r="G755" t="s">
        <v>165</v>
      </c>
      <c r="H755" s="42" t="s">
        <v>6433</v>
      </c>
      <c r="I755" s="42">
        <v>41127</v>
      </c>
      <c r="J755" t="s">
        <v>5994</v>
      </c>
      <c r="K755" t="s">
        <v>6001</v>
      </c>
      <c r="L755" t="s">
        <v>4782</v>
      </c>
      <c r="M755" t="s">
        <v>5996</v>
      </c>
      <c r="N755" s="42" t="s">
        <v>6510</v>
      </c>
      <c r="O755" s="42" t="s">
        <v>6511</v>
      </c>
      <c r="P755" s="42">
        <v>41130</v>
      </c>
      <c r="Q755" s="42" t="s">
        <v>499</v>
      </c>
      <c r="R755" s="42" t="s">
        <v>11580</v>
      </c>
      <c r="S755" t="s">
        <v>11581</v>
      </c>
      <c r="T755" s="42" t="s">
        <v>499</v>
      </c>
      <c r="U755" t="s">
        <v>11580</v>
      </c>
      <c r="V755" t="s">
        <v>11581</v>
      </c>
    </row>
    <row r="756" spans="1:22" ht="18" customHeight="1">
      <c r="A756">
        <v>3977</v>
      </c>
      <c r="B756">
        <v>3977</v>
      </c>
      <c r="C756" s="3">
        <v>41114</v>
      </c>
      <c r="D756">
        <v>41159</v>
      </c>
      <c r="E756" t="s">
        <v>1529</v>
      </c>
      <c r="F756" t="s">
        <v>1530</v>
      </c>
      <c r="G756" t="s">
        <v>165</v>
      </c>
      <c r="H756" s="42" t="s">
        <v>6971</v>
      </c>
      <c r="I756" s="42">
        <v>41138</v>
      </c>
      <c r="J756" t="s">
        <v>5994</v>
      </c>
      <c r="K756" t="s">
        <v>6002</v>
      </c>
      <c r="L756" t="s">
        <v>4782</v>
      </c>
      <c r="M756" t="s">
        <v>5996</v>
      </c>
      <c r="N756" s="42" t="s">
        <v>6972</v>
      </c>
      <c r="O756" s="42" t="s">
        <v>6925</v>
      </c>
      <c r="P756" s="42">
        <v>41141</v>
      </c>
      <c r="Q756" s="42" t="s">
        <v>499</v>
      </c>
      <c r="R756" s="42" t="s">
        <v>11582</v>
      </c>
      <c r="S756" t="s">
        <v>11583</v>
      </c>
      <c r="T756" s="42" t="s">
        <v>499</v>
      </c>
      <c r="U756" t="s">
        <v>11582</v>
      </c>
      <c r="V756" t="s">
        <v>11583</v>
      </c>
    </row>
    <row r="757" spans="1:22" ht="18" customHeight="1">
      <c r="A757">
        <v>3978</v>
      </c>
      <c r="B757">
        <v>3978</v>
      </c>
      <c r="C757" s="3">
        <v>41114</v>
      </c>
      <c r="D757">
        <v>41159</v>
      </c>
      <c r="E757" t="s">
        <v>1594</v>
      </c>
      <c r="F757" t="s">
        <v>1530</v>
      </c>
      <c r="G757" t="s">
        <v>165</v>
      </c>
      <c r="H757" s="42" t="s">
        <v>499</v>
      </c>
      <c r="I757" s="42">
        <v>41141</v>
      </c>
      <c r="J757" t="s">
        <v>5994</v>
      </c>
      <c r="K757" s="28" t="s">
        <v>6003</v>
      </c>
      <c r="L757" t="s">
        <v>4782</v>
      </c>
      <c r="M757" t="s">
        <v>5996</v>
      </c>
      <c r="N757" s="42" t="s">
        <v>499</v>
      </c>
      <c r="O757" s="42" t="s">
        <v>499</v>
      </c>
      <c r="P757" s="42" t="s">
        <v>499</v>
      </c>
      <c r="Q757" s="42" t="s">
        <v>499</v>
      </c>
      <c r="R757" s="42" t="s">
        <v>11573</v>
      </c>
      <c r="S757" s="42" t="s">
        <v>11584</v>
      </c>
      <c r="T757" s="42" t="s">
        <v>499</v>
      </c>
      <c r="U757" t="s">
        <v>11573</v>
      </c>
      <c r="V757" t="s">
        <v>11584</v>
      </c>
    </row>
    <row r="758" spans="1:22" ht="18" customHeight="1">
      <c r="A758">
        <v>3979</v>
      </c>
      <c r="B758">
        <v>3979</v>
      </c>
      <c r="C758" s="3">
        <v>41114</v>
      </c>
      <c r="D758">
        <v>41159</v>
      </c>
      <c r="E758" t="s">
        <v>1529</v>
      </c>
      <c r="F758" t="s">
        <v>1530</v>
      </c>
      <c r="G758" t="s">
        <v>165</v>
      </c>
      <c r="H758" s="42" t="s">
        <v>6873</v>
      </c>
      <c r="I758" s="42">
        <v>41135</v>
      </c>
      <c r="J758" t="s">
        <v>5994</v>
      </c>
      <c r="K758" t="s">
        <v>6004</v>
      </c>
      <c r="L758" t="s">
        <v>4782</v>
      </c>
      <c r="M758" t="s">
        <v>5996</v>
      </c>
      <c r="N758" s="42" t="s">
        <v>13631</v>
      </c>
      <c r="O758" s="42" t="s">
        <v>5948</v>
      </c>
      <c r="P758" s="42">
        <v>41260</v>
      </c>
      <c r="Q758" s="42" t="s">
        <v>499</v>
      </c>
      <c r="R758" s="42" t="s">
        <v>11585</v>
      </c>
      <c r="S758" s="42" t="s">
        <v>11586</v>
      </c>
      <c r="T758" s="42" t="s">
        <v>499</v>
      </c>
      <c r="U758" t="s">
        <v>11585</v>
      </c>
      <c r="V758" t="s">
        <v>11586</v>
      </c>
    </row>
    <row r="759" spans="1:22" ht="18" customHeight="1">
      <c r="A759">
        <v>3980</v>
      </c>
      <c r="B759">
        <v>3980</v>
      </c>
      <c r="C759" s="3">
        <v>41114</v>
      </c>
      <c r="D759">
        <v>41159</v>
      </c>
      <c r="E759" t="s">
        <v>1529</v>
      </c>
      <c r="F759" t="s">
        <v>1530</v>
      </c>
      <c r="G759" t="s">
        <v>165</v>
      </c>
      <c r="H759" s="42" t="s">
        <v>6874</v>
      </c>
      <c r="I759" s="42">
        <v>41135</v>
      </c>
      <c r="J759" t="s">
        <v>5994</v>
      </c>
      <c r="K759" t="s">
        <v>6005</v>
      </c>
      <c r="L759" t="s">
        <v>4782</v>
      </c>
      <c r="M759" t="s">
        <v>5996</v>
      </c>
      <c r="N759" s="42" t="s">
        <v>6875</v>
      </c>
      <c r="O759" s="42" t="s">
        <v>499</v>
      </c>
      <c r="P759" s="42">
        <v>41137</v>
      </c>
      <c r="Q759" s="42" t="s">
        <v>499</v>
      </c>
      <c r="R759" s="42" t="s">
        <v>11587</v>
      </c>
      <c r="S759" t="s">
        <v>11588</v>
      </c>
      <c r="T759" s="42" t="s">
        <v>499</v>
      </c>
      <c r="U759" t="s">
        <v>11587</v>
      </c>
      <c r="V759" t="s">
        <v>11588</v>
      </c>
    </row>
    <row r="760" spans="1:22" ht="18" customHeight="1">
      <c r="A760">
        <v>3981</v>
      </c>
      <c r="B760">
        <v>3981</v>
      </c>
      <c r="C760" s="3">
        <v>41114</v>
      </c>
      <c r="D760">
        <v>41159</v>
      </c>
      <c r="E760" t="s">
        <v>1594</v>
      </c>
      <c r="F760" t="s">
        <v>1530</v>
      </c>
      <c r="G760" t="s">
        <v>165</v>
      </c>
      <c r="H760" s="42" t="s">
        <v>13632</v>
      </c>
      <c r="I760" s="42">
        <v>41162</v>
      </c>
      <c r="J760" t="s">
        <v>5994</v>
      </c>
      <c r="K760" s="28" t="s">
        <v>6006</v>
      </c>
      <c r="L760" t="s">
        <v>4782</v>
      </c>
      <c r="M760" t="s">
        <v>5996</v>
      </c>
      <c r="N760" s="42" t="s">
        <v>13633</v>
      </c>
      <c r="O760" s="42" t="s">
        <v>5948</v>
      </c>
      <c r="P760" s="42" t="s">
        <v>499</v>
      </c>
      <c r="Q760" s="42" t="s">
        <v>499</v>
      </c>
      <c r="R760" s="42" t="s">
        <v>13634</v>
      </c>
      <c r="S760" s="42" t="s">
        <v>11589</v>
      </c>
      <c r="T760" s="42" t="s">
        <v>499</v>
      </c>
      <c r="U760" s="42" t="s">
        <v>499</v>
      </c>
      <c r="V760" t="s">
        <v>11589</v>
      </c>
    </row>
    <row r="761" spans="1:22" ht="18" customHeight="1">
      <c r="A761">
        <v>3983</v>
      </c>
      <c r="B761">
        <v>3983</v>
      </c>
      <c r="C761" s="3">
        <v>41114</v>
      </c>
      <c r="D761">
        <v>41159</v>
      </c>
      <c r="E761" t="s">
        <v>1529</v>
      </c>
      <c r="F761" t="s">
        <v>1530</v>
      </c>
      <c r="G761" t="s">
        <v>165</v>
      </c>
      <c r="H761" s="42" t="s">
        <v>10091</v>
      </c>
      <c r="I761" s="42">
        <v>41233</v>
      </c>
      <c r="J761" t="s">
        <v>5994</v>
      </c>
      <c r="K761" t="s">
        <v>6007</v>
      </c>
      <c r="L761" t="s">
        <v>4782</v>
      </c>
      <c r="M761" t="s">
        <v>5996</v>
      </c>
      <c r="N761" s="42" t="s">
        <v>10092</v>
      </c>
      <c r="O761" s="42" t="s">
        <v>8749</v>
      </c>
      <c r="P761" s="42">
        <v>41240</v>
      </c>
      <c r="Q761" s="42" t="s">
        <v>499</v>
      </c>
      <c r="R761" s="42" t="s">
        <v>11590</v>
      </c>
      <c r="S761" t="s">
        <v>11591</v>
      </c>
      <c r="T761" s="42" t="s">
        <v>499</v>
      </c>
      <c r="U761" t="s">
        <v>11590</v>
      </c>
      <c r="V761" t="s">
        <v>11591</v>
      </c>
    </row>
    <row r="762" spans="1:22" ht="18" customHeight="1">
      <c r="A762">
        <v>3993</v>
      </c>
      <c r="B762">
        <v>3993</v>
      </c>
      <c r="C762" s="3">
        <v>41116</v>
      </c>
      <c r="D762">
        <v>41161</v>
      </c>
      <c r="E762" t="s">
        <v>1529</v>
      </c>
      <c r="F762" t="s">
        <v>1530</v>
      </c>
      <c r="G762" t="s">
        <v>1894</v>
      </c>
      <c r="H762" s="42" t="s">
        <v>10093</v>
      </c>
      <c r="I762" s="42">
        <v>41197</v>
      </c>
      <c r="J762" t="s">
        <v>6030</v>
      </c>
      <c r="K762" t="s">
        <v>6031</v>
      </c>
      <c r="L762" t="s">
        <v>6032</v>
      </c>
      <c r="M762">
        <v>38392605</v>
      </c>
      <c r="N762" s="42" t="s">
        <v>10094</v>
      </c>
      <c r="O762" s="42" t="s">
        <v>8112</v>
      </c>
      <c r="P762" s="42">
        <v>41235</v>
      </c>
      <c r="Q762" s="42" t="s">
        <v>499</v>
      </c>
      <c r="R762" s="42" t="s">
        <v>11592</v>
      </c>
      <c r="S762" t="s">
        <v>11593</v>
      </c>
      <c r="T762" s="42" t="s">
        <v>499</v>
      </c>
      <c r="U762" t="s">
        <v>11592</v>
      </c>
      <c r="V762" t="s">
        <v>11593</v>
      </c>
    </row>
    <row r="763" spans="1:22" ht="18" customHeight="1">
      <c r="A763">
        <v>3994</v>
      </c>
      <c r="B763">
        <v>3994</v>
      </c>
      <c r="C763" s="3">
        <v>41116</v>
      </c>
      <c r="D763">
        <v>41161</v>
      </c>
      <c r="E763" t="s">
        <v>1529</v>
      </c>
      <c r="F763" t="s">
        <v>1530</v>
      </c>
      <c r="G763" t="s">
        <v>1894</v>
      </c>
      <c r="H763" s="42" t="s">
        <v>10095</v>
      </c>
      <c r="I763" s="42">
        <v>41207</v>
      </c>
      <c r="J763" t="s">
        <v>6033</v>
      </c>
      <c r="K763" t="s">
        <v>6034</v>
      </c>
      <c r="L763" t="s">
        <v>6035</v>
      </c>
      <c r="M763" t="s">
        <v>7342</v>
      </c>
      <c r="N763" s="42" t="s">
        <v>13482</v>
      </c>
      <c r="O763" s="42" t="s">
        <v>8115</v>
      </c>
      <c r="P763" s="42">
        <v>41255</v>
      </c>
      <c r="Q763" s="42" t="s">
        <v>7343</v>
      </c>
      <c r="R763" s="42" t="s">
        <v>11594</v>
      </c>
      <c r="S763" s="42" t="s">
        <v>11595</v>
      </c>
      <c r="T763" t="s">
        <v>7343</v>
      </c>
      <c r="U763" t="s">
        <v>11594</v>
      </c>
      <c r="V763" t="s">
        <v>11595</v>
      </c>
    </row>
    <row r="764" spans="1:22" ht="18" customHeight="1">
      <c r="A764">
        <v>3995</v>
      </c>
      <c r="B764">
        <v>3995</v>
      </c>
      <c r="C764" s="3">
        <v>41116</v>
      </c>
      <c r="D764">
        <v>41161</v>
      </c>
      <c r="E764" t="s">
        <v>1529</v>
      </c>
      <c r="F764" t="s">
        <v>1530</v>
      </c>
      <c r="G764" t="s">
        <v>1894</v>
      </c>
      <c r="H764" s="42" t="s">
        <v>9670</v>
      </c>
      <c r="I764" s="42">
        <v>41178</v>
      </c>
      <c r="J764" t="s">
        <v>6036</v>
      </c>
      <c r="K764" t="s">
        <v>6037</v>
      </c>
      <c r="L764" t="s">
        <v>6038</v>
      </c>
      <c r="M764" t="s">
        <v>7344</v>
      </c>
      <c r="N764" s="42" t="s">
        <v>9671</v>
      </c>
      <c r="O764" s="42" t="s">
        <v>8112</v>
      </c>
      <c r="P764" s="42">
        <v>41208</v>
      </c>
      <c r="Q764" s="42" t="s">
        <v>7345</v>
      </c>
      <c r="R764" s="42" t="s">
        <v>11596</v>
      </c>
      <c r="S764" t="s">
        <v>11597</v>
      </c>
      <c r="T764" t="s">
        <v>7345</v>
      </c>
      <c r="U764" t="s">
        <v>11596</v>
      </c>
      <c r="V764" t="s">
        <v>11597</v>
      </c>
    </row>
    <row r="765" spans="1:22" ht="18" customHeight="1">
      <c r="A765">
        <v>3996</v>
      </c>
      <c r="B765">
        <v>3996</v>
      </c>
      <c r="C765" s="3">
        <v>41116</v>
      </c>
      <c r="D765">
        <v>41162</v>
      </c>
      <c r="E765" t="s">
        <v>1529</v>
      </c>
      <c r="F765" t="s">
        <v>1530</v>
      </c>
      <c r="G765" t="s">
        <v>1894</v>
      </c>
      <c r="H765" s="42" t="s">
        <v>9672</v>
      </c>
      <c r="I765" s="42">
        <v>41178</v>
      </c>
      <c r="J765" t="s">
        <v>6039</v>
      </c>
      <c r="K765" t="s">
        <v>8267</v>
      </c>
      <c r="L765" t="s">
        <v>6040</v>
      </c>
      <c r="M765" t="s">
        <v>7566</v>
      </c>
      <c r="N765" s="42" t="s">
        <v>9673</v>
      </c>
      <c r="O765" s="42" t="s">
        <v>8115</v>
      </c>
      <c r="P765" s="42">
        <v>41207</v>
      </c>
      <c r="Q765" s="42" t="s">
        <v>8268</v>
      </c>
      <c r="R765" s="42" t="s">
        <v>11598</v>
      </c>
      <c r="S765" t="s">
        <v>11599</v>
      </c>
      <c r="T765" t="s">
        <v>8268</v>
      </c>
      <c r="U765" t="s">
        <v>11598</v>
      </c>
      <c r="V765" t="s">
        <v>11599</v>
      </c>
    </row>
    <row r="766" spans="1:22" ht="18" customHeight="1">
      <c r="A766">
        <v>3997</v>
      </c>
      <c r="B766">
        <v>3997</v>
      </c>
      <c r="C766" s="3">
        <v>41116</v>
      </c>
      <c r="D766">
        <v>41181</v>
      </c>
      <c r="E766" t="s">
        <v>1529</v>
      </c>
      <c r="F766" t="s">
        <v>1530</v>
      </c>
      <c r="G766" t="s">
        <v>1894</v>
      </c>
      <c r="H766" s="42" t="s">
        <v>9674</v>
      </c>
      <c r="I766" s="42">
        <v>41204</v>
      </c>
      <c r="J766" t="s">
        <v>6041</v>
      </c>
      <c r="K766" t="s">
        <v>8908</v>
      </c>
      <c r="L766" t="s">
        <v>4904</v>
      </c>
      <c r="M766">
        <v>38392605</v>
      </c>
      <c r="N766" s="42" t="s">
        <v>9675</v>
      </c>
      <c r="O766" s="42" t="s">
        <v>8115</v>
      </c>
      <c r="P766" s="42">
        <v>41221</v>
      </c>
      <c r="Q766" s="42" t="s">
        <v>8909</v>
      </c>
      <c r="R766" s="42" t="s">
        <v>11600</v>
      </c>
      <c r="S766" t="s">
        <v>11601</v>
      </c>
      <c r="T766" t="s">
        <v>8909</v>
      </c>
      <c r="U766" t="s">
        <v>11600</v>
      </c>
      <c r="V766" t="s">
        <v>11601</v>
      </c>
    </row>
    <row r="767" spans="1:22" ht="18" customHeight="1">
      <c r="A767">
        <v>3998</v>
      </c>
      <c r="B767">
        <v>3998</v>
      </c>
      <c r="C767" s="3">
        <v>41116</v>
      </c>
      <c r="D767">
        <v>41161</v>
      </c>
      <c r="E767" t="s">
        <v>1529</v>
      </c>
      <c r="F767" t="s">
        <v>1530</v>
      </c>
      <c r="G767" t="s">
        <v>1894</v>
      </c>
      <c r="H767" s="42" t="s">
        <v>8127</v>
      </c>
      <c r="I767" s="42">
        <v>41169</v>
      </c>
      <c r="J767" t="s">
        <v>6042</v>
      </c>
      <c r="K767" t="s">
        <v>6043</v>
      </c>
      <c r="L767" t="s">
        <v>6044</v>
      </c>
      <c r="M767" t="s">
        <v>7346</v>
      </c>
      <c r="N767" s="42" t="s">
        <v>8128</v>
      </c>
      <c r="O767" s="42" t="s">
        <v>8115</v>
      </c>
      <c r="P767" s="42">
        <v>41170</v>
      </c>
      <c r="Q767" s="42" t="s">
        <v>7347</v>
      </c>
      <c r="R767" s="42" t="s">
        <v>11602</v>
      </c>
      <c r="S767" t="s">
        <v>11603</v>
      </c>
      <c r="T767" t="s">
        <v>7347</v>
      </c>
      <c r="U767" t="s">
        <v>11602</v>
      </c>
      <c r="V767" t="s">
        <v>11603</v>
      </c>
    </row>
    <row r="768" spans="1:22" ht="18" customHeight="1">
      <c r="A768">
        <v>3999</v>
      </c>
      <c r="B768">
        <v>3999</v>
      </c>
      <c r="C768" s="3">
        <v>41116</v>
      </c>
      <c r="D768">
        <v>41161</v>
      </c>
      <c r="E768" t="s">
        <v>1529</v>
      </c>
      <c r="F768" t="s">
        <v>1530</v>
      </c>
      <c r="G768" t="s">
        <v>1894</v>
      </c>
      <c r="H768" s="42" t="s">
        <v>8269</v>
      </c>
      <c r="I768" s="42">
        <v>41162</v>
      </c>
      <c r="J768" t="s">
        <v>6045</v>
      </c>
      <c r="K768" t="s">
        <v>7348</v>
      </c>
      <c r="L768" t="s">
        <v>6046</v>
      </c>
      <c r="M768" t="s">
        <v>7349</v>
      </c>
      <c r="N768" s="42" t="s">
        <v>8315</v>
      </c>
      <c r="O768" s="42" t="s">
        <v>8115</v>
      </c>
      <c r="P768" s="42">
        <v>41172</v>
      </c>
      <c r="Q768" s="42" t="s">
        <v>7350</v>
      </c>
      <c r="R768" s="42" t="s">
        <v>11604</v>
      </c>
      <c r="S768" t="s">
        <v>11605</v>
      </c>
      <c r="T768" t="s">
        <v>7350</v>
      </c>
      <c r="U768" t="s">
        <v>11604</v>
      </c>
      <c r="V768" t="s">
        <v>11605</v>
      </c>
    </row>
    <row r="769" spans="1:22" ht="18" customHeight="1">
      <c r="A769">
        <v>4000</v>
      </c>
      <c r="B769">
        <v>4000</v>
      </c>
      <c r="C769" s="3">
        <v>41116</v>
      </c>
      <c r="D769">
        <v>41161</v>
      </c>
      <c r="E769" t="s">
        <v>1529</v>
      </c>
      <c r="F769" t="s">
        <v>1530</v>
      </c>
      <c r="G769" t="s">
        <v>1894</v>
      </c>
      <c r="H769" s="42" t="s">
        <v>8316</v>
      </c>
      <c r="I769" s="42">
        <v>41162</v>
      </c>
      <c r="J769" t="s">
        <v>6047</v>
      </c>
      <c r="K769" t="s">
        <v>7351</v>
      </c>
      <c r="L769" t="s">
        <v>6048</v>
      </c>
      <c r="M769" t="s">
        <v>7352</v>
      </c>
      <c r="N769" s="42" t="s">
        <v>8317</v>
      </c>
      <c r="O769" s="42" t="s">
        <v>8112</v>
      </c>
      <c r="P769" s="42">
        <v>41173</v>
      </c>
      <c r="Q769" s="42" t="s">
        <v>7353</v>
      </c>
      <c r="R769" s="42" t="s">
        <v>11606</v>
      </c>
      <c r="S769" t="s">
        <v>11607</v>
      </c>
      <c r="T769" t="s">
        <v>7353</v>
      </c>
      <c r="U769" t="s">
        <v>11606</v>
      </c>
      <c r="V769" t="s">
        <v>11607</v>
      </c>
    </row>
    <row r="770" spans="1:22" ht="18" customHeight="1">
      <c r="A770">
        <v>4001</v>
      </c>
      <c r="B770">
        <v>4001</v>
      </c>
      <c r="C770" s="3">
        <v>41116</v>
      </c>
      <c r="D770">
        <v>41161</v>
      </c>
      <c r="E770" t="s">
        <v>1529</v>
      </c>
      <c r="F770" t="s">
        <v>1530</v>
      </c>
      <c r="G770" t="s">
        <v>1894</v>
      </c>
      <c r="H770" s="42" t="s">
        <v>7919</v>
      </c>
      <c r="I770" s="42">
        <v>41162</v>
      </c>
      <c r="J770" t="s">
        <v>6045</v>
      </c>
      <c r="K770" t="s">
        <v>7354</v>
      </c>
      <c r="L770" t="s">
        <v>6049</v>
      </c>
      <c r="M770" t="s">
        <v>7355</v>
      </c>
      <c r="N770" s="42" t="s">
        <v>8318</v>
      </c>
      <c r="O770" s="42" t="s">
        <v>8112</v>
      </c>
      <c r="P770" s="42">
        <v>41173</v>
      </c>
      <c r="Q770" s="42" t="s">
        <v>7356</v>
      </c>
      <c r="R770" s="42" t="s">
        <v>11608</v>
      </c>
      <c r="S770" t="s">
        <v>11609</v>
      </c>
      <c r="T770" t="s">
        <v>7356</v>
      </c>
      <c r="U770" t="s">
        <v>11608</v>
      </c>
      <c r="V770" t="s">
        <v>11609</v>
      </c>
    </row>
    <row r="771" spans="1:22" ht="18" customHeight="1">
      <c r="A771">
        <v>4002</v>
      </c>
      <c r="B771">
        <v>4002</v>
      </c>
      <c r="C771" s="3">
        <v>41116</v>
      </c>
      <c r="D771">
        <v>41173</v>
      </c>
      <c r="E771" t="s">
        <v>1529</v>
      </c>
      <c r="F771" t="s">
        <v>1530</v>
      </c>
      <c r="G771" t="s">
        <v>1894</v>
      </c>
      <c r="H771" s="42" t="s">
        <v>9399</v>
      </c>
      <c r="I771" s="42">
        <v>41178</v>
      </c>
      <c r="J771" t="s">
        <v>6050</v>
      </c>
      <c r="K771" t="s">
        <v>8270</v>
      </c>
      <c r="L771" t="s">
        <v>6051</v>
      </c>
      <c r="M771" t="s">
        <v>8271</v>
      </c>
      <c r="N771" s="42" t="s">
        <v>9400</v>
      </c>
      <c r="O771" s="42" t="s">
        <v>8112</v>
      </c>
      <c r="P771" s="42">
        <v>41205</v>
      </c>
      <c r="Q771" s="42" t="s">
        <v>8272</v>
      </c>
      <c r="R771" s="42" t="s">
        <v>11610</v>
      </c>
      <c r="S771" t="s">
        <v>11611</v>
      </c>
      <c r="T771" t="s">
        <v>8272</v>
      </c>
      <c r="U771" t="s">
        <v>11610</v>
      </c>
      <c r="V771" t="s">
        <v>11611</v>
      </c>
    </row>
    <row r="772" spans="1:22" ht="18" customHeight="1">
      <c r="A772">
        <v>4003</v>
      </c>
      <c r="B772">
        <v>4003</v>
      </c>
      <c r="C772" s="3">
        <v>41116</v>
      </c>
      <c r="D772">
        <v>41161</v>
      </c>
      <c r="E772" t="s">
        <v>1529</v>
      </c>
      <c r="F772" t="s">
        <v>1530</v>
      </c>
      <c r="G772" t="s">
        <v>1894</v>
      </c>
      <c r="H772" s="42" t="s">
        <v>8590</v>
      </c>
      <c r="I772" s="42">
        <v>41162</v>
      </c>
      <c r="J772" t="s">
        <v>6050</v>
      </c>
      <c r="K772" t="s">
        <v>6052</v>
      </c>
      <c r="L772" t="s">
        <v>6053</v>
      </c>
      <c r="M772" t="s">
        <v>7357</v>
      </c>
      <c r="N772" s="42" t="s">
        <v>8591</v>
      </c>
      <c r="O772" s="42" t="s">
        <v>8115</v>
      </c>
      <c r="P772" s="42">
        <v>41179</v>
      </c>
      <c r="Q772" s="42" t="s">
        <v>7358</v>
      </c>
      <c r="R772" s="42" t="s">
        <v>11612</v>
      </c>
      <c r="S772" t="s">
        <v>11613</v>
      </c>
      <c r="T772" t="s">
        <v>7358</v>
      </c>
      <c r="U772" t="s">
        <v>11612</v>
      </c>
      <c r="V772" t="s">
        <v>11613</v>
      </c>
    </row>
    <row r="773" spans="1:22" ht="18" customHeight="1">
      <c r="A773">
        <v>4004</v>
      </c>
      <c r="B773">
        <v>4004</v>
      </c>
      <c r="C773" s="3">
        <v>41116</v>
      </c>
      <c r="D773">
        <v>41161</v>
      </c>
      <c r="E773" t="s">
        <v>1529</v>
      </c>
      <c r="F773" t="s">
        <v>1530</v>
      </c>
      <c r="G773" t="s">
        <v>1894</v>
      </c>
      <c r="H773" s="42" t="s">
        <v>8129</v>
      </c>
      <c r="I773" s="42">
        <v>41162</v>
      </c>
      <c r="J773" t="s">
        <v>6045</v>
      </c>
      <c r="K773" t="s">
        <v>6054</v>
      </c>
      <c r="L773" t="s">
        <v>6055</v>
      </c>
      <c r="M773" t="s">
        <v>7359</v>
      </c>
      <c r="N773" s="42" t="s">
        <v>8130</v>
      </c>
      <c r="O773" s="42" t="s">
        <v>8112</v>
      </c>
      <c r="P773" s="42">
        <v>41170</v>
      </c>
      <c r="Q773" s="42" t="s">
        <v>7360</v>
      </c>
      <c r="R773" s="42" t="s">
        <v>11614</v>
      </c>
      <c r="S773" t="s">
        <v>11615</v>
      </c>
      <c r="T773" t="s">
        <v>7360</v>
      </c>
      <c r="U773" t="s">
        <v>11614</v>
      </c>
      <c r="V773" t="s">
        <v>11615</v>
      </c>
    </row>
    <row r="774" spans="1:22" ht="18" customHeight="1">
      <c r="A774">
        <v>4005</v>
      </c>
      <c r="B774">
        <v>4005</v>
      </c>
      <c r="C774" s="3">
        <v>41116</v>
      </c>
      <c r="D774">
        <v>41161</v>
      </c>
      <c r="E774" t="s">
        <v>1529</v>
      </c>
      <c r="F774" t="s">
        <v>1530</v>
      </c>
      <c r="G774" t="s">
        <v>1894</v>
      </c>
      <c r="H774" s="42" t="s">
        <v>8592</v>
      </c>
      <c r="I774" s="42">
        <v>41162</v>
      </c>
      <c r="J774" t="s">
        <v>6056</v>
      </c>
      <c r="K774" t="s">
        <v>7361</v>
      </c>
      <c r="L774" t="s">
        <v>6057</v>
      </c>
      <c r="M774" t="s">
        <v>7362</v>
      </c>
      <c r="N774" s="42" t="s">
        <v>8593</v>
      </c>
      <c r="O774" s="42" t="s">
        <v>8112</v>
      </c>
      <c r="P774" s="42">
        <v>41177</v>
      </c>
      <c r="Q774" s="42" t="s">
        <v>7363</v>
      </c>
      <c r="R774" s="42" t="s">
        <v>11616</v>
      </c>
      <c r="S774" t="s">
        <v>11617</v>
      </c>
      <c r="T774" t="s">
        <v>7363</v>
      </c>
      <c r="U774" t="s">
        <v>11616</v>
      </c>
      <c r="V774" t="s">
        <v>11617</v>
      </c>
    </row>
    <row r="775" spans="1:22" ht="18" customHeight="1">
      <c r="A775">
        <v>4006</v>
      </c>
      <c r="B775">
        <v>4006</v>
      </c>
      <c r="C775" s="3">
        <v>41116</v>
      </c>
      <c r="D775">
        <v>41161</v>
      </c>
      <c r="E775" t="s">
        <v>1529</v>
      </c>
      <c r="F775" t="s">
        <v>1530</v>
      </c>
      <c r="G775" t="s">
        <v>1894</v>
      </c>
      <c r="H775" s="42" t="s">
        <v>8131</v>
      </c>
      <c r="I775" s="42">
        <v>41162</v>
      </c>
      <c r="J775" t="s">
        <v>6058</v>
      </c>
      <c r="K775" t="s">
        <v>6059</v>
      </c>
      <c r="L775" t="s">
        <v>6060</v>
      </c>
      <c r="M775" t="s">
        <v>7364</v>
      </c>
      <c r="N775" s="42" t="s">
        <v>8132</v>
      </c>
      <c r="O775" s="42" t="s">
        <v>8112</v>
      </c>
      <c r="P775" s="42">
        <v>41171</v>
      </c>
      <c r="Q775" s="42" t="s">
        <v>7365</v>
      </c>
      <c r="R775" s="42" t="s">
        <v>11618</v>
      </c>
      <c r="S775" t="s">
        <v>11619</v>
      </c>
      <c r="T775" t="s">
        <v>7365</v>
      </c>
      <c r="U775" t="s">
        <v>11618</v>
      </c>
      <c r="V775" t="s">
        <v>11619</v>
      </c>
    </row>
    <row r="776" spans="1:22" ht="18" customHeight="1">
      <c r="A776">
        <v>4007</v>
      </c>
      <c r="B776">
        <v>4007</v>
      </c>
      <c r="C776" s="3">
        <v>41116</v>
      </c>
      <c r="D776">
        <v>41161</v>
      </c>
      <c r="E776" t="s">
        <v>1529</v>
      </c>
      <c r="F776" t="s">
        <v>1530</v>
      </c>
      <c r="G776" t="s">
        <v>1894</v>
      </c>
      <c r="H776" s="42" t="s">
        <v>8273</v>
      </c>
      <c r="I776" s="42">
        <v>41162</v>
      </c>
      <c r="J776" t="s">
        <v>6061</v>
      </c>
      <c r="K776" t="s">
        <v>6062</v>
      </c>
      <c r="L776" t="s">
        <v>6063</v>
      </c>
      <c r="M776" t="s">
        <v>7366</v>
      </c>
      <c r="N776" s="42" t="s">
        <v>8319</v>
      </c>
      <c r="O776" s="42" t="s">
        <v>8115</v>
      </c>
      <c r="P776" s="42">
        <v>41172</v>
      </c>
      <c r="Q776" s="42" t="s">
        <v>7367</v>
      </c>
      <c r="R776" s="42" t="s">
        <v>11620</v>
      </c>
      <c r="S776" t="s">
        <v>11621</v>
      </c>
      <c r="T776" t="s">
        <v>7367</v>
      </c>
      <c r="U776" t="s">
        <v>11620</v>
      </c>
      <c r="V776" t="s">
        <v>11621</v>
      </c>
    </row>
    <row r="777" spans="1:22" ht="18" customHeight="1">
      <c r="A777">
        <v>4008</v>
      </c>
      <c r="B777">
        <v>4008</v>
      </c>
      <c r="C777" s="3">
        <v>41116</v>
      </c>
      <c r="D777">
        <v>41161</v>
      </c>
      <c r="E777" t="s">
        <v>1529</v>
      </c>
      <c r="F777" t="s">
        <v>1530</v>
      </c>
      <c r="G777" t="s">
        <v>1894</v>
      </c>
      <c r="H777" s="42" t="s">
        <v>9676</v>
      </c>
      <c r="I777" s="42">
        <v>41162</v>
      </c>
      <c r="J777" t="s">
        <v>6061</v>
      </c>
      <c r="K777" t="s">
        <v>7368</v>
      </c>
      <c r="L777" t="s">
        <v>6063</v>
      </c>
      <c r="M777" t="s">
        <v>7369</v>
      </c>
      <c r="N777" s="42" t="s">
        <v>9677</v>
      </c>
      <c r="O777" s="42" t="s">
        <v>8112</v>
      </c>
      <c r="P777" s="42">
        <v>41206</v>
      </c>
      <c r="Q777" s="42" t="s">
        <v>7370</v>
      </c>
      <c r="R777" s="42" t="s">
        <v>11622</v>
      </c>
      <c r="S777" t="s">
        <v>11623</v>
      </c>
      <c r="T777" t="s">
        <v>7370</v>
      </c>
      <c r="U777" t="s">
        <v>11622</v>
      </c>
      <c r="V777" t="s">
        <v>11623</v>
      </c>
    </row>
    <row r="778" spans="1:22" ht="18" customHeight="1">
      <c r="A778">
        <v>4009</v>
      </c>
      <c r="B778">
        <v>4009</v>
      </c>
      <c r="C778" s="3">
        <v>41116</v>
      </c>
      <c r="D778">
        <v>41161</v>
      </c>
      <c r="E778" t="s">
        <v>1529</v>
      </c>
      <c r="F778" t="s">
        <v>1530</v>
      </c>
      <c r="G778" t="s">
        <v>1894</v>
      </c>
      <c r="H778" s="42" t="s">
        <v>8133</v>
      </c>
      <c r="I778" s="42">
        <v>41162</v>
      </c>
      <c r="J778" t="s">
        <v>6030</v>
      </c>
      <c r="K778" t="s">
        <v>6064</v>
      </c>
      <c r="L778" t="s">
        <v>6065</v>
      </c>
      <c r="M778" t="s">
        <v>7371</v>
      </c>
      <c r="N778" s="42" t="s">
        <v>8134</v>
      </c>
      <c r="O778" s="42" t="s">
        <v>8115</v>
      </c>
      <c r="P778" s="42">
        <v>41170</v>
      </c>
      <c r="Q778" s="42" t="s">
        <v>7372</v>
      </c>
      <c r="R778" s="42" t="s">
        <v>11624</v>
      </c>
      <c r="S778" t="s">
        <v>11625</v>
      </c>
      <c r="T778" t="s">
        <v>7372</v>
      </c>
      <c r="U778" t="s">
        <v>11624</v>
      </c>
      <c r="V778" t="s">
        <v>11625</v>
      </c>
    </row>
    <row r="779" spans="1:22" ht="18" customHeight="1">
      <c r="A779">
        <v>4010</v>
      </c>
      <c r="B779">
        <v>4010</v>
      </c>
      <c r="C779" s="3">
        <v>41116</v>
      </c>
      <c r="D779">
        <v>41161</v>
      </c>
      <c r="E779" t="s">
        <v>1529</v>
      </c>
      <c r="F779" t="s">
        <v>1530</v>
      </c>
      <c r="G779" t="s">
        <v>1894</v>
      </c>
      <c r="H779" s="42" t="s">
        <v>8274</v>
      </c>
      <c r="I779" s="42">
        <v>41171</v>
      </c>
      <c r="J779" t="s">
        <v>6061</v>
      </c>
      <c r="K779" t="s">
        <v>7373</v>
      </c>
      <c r="L779" t="s">
        <v>6066</v>
      </c>
      <c r="M779">
        <v>38392605</v>
      </c>
      <c r="N779" s="42" t="s">
        <v>8320</v>
      </c>
      <c r="O779" s="42" t="s">
        <v>8308</v>
      </c>
      <c r="P779" s="42">
        <v>41176</v>
      </c>
      <c r="Q779" s="42" t="s">
        <v>7374</v>
      </c>
      <c r="R779" s="42" t="s">
        <v>11626</v>
      </c>
      <c r="S779" t="s">
        <v>11627</v>
      </c>
      <c r="T779" t="s">
        <v>7374</v>
      </c>
      <c r="U779" t="s">
        <v>11626</v>
      </c>
      <c r="V779" t="s">
        <v>11627</v>
      </c>
    </row>
    <row r="780" spans="1:22" ht="18" customHeight="1">
      <c r="A780">
        <v>4011</v>
      </c>
      <c r="B780">
        <v>4011</v>
      </c>
      <c r="C780" s="3">
        <v>41116</v>
      </c>
      <c r="D780">
        <v>41161</v>
      </c>
      <c r="E780" t="s">
        <v>1529</v>
      </c>
      <c r="F780" t="s">
        <v>1530</v>
      </c>
      <c r="G780" t="s">
        <v>1894</v>
      </c>
      <c r="H780" s="42" t="s">
        <v>8321</v>
      </c>
      <c r="I780" s="42">
        <v>41172</v>
      </c>
      <c r="J780" t="s">
        <v>6067</v>
      </c>
      <c r="K780" t="s">
        <v>6068</v>
      </c>
      <c r="L780" t="s">
        <v>6069</v>
      </c>
      <c r="M780" t="s">
        <v>7375</v>
      </c>
      <c r="N780" s="42" t="s">
        <v>8322</v>
      </c>
      <c r="O780" s="42" t="s">
        <v>8112</v>
      </c>
      <c r="P780" s="42">
        <v>41173</v>
      </c>
      <c r="Q780" s="42" t="s">
        <v>7376</v>
      </c>
      <c r="R780" s="42" t="s">
        <v>11628</v>
      </c>
      <c r="S780" t="s">
        <v>11629</v>
      </c>
      <c r="T780" t="s">
        <v>7376</v>
      </c>
      <c r="U780" t="s">
        <v>11628</v>
      </c>
      <c r="V780" t="s">
        <v>11629</v>
      </c>
    </row>
    <row r="781" spans="1:22" ht="18" customHeight="1">
      <c r="A781">
        <v>4012</v>
      </c>
      <c r="B781">
        <v>4012</v>
      </c>
      <c r="C781" s="3">
        <v>41116</v>
      </c>
      <c r="D781">
        <v>41161</v>
      </c>
      <c r="E781" t="s">
        <v>1529</v>
      </c>
      <c r="F781" t="s">
        <v>1530</v>
      </c>
      <c r="G781" t="s">
        <v>1894</v>
      </c>
      <c r="H781" s="42" t="s">
        <v>9717</v>
      </c>
      <c r="I781" s="42">
        <v>41162</v>
      </c>
      <c r="J781" t="s">
        <v>6036</v>
      </c>
      <c r="K781" t="s">
        <v>6070</v>
      </c>
      <c r="L781" t="s">
        <v>6071</v>
      </c>
      <c r="M781" t="s">
        <v>7377</v>
      </c>
      <c r="N781" s="42" t="s">
        <v>9718</v>
      </c>
      <c r="O781" s="42" t="s">
        <v>8308</v>
      </c>
      <c r="P781" s="42">
        <v>41211</v>
      </c>
      <c r="Q781" s="42" t="s">
        <v>7378</v>
      </c>
      <c r="R781" s="42" t="s">
        <v>11630</v>
      </c>
      <c r="S781" t="s">
        <v>11631</v>
      </c>
      <c r="T781" t="s">
        <v>7378</v>
      </c>
      <c r="U781" t="s">
        <v>11630</v>
      </c>
      <c r="V781" t="s">
        <v>11631</v>
      </c>
    </row>
    <row r="782" spans="1:22" ht="18" customHeight="1">
      <c r="A782">
        <v>4013</v>
      </c>
      <c r="B782">
        <v>4013</v>
      </c>
      <c r="C782" s="3">
        <v>41116</v>
      </c>
      <c r="D782">
        <v>41161</v>
      </c>
      <c r="E782" t="s">
        <v>1529</v>
      </c>
      <c r="F782" t="s">
        <v>1530</v>
      </c>
      <c r="G782" t="s">
        <v>1894</v>
      </c>
      <c r="H782" s="42" t="s">
        <v>9401</v>
      </c>
      <c r="I782" s="42">
        <v>41162</v>
      </c>
      <c r="J782" t="s">
        <v>6072</v>
      </c>
      <c r="K782" t="s">
        <v>7379</v>
      </c>
      <c r="L782" t="s">
        <v>6071</v>
      </c>
      <c r="M782" t="s">
        <v>7380</v>
      </c>
      <c r="N782" s="42" t="s">
        <v>9402</v>
      </c>
      <c r="O782" s="42" t="s">
        <v>8115</v>
      </c>
      <c r="P782" s="42">
        <v>41206</v>
      </c>
      <c r="Q782" s="42" t="s">
        <v>7381</v>
      </c>
      <c r="R782" s="42" t="s">
        <v>11632</v>
      </c>
      <c r="S782" t="s">
        <v>11633</v>
      </c>
      <c r="T782" t="s">
        <v>7381</v>
      </c>
      <c r="U782" t="s">
        <v>11632</v>
      </c>
      <c r="V782" t="s">
        <v>11633</v>
      </c>
    </row>
    <row r="783" spans="1:22" ht="18" customHeight="1">
      <c r="A783">
        <v>4014</v>
      </c>
      <c r="B783">
        <v>4014</v>
      </c>
      <c r="C783" s="3">
        <v>41116</v>
      </c>
      <c r="D783">
        <v>41161</v>
      </c>
      <c r="E783" t="s">
        <v>1529</v>
      </c>
      <c r="F783" t="s">
        <v>1530</v>
      </c>
      <c r="G783" t="s">
        <v>1894</v>
      </c>
      <c r="H783" s="42" t="s">
        <v>8594</v>
      </c>
      <c r="I783" s="42">
        <v>41162</v>
      </c>
      <c r="J783" t="s">
        <v>6072</v>
      </c>
      <c r="K783" t="s">
        <v>7382</v>
      </c>
      <c r="L783" t="s">
        <v>6073</v>
      </c>
      <c r="M783" t="s">
        <v>7383</v>
      </c>
      <c r="N783" s="42" t="s">
        <v>8595</v>
      </c>
      <c r="O783" s="42" t="s">
        <v>8112</v>
      </c>
      <c r="P783" s="42">
        <v>41179</v>
      </c>
      <c r="Q783" s="42" t="s">
        <v>7384</v>
      </c>
      <c r="R783" s="42" t="s">
        <v>11634</v>
      </c>
      <c r="S783" t="s">
        <v>11635</v>
      </c>
      <c r="T783" t="s">
        <v>7384</v>
      </c>
      <c r="U783" t="s">
        <v>11634</v>
      </c>
      <c r="V783" t="s">
        <v>11635</v>
      </c>
    </row>
    <row r="784" spans="1:22" ht="18" customHeight="1">
      <c r="A784">
        <v>4015</v>
      </c>
      <c r="B784">
        <v>4015</v>
      </c>
      <c r="C784" s="3">
        <v>41116</v>
      </c>
      <c r="D784">
        <v>41161</v>
      </c>
      <c r="E784" t="s">
        <v>1529</v>
      </c>
      <c r="F784" t="s">
        <v>1530</v>
      </c>
      <c r="G784" t="s">
        <v>1894</v>
      </c>
      <c r="H784" s="42" t="s">
        <v>9430</v>
      </c>
      <c r="I784" s="42">
        <v>41206</v>
      </c>
      <c r="J784" t="s">
        <v>6041</v>
      </c>
      <c r="K784" t="s">
        <v>6074</v>
      </c>
      <c r="L784" t="s">
        <v>6075</v>
      </c>
      <c r="M784">
        <v>38392605</v>
      </c>
      <c r="N784" s="42" t="s">
        <v>9431</v>
      </c>
      <c r="O784" s="42" t="s">
        <v>8112</v>
      </c>
      <c r="P784" s="42">
        <v>41208</v>
      </c>
      <c r="Q784" s="42" t="s">
        <v>499</v>
      </c>
      <c r="R784" s="42" t="s">
        <v>11636</v>
      </c>
      <c r="S784" t="s">
        <v>11637</v>
      </c>
      <c r="T784" s="42" t="s">
        <v>499</v>
      </c>
      <c r="U784" t="s">
        <v>11636</v>
      </c>
      <c r="V784" t="s">
        <v>11637</v>
      </c>
    </row>
    <row r="785" spans="1:22" ht="18" customHeight="1">
      <c r="A785">
        <v>4016</v>
      </c>
      <c r="B785">
        <v>4016</v>
      </c>
      <c r="C785" s="3">
        <v>41116</v>
      </c>
      <c r="D785">
        <v>41161</v>
      </c>
      <c r="E785" t="s">
        <v>1529</v>
      </c>
      <c r="F785" t="s">
        <v>1530</v>
      </c>
      <c r="G785" t="s">
        <v>1894</v>
      </c>
      <c r="H785" s="42" t="s">
        <v>7920</v>
      </c>
      <c r="I785" s="42">
        <v>41162</v>
      </c>
      <c r="J785" t="s">
        <v>6058</v>
      </c>
      <c r="K785" t="s">
        <v>6076</v>
      </c>
      <c r="L785" t="s">
        <v>6077</v>
      </c>
      <c r="M785" t="s">
        <v>7385</v>
      </c>
      <c r="N785" s="42" t="s">
        <v>8135</v>
      </c>
      <c r="O785" s="42" t="s">
        <v>8112</v>
      </c>
      <c r="P785" s="42">
        <v>41169</v>
      </c>
      <c r="Q785" s="42" t="s">
        <v>7386</v>
      </c>
      <c r="R785" s="42" t="s">
        <v>11638</v>
      </c>
      <c r="S785" t="s">
        <v>11639</v>
      </c>
      <c r="T785" t="s">
        <v>7386</v>
      </c>
      <c r="U785" t="s">
        <v>11638</v>
      </c>
      <c r="V785" t="s">
        <v>11639</v>
      </c>
    </row>
    <row r="786" spans="1:22" ht="18" customHeight="1">
      <c r="A786">
        <v>4034</v>
      </c>
      <c r="B786">
        <v>4034</v>
      </c>
      <c r="C786" s="3">
        <v>41116</v>
      </c>
      <c r="D786">
        <v>41161</v>
      </c>
      <c r="E786" t="s">
        <v>1529</v>
      </c>
      <c r="F786" t="s">
        <v>1530</v>
      </c>
      <c r="G786" t="s">
        <v>6078</v>
      </c>
      <c r="H786" s="42" t="s">
        <v>6434</v>
      </c>
      <c r="I786" s="42">
        <v>41123</v>
      </c>
      <c r="J786" t="s">
        <v>6079</v>
      </c>
      <c r="K786" t="s">
        <v>6080</v>
      </c>
      <c r="L786" t="s">
        <v>6081</v>
      </c>
      <c r="M786" t="s">
        <v>6082</v>
      </c>
      <c r="N786" s="42" t="s">
        <v>6435</v>
      </c>
      <c r="O786" s="42" t="s">
        <v>6304</v>
      </c>
      <c r="P786" s="42">
        <v>41123</v>
      </c>
      <c r="Q786" s="42" t="s">
        <v>499</v>
      </c>
      <c r="R786" s="42" t="s">
        <v>11640</v>
      </c>
      <c r="S786" t="s">
        <v>11641</v>
      </c>
      <c r="T786" s="42" t="s">
        <v>499</v>
      </c>
      <c r="U786" t="s">
        <v>11640</v>
      </c>
      <c r="V786" t="s">
        <v>11641</v>
      </c>
    </row>
    <row r="787" spans="1:22" ht="18" customHeight="1">
      <c r="A787">
        <v>4039</v>
      </c>
      <c r="B787">
        <v>4039</v>
      </c>
      <c r="C787" s="3">
        <v>41116</v>
      </c>
      <c r="D787">
        <v>41161</v>
      </c>
      <c r="E787" t="s">
        <v>1529</v>
      </c>
      <c r="F787" t="s">
        <v>1530</v>
      </c>
      <c r="G787" t="s">
        <v>6078</v>
      </c>
      <c r="H787" s="42" t="s">
        <v>6512</v>
      </c>
      <c r="I787" s="42">
        <v>41127</v>
      </c>
      <c r="J787" t="s">
        <v>6083</v>
      </c>
      <c r="K787" t="s">
        <v>6084</v>
      </c>
      <c r="L787" t="s">
        <v>6085</v>
      </c>
      <c r="M787" t="s">
        <v>6086</v>
      </c>
      <c r="N787" s="42" t="s">
        <v>6513</v>
      </c>
      <c r="O787" s="42" t="s">
        <v>6299</v>
      </c>
      <c r="P787" s="42">
        <v>41127</v>
      </c>
      <c r="Q787" s="42" t="s">
        <v>499</v>
      </c>
      <c r="R787" s="42" t="s">
        <v>11642</v>
      </c>
      <c r="S787" t="s">
        <v>11643</v>
      </c>
      <c r="T787" s="42" t="s">
        <v>499</v>
      </c>
      <c r="U787" t="s">
        <v>11642</v>
      </c>
      <c r="V787" t="s">
        <v>11643</v>
      </c>
    </row>
    <row r="788" spans="1:22" ht="18" customHeight="1">
      <c r="A788">
        <v>3991</v>
      </c>
      <c r="B788">
        <v>3991</v>
      </c>
      <c r="C788" s="3">
        <v>41116</v>
      </c>
      <c r="D788">
        <v>41161</v>
      </c>
      <c r="E788" t="s">
        <v>1529</v>
      </c>
      <c r="F788" t="s">
        <v>1530</v>
      </c>
      <c r="G788" t="s">
        <v>6087</v>
      </c>
      <c r="H788" s="42" t="s">
        <v>12900</v>
      </c>
      <c r="I788" s="42">
        <v>41129</v>
      </c>
      <c r="J788" t="s">
        <v>3646</v>
      </c>
      <c r="K788" t="s">
        <v>3647</v>
      </c>
      <c r="L788" t="s">
        <v>5183</v>
      </c>
      <c r="M788" t="s">
        <v>3648</v>
      </c>
      <c r="N788" s="42" t="s">
        <v>13483</v>
      </c>
      <c r="O788" s="42" t="s">
        <v>1554</v>
      </c>
      <c r="P788" s="42">
        <v>41256</v>
      </c>
      <c r="Q788" s="42" t="s">
        <v>499</v>
      </c>
      <c r="R788" s="42" t="s">
        <v>12901</v>
      </c>
      <c r="S788" s="42" t="s">
        <v>11054</v>
      </c>
      <c r="T788" s="42" t="s">
        <v>499</v>
      </c>
      <c r="U788" t="s">
        <v>12901</v>
      </c>
      <c r="V788" t="s">
        <v>11054</v>
      </c>
    </row>
    <row r="789" spans="1:22" ht="18" customHeight="1">
      <c r="A789">
        <v>4017</v>
      </c>
      <c r="B789">
        <v>4017</v>
      </c>
      <c r="C789" s="3">
        <v>41116</v>
      </c>
      <c r="D789">
        <v>41161</v>
      </c>
      <c r="E789" t="s">
        <v>1529</v>
      </c>
      <c r="F789" t="s">
        <v>1530</v>
      </c>
      <c r="G789" t="s">
        <v>1894</v>
      </c>
      <c r="H789" s="42" t="s">
        <v>8323</v>
      </c>
      <c r="I789" s="42">
        <v>41162</v>
      </c>
      <c r="J789" t="s">
        <v>6056</v>
      </c>
      <c r="K789" t="s">
        <v>6088</v>
      </c>
      <c r="L789" t="s">
        <v>6089</v>
      </c>
      <c r="M789" t="s">
        <v>7387</v>
      </c>
      <c r="N789" s="42" t="s">
        <v>8324</v>
      </c>
      <c r="O789" s="42" t="s">
        <v>8112</v>
      </c>
      <c r="P789" s="42">
        <v>41190</v>
      </c>
      <c r="Q789" s="42" t="s">
        <v>7388</v>
      </c>
      <c r="R789" s="42" t="s">
        <v>11644</v>
      </c>
      <c r="S789" t="s">
        <v>11645</v>
      </c>
      <c r="T789" t="s">
        <v>7388</v>
      </c>
      <c r="U789" t="s">
        <v>11644</v>
      </c>
      <c r="V789" t="s">
        <v>11645</v>
      </c>
    </row>
    <row r="790" spans="1:22" ht="18" customHeight="1">
      <c r="A790">
        <v>4018</v>
      </c>
      <c r="B790">
        <v>4018</v>
      </c>
      <c r="C790" s="3">
        <v>41116</v>
      </c>
      <c r="D790">
        <v>41161</v>
      </c>
      <c r="E790" t="s">
        <v>1529</v>
      </c>
      <c r="F790" t="s">
        <v>1530</v>
      </c>
      <c r="G790" t="s">
        <v>1894</v>
      </c>
      <c r="H790" s="42" t="s">
        <v>8596</v>
      </c>
      <c r="I790" s="42">
        <v>41162</v>
      </c>
      <c r="J790" t="s">
        <v>6090</v>
      </c>
      <c r="K790" t="s">
        <v>6091</v>
      </c>
      <c r="L790" t="s">
        <v>6092</v>
      </c>
      <c r="M790">
        <v>38391620</v>
      </c>
      <c r="N790" s="42" t="s">
        <v>8597</v>
      </c>
      <c r="O790" s="42" t="s">
        <v>8115</v>
      </c>
      <c r="P790" s="42">
        <v>41178</v>
      </c>
      <c r="Q790" s="42" t="s">
        <v>7389</v>
      </c>
      <c r="R790" s="42" t="s">
        <v>11646</v>
      </c>
      <c r="S790" t="s">
        <v>11647</v>
      </c>
      <c r="T790" t="s">
        <v>7389</v>
      </c>
      <c r="U790" t="s">
        <v>11646</v>
      </c>
      <c r="V790" t="s">
        <v>11647</v>
      </c>
    </row>
    <row r="791" spans="1:22" ht="18" customHeight="1">
      <c r="A791">
        <v>4019</v>
      </c>
      <c r="B791">
        <v>4019</v>
      </c>
      <c r="C791" s="3">
        <v>41116</v>
      </c>
      <c r="D791">
        <v>41161</v>
      </c>
      <c r="E791" t="s">
        <v>1529</v>
      </c>
      <c r="F791" t="s">
        <v>1530</v>
      </c>
      <c r="G791" t="s">
        <v>1894</v>
      </c>
      <c r="H791" s="42" t="s">
        <v>10096</v>
      </c>
      <c r="I791" s="42">
        <v>41162</v>
      </c>
      <c r="J791" t="s">
        <v>6090</v>
      </c>
      <c r="K791" t="s">
        <v>6093</v>
      </c>
      <c r="L791" t="s">
        <v>6094</v>
      </c>
      <c r="M791" t="s">
        <v>7390</v>
      </c>
      <c r="N791" s="42" t="s">
        <v>10097</v>
      </c>
      <c r="O791" s="42" t="s">
        <v>8115</v>
      </c>
      <c r="P791" s="42">
        <v>41235</v>
      </c>
      <c r="Q791" s="42" t="s">
        <v>7391</v>
      </c>
      <c r="R791" s="42" t="s">
        <v>11648</v>
      </c>
      <c r="S791" t="s">
        <v>11649</v>
      </c>
      <c r="T791" t="s">
        <v>7391</v>
      </c>
      <c r="U791" t="s">
        <v>11648</v>
      </c>
      <c r="V791" t="s">
        <v>11649</v>
      </c>
    </row>
    <row r="792" spans="1:22" ht="18" customHeight="1">
      <c r="A792">
        <v>4053</v>
      </c>
      <c r="B792">
        <v>4053</v>
      </c>
      <c r="C792" s="3">
        <v>41116</v>
      </c>
      <c r="D792">
        <v>41161</v>
      </c>
      <c r="E792" t="s">
        <v>1529</v>
      </c>
      <c r="F792" t="s">
        <v>1770</v>
      </c>
      <c r="G792" t="s">
        <v>5358</v>
      </c>
      <c r="H792" s="42" t="s">
        <v>8136</v>
      </c>
      <c r="I792" s="42" t="s">
        <v>499</v>
      </c>
      <c r="J792" t="s">
        <v>6095</v>
      </c>
      <c r="K792" t="s">
        <v>6096</v>
      </c>
      <c r="L792" s="28" t="s">
        <v>6097</v>
      </c>
      <c r="M792" t="s">
        <v>6098</v>
      </c>
      <c r="N792" s="42" t="s">
        <v>8325</v>
      </c>
      <c r="O792" s="42" t="s">
        <v>4254</v>
      </c>
      <c r="P792" s="42">
        <v>41171</v>
      </c>
      <c r="Q792" s="42" t="s">
        <v>499</v>
      </c>
      <c r="R792" s="42" t="s">
        <v>11650</v>
      </c>
      <c r="S792" t="s">
        <v>11651</v>
      </c>
      <c r="T792" s="42" t="s">
        <v>499</v>
      </c>
      <c r="U792" t="s">
        <v>11650</v>
      </c>
      <c r="V792" t="s">
        <v>11651</v>
      </c>
    </row>
    <row r="793" spans="1:22" ht="18" customHeight="1">
      <c r="A793">
        <v>4025</v>
      </c>
      <c r="B793">
        <v>4025</v>
      </c>
      <c r="C793" s="3">
        <v>41116</v>
      </c>
      <c r="D793">
        <v>41161</v>
      </c>
      <c r="E793" t="s">
        <v>1529</v>
      </c>
      <c r="F793" t="s">
        <v>1530</v>
      </c>
      <c r="G793" t="s">
        <v>6078</v>
      </c>
      <c r="H793" s="42" t="s">
        <v>6436</v>
      </c>
      <c r="I793" s="42">
        <v>41123</v>
      </c>
      <c r="J793" t="s">
        <v>6099</v>
      </c>
      <c r="K793" t="s">
        <v>6100</v>
      </c>
      <c r="L793" t="s">
        <v>6101</v>
      </c>
      <c r="M793" t="s">
        <v>6102</v>
      </c>
      <c r="N793" s="42" t="s">
        <v>6437</v>
      </c>
      <c r="O793" s="42" t="s">
        <v>6299</v>
      </c>
      <c r="P793" s="42">
        <v>41124</v>
      </c>
      <c r="Q793" s="42" t="s">
        <v>499</v>
      </c>
      <c r="R793" s="42" t="s">
        <v>11652</v>
      </c>
      <c r="S793" t="s">
        <v>11653</v>
      </c>
      <c r="T793" s="42" t="s">
        <v>499</v>
      </c>
      <c r="U793" t="s">
        <v>11652</v>
      </c>
      <c r="V793" t="s">
        <v>11653</v>
      </c>
    </row>
    <row r="794" spans="1:22" ht="18" customHeight="1">
      <c r="A794">
        <v>4023</v>
      </c>
      <c r="B794">
        <v>4023</v>
      </c>
      <c r="C794" s="3">
        <v>41116</v>
      </c>
      <c r="D794">
        <v>41161</v>
      </c>
      <c r="E794" t="s">
        <v>1529</v>
      </c>
      <c r="F794" t="s">
        <v>1530</v>
      </c>
      <c r="G794" t="s">
        <v>6078</v>
      </c>
      <c r="H794" s="42" t="s">
        <v>6438</v>
      </c>
      <c r="I794" s="42">
        <v>41124</v>
      </c>
      <c r="J794" t="s">
        <v>6103</v>
      </c>
      <c r="K794" t="s">
        <v>6104</v>
      </c>
      <c r="L794" t="s">
        <v>6081</v>
      </c>
      <c r="M794" t="s">
        <v>6105</v>
      </c>
      <c r="N794" s="42" t="s">
        <v>6439</v>
      </c>
      <c r="O794" s="42" t="s">
        <v>1591</v>
      </c>
      <c r="P794" s="42">
        <v>41127</v>
      </c>
      <c r="Q794" s="42" t="s">
        <v>499</v>
      </c>
      <c r="R794" s="42" t="s">
        <v>11654</v>
      </c>
      <c r="S794" t="s">
        <v>11655</v>
      </c>
      <c r="T794" s="42" t="s">
        <v>499</v>
      </c>
      <c r="U794" t="s">
        <v>11654</v>
      </c>
      <c r="V794" t="s">
        <v>11655</v>
      </c>
    </row>
    <row r="795" spans="1:22" ht="18" customHeight="1">
      <c r="A795">
        <v>4024</v>
      </c>
      <c r="B795">
        <v>4024</v>
      </c>
      <c r="C795" s="3">
        <v>41116</v>
      </c>
      <c r="D795">
        <v>41161</v>
      </c>
      <c r="E795" t="s">
        <v>1529</v>
      </c>
      <c r="F795" t="s">
        <v>1530</v>
      </c>
      <c r="G795" t="s">
        <v>6078</v>
      </c>
      <c r="H795" s="42" t="s">
        <v>6440</v>
      </c>
      <c r="I795" s="42">
        <v>41122</v>
      </c>
      <c r="J795" t="s">
        <v>6106</v>
      </c>
      <c r="K795" t="s">
        <v>6107</v>
      </c>
      <c r="L795" t="s">
        <v>6101</v>
      </c>
      <c r="M795" t="s">
        <v>6108</v>
      </c>
      <c r="N795" s="42" t="s">
        <v>6441</v>
      </c>
      <c r="O795" s="42" t="s">
        <v>1560</v>
      </c>
      <c r="P795" s="42">
        <v>41124</v>
      </c>
      <c r="Q795" s="42" t="s">
        <v>499</v>
      </c>
      <c r="R795" s="42" t="s">
        <v>11656</v>
      </c>
      <c r="S795" t="s">
        <v>11657</v>
      </c>
      <c r="T795" s="42" t="s">
        <v>499</v>
      </c>
      <c r="U795" t="s">
        <v>11656</v>
      </c>
      <c r="V795" t="s">
        <v>11657</v>
      </c>
    </row>
    <row r="796" spans="1:22" ht="18" customHeight="1">
      <c r="A796">
        <v>4026</v>
      </c>
      <c r="B796">
        <v>4026</v>
      </c>
      <c r="C796" s="3">
        <v>41116</v>
      </c>
      <c r="D796">
        <v>41161</v>
      </c>
      <c r="E796" t="s">
        <v>1529</v>
      </c>
      <c r="F796" t="s">
        <v>1530</v>
      </c>
      <c r="G796" t="s">
        <v>6078</v>
      </c>
      <c r="H796" s="42" t="s">
        <v>6514</v>
      </c>
      <c r="I796" s="42">
        <v>41138</v>
      </c>
      <c r="J796" t="s">
        <v>6109</v>
      </c>
      <c r="K796" t="s">
        <v>6110</v>
      </c>
      <c r="L796" t="s">
        <v>6101</v>
      </c>
      <c r="M796" t="s">
        <v>6111</v>
      </c>
      <c r="N796" s="42" t="s">
        <v>6515</v>
      </c>
      <c r="O796" s="42" t="s">
        <v>6516</v>
      </c>
      <c r="P796" s="42">
        <v>41141</v>
      </c>
      <c r="Q796" s="42" t="s">
        <v>499</v>
      </c>
      <c r="R796" s="42" t="s">
        <v>11658</v>
      </c>
      <c r="S796" t="s">
        <v>11659</v>
      </c>
      <c r="T796" s="42" t="s">
        <v>499</v>
      </c>
      <c r="U796" t="s">
        <v>11658</v>
      </c>
      <c r="V796" t="s">
        <v>11659</v>
      </c>
    </row>
    <row r="797" spans="1:22" ht="18" customHeight="1">
      <c r="A797">
        <v>4027</v>
      </c>
      <c r="B797">
        <v>4027</v>
      </c>
      <c r="C797" s="3">
        <v>41116</v>
      </c>
      <c r="D797">
        <v>41161</v>
      </c>
      <c r="E797" t="s">
        <v>1529</v>
      </c>
      <c r="F797" t="s">
        <v>1530</v>
      </c>
      <c r="G797" t="s">
        <v>6078</v>
      </c>
      <c r="H797" s="42" t="s">
        <v>6442</v>
      </c>
      <c r="I797" s="42">
        <v>41124</v>
      </c>
      <c r="J797" t="s">
        <v>6112</v>
      </c>
      <c r="K797" t="s">
        <v>6113</v>
      </c>
      <c r="L797" t="s">
        <v>6101</v>
      </c>
      <c r="M797" t="s">
        <v>6114</v>
      </c>
      <c r="N797" s="42" t="s">
        <v>6517</v>
      </c>
      <c r="O797" s="42" t="s">
        <v>6191</v>
      </c>
      <c r="P797" s="42">
        <v>41127</v>
      </c>
      <c r="Q797" s="42" t="s">
        <v>499</v>
      </c>
      <c r="R797" s="42" t="s">
        <v>11660</v>
      </c>
      <c r="S797" t="s">
        <v>11661</v>
      </c>
      <c r="T797" s="42" t="s">
        <v>499</v>
      </c>
      <c r="U797" t="s">
        <v>11660</v>
      </c>
      <c r="V797" t="s">
        <v>11661</v>
      </c>
    </row>
    <row r="798" spans="1:22" ht="18" customHeight="1">
      <c r="A798">
        <v>4022</v>
      </c>
      <c r="B798">
        <v>4022</v>
      </c>
      <c r="C798" s="3">
        <v>41116</v>
      </c>
      <c r="D798">
        <v>41161</v>
      </c>
      <c r="E798" t="s">
        <v>1529</v>
      </c>
      <c r="F798" t="s">
        <v>1530</v>
      </c>
      <c r="G798" t="s">
        <v>6078</v>
      </c>
      <c r="H798" s="42" t="s">
        <v>6518</v>
      </c>
      <c r="I798" s="42">
        <v>41137</v>
      </c>
      <c r="J798" t="s">
        <v>6115</v>
      </c>
      <c r="K798" t="s">
        <v>6116</v>
      </c>
      <c r="L798" t="s">
        <v>6101</v>
      </c>
      <c r="M798" t="s">
        <v>6117</v>
      </c>
      <c r="N798" s="42" t="s">
        <v>6973</v>
      </c>
      <c r="O798" s="42" t="s">
        <v>6299</v>
      </c>
      <c r="P798" s="42">
        <v>41137</v>
      </c>
      <c r="Q798" s="42" t="s">
        <v>499</v>
      </c>
      <c r="R798" s="42" t="s">
        <v>11662</v>
      </c>
      <c r="S798" t="s">
        <v>11663</v>
      </c>
      <c r="T798" s="42" t="s">
        <v>499</v>
      </c>
      <c r="U798" t="s">
        <v>11662</v>
      </c>
      <c r="V798" t="s">
        <v>11663</v>
      </c>
    </row>
    <row r="799" spans="1:22" ht="18" customHeight="1">
      <c r="A799">
        <v>4029</v>
      </c>
      <c r="B799">
        <v>4029</v>
      </c>
      <c r="C799" s="3">
        <v>41116</v>
      </c>
      <c r="D799">
        <v>41161</v>
      </c>
      <c r="E799" t="s">
        <v>1529</v>
      </c>
      <c r="F799" t="s">
        <v>1530</v>
      </c>
      <c r="G799" t="s">
        <v>6078</v>
      </c>
      <c r="H799" s="42" t="s">
        <v>6974</v>
      </c>
      <c r="I799" s="42">
        <v>41138</v>
      </c>
      <c r="J799" t="s">
        <v>6118</v>
      </c>
      <c r="K799" t="s">
        <v>6119</v>
      </c>
      <c r="L799" t="s">
        <v>6101</v>
      </c>
      <c r="M799" t="s">
        <v>6120</v>
      </c>
      <c r="N799" s="42" t="s">
        <v>6975</v>
      </c>
      <c r="O799" s="42" t="s">
        <v>5334</v>
      </c>
      <c r="P799" s="42">
        <v>41141</v>
      </c>
      <c r="Q799" s="42" t="s">
        <v>499</v>
      </c>
      <c r="R799" s="42" t="s">
        <v>11664</v>
      </c>
      <c r="S799" t="s">
        <v>11665</v>
      </c>
      <c r="T799" s="42" t="s">
        <v>499</v>
      </c>
      <c r="U799" t="s">
        <v>11664</v>
      </c>
      <c r="V799" t="s">
        <v>11665</v>
      </c>
    </row>
    <row r="800" spans="1:22" ht="18" customHeight="1">
      <c r="A800">
        <v>4028</v>
      </c>
      <c r="B800">
        <v>4028</v>
      </c>
      <c r="C800" s="3">
        <v>41116</v>
      </c>
      <c r="D800">
        <v>41161</v>
      </c>
      <c r="E800" t="s">
        <v>1529</v>
      </c>
      <c r="F800" t="s">
        <v>1530</v>
      </c>
      <c r="G800" t="s">
        <v>6078</v>
      </c>
      <c r="H800" s="42" t="s">
        <v>6519</v>
      </c>
      <c r="I800" s="42">
        <v>41134</v>
      </c>
      <c r="J800" t="s">
        <v>6121</v>
      </c>
      <c r="K800" t="s">
        <v>6122</v>
      </c>
      <c r="L800" t="s">
        <v>6101</v>
      </c>
      <c r="M800" t="s">
        <v>6123</v>
      </c>
      <c r="N800" s="42" t="s">
        <v>6520</v>
      </c>
      <c r="O800" s="42" t="s">
        <v>5956</v>
      </c>
      <c r="P800" s="42">
        <v>41130</v>
      </c>
      <c r="Q800" s="42" t="s">
        <v>499</v>
      </c>
      <c r="R800" s="42" t="s">
        <v>11666</v>
      </c>
      <c r="S800" t="s">
        <v>11667</v>
      </c>
      <c r="T800" s="42" t="s">
        <v>499</v>
      </c>
      <c r="U800" t="s">
        <v>11666</v>
      </c>
      <c r="V800" t="s">
        <v>11667</v>
      </c>
    </row>
    <row r="801" spans="1:22" ht="18" customHeight="1">
      <c r="A801">
        <v>4030</v>
      </c>
      <c r="B801">
        <v>4030</v>
      </c>
      <c r="C801" s="3">
        <v>41116</v>
      </c>
      <c r="D801">
        <v>41161</v>
      </c>
      <c r="E801" t="s">
        <v>1529</v>
      </c>
      <c r="F801" t="s">
        <v>1530</v>
      </c>
      <c r="G801" t="s">
        <v>6078</v>
      </c>
      <c r="H801" s="42" t="s">
        <v>7921</v>
      </c>
      <c r="I801" s="42">
        <v>41156</v>
      </c>
      <c r="J801" t="s">
        <v>6124</v>
      </c>
      <c r="K801" t="s">
        <v>6125</v>
      </c>
      <c r="L801" t="s">
        <v>6101</v>
      </c>
      <c r="M801" t="s">
        <v>6126</v>
      </c>
      <c r="N801" s="42" t="s">
        <v>7922</v>
      </c>
      <c r="O801" s="42" t="s">
        <v>5525</v>
      </c>
      <c r="P801" s="42">
        <v>41163</v>
      </c>
      <c r="Q801" s="42" t="s">
        <v>499</v>
      </c>
      <c r="R801" s="42" t="s">
        <v>11668</v>
      </c>
      <c r="S801" t="s">
        <v>11669</v>
      </c>
      <c r="T801" s="42" t="s">
        <v>499</v>
      </c>
      <c r="U801" t="s">
        <v>11668</v>
      </c>
      <c r="V801" t="s">
        <v>11669</v>
      </c>
    </row>
    <row r="802" spans="1:22" ht="18" customHeight="1">
      <c r="A802">
        <v>4031</v>
      </c>
      <c r="B802">
        <v>4031</v>
      </c>
      <c r="C802" s="3">
        <v>41116</v>
      </c>
      <c r="D802">
        <v>41161</v>
      </c>
      <c r="E802" t="s">
        <v>1529</v>
      </c>
      <c r="F802" t="s">
        <v>1530</v>
      </c>
      <c r="G802" t="s">
        <v>6078</v>
      </c>
      <c r="H802" s="42" t="s">
        <v>7655</v>
      </c>
      <c r="I802" s="42">
        <v>41158</v>
      </c>
      <c r="J802" t="s">
        <v>6124</v>
      </c>
      <c r="K802" t="s">
        <v>6127</v>
      </c>
      <c r="L802" t="s">
        <v>6101</v>
      </c>
      <c r="M802" t="s">
        <v>6128</v>
      </c>
      <c r="N802" s="42" t="s">
        <v>7656</v>
      </c>
      <c r="O802" s="42" t="s">
        <v>5191</v>
      </c>
      <c r="P802" s="42">
        <v>41158</v>
      </c>
      <c r="Q802" s="42" t="s">
        <v>499</v>
      </c>
      <c r="R802" s="42" t="s">
        <v>11670</v>
      </c>
      <c r="S802" t="s">
        <v>11671</v>
      </c>
      <c r="T802" s="42" t="s">
        <v>499</v>
      </c>
      <c r="U802" t="s">
        <v>11670</v>
      </c>
      <c r="V802" t="s">
        <v>11671</v>
      </c>
    </row>
    <row r="803" spans="1:22" ht="18" customHeight="1">
      <c r="A803">
        <v>4032</v>
      </c>
      <c r="B803">
        <v>4032</v>
      </c>
      <c r="C803" s="3">
        <v>41116</v>
      </c>
      <c r="D803">
        <v>41161</v>
      </c>
      <c r="E803" t="s">
        <v>1529</v>
      </c>
      <c r="F803" t="s">
        <v>1530</v>
      </c>
      <c r="G803" t="s">
        <v>6078</v>
      </c>
      <c r="H803" s="42" t="s">
        <v>7567</v>
      </c>
      <c r="I803" s="42">
        <v>41158</v>
      </c>
      <c r="J803" t="s">
        <v>6129</v>
      </c>
      <c r="K803" t="s">
        <v>6130</v>
      </c>
      <c r="L803" t="s">
        <v>6101</v>
      </c>
      <c r="M803" t="s">
        <v>6131</v>
      </c>
      <c r="N803" s="42" t="s">
        <v>7657</v>
      </c>
      <c r="O803" s="42" t="s">
        <v>6297</v>
      </c>
      <c r="P803" s="42">
        <v>41158</v>
      </c>
      <c r="Q803" s="42" t="s">
        <v>499</v>
      </c>
      <c r="R803" s="42" t="s">
        <v>11672</v>
      </c>
      <c r="S803" t="s">
        <v>11673</v>
      </c>
      <c r="T803" s="42" t="s">
        <v>499</v>
      </c>
      <c r="U803" t="s">
        <v>11672</v>
      </c>
      <c r="V803" t="s">
        <v>11673</v>
      </c>
    </row>
    <row r="804" spans="1:22" ht="18" customHeight="1">
      <c r="A804">
        <v>4033</v>
      </c>
      <c r="B804">
        <v>4033</v>
      </c>
      <c r="C804" s="3">
        <v>41116</v>
      </c>
      <c r="D804">
        <v>41161</v>
      </c>
      <c r="E804" t="s">
        <v>1529</v>
      </c>
      <c r="F804" t="s">
        <v>1530</v>
      </c>
      <c r="G804" t="s">
        <v>6078</v>
      </c>
      <c r="H804" s="42" t="s">
        <v>7568</v>
      </c>
      <c r="I804" s="42">
        <v>41156</v>
      </c>
      <c r="J804" t="s">
        <v>6129</v>
      </c>
      <c r="K804" t="s">
        <v>6132</v>
      </c>
      <c r="L804" t="s">
        <v>6101</v>
      </c>
      <c r="M804" t="s">
        <v>6133</v>
      </c>
      <c r="N804" s="42" t="s">
        <v>7923</v>
      </c>
      <c r="O804" s="42" t="s">
        <v>6826</v>
      </c>
      <c r="P804" s="42">
        <v>41165</v>
      </c>
      <c r="Q804" s="42" t="s">
        <v>499</v>
      </c>
      <c r="R804" s="42" t="s">
        <v>11674</v>
      </c>
      <c r="S804" t="s">
        <v>11675</v>
      </c>
      <c r="T804" s="42" t="s">
        <v>499</v>
      </c>
      <c r="U804" t="s">
        <v>11674</v>
      </c>
      <c r="V804" t="s">
        <v>11675</v>
      </c>
    </row>
    <row r="805" spans="1:22" ht="18" customHeight="1">
      <c r="A805">
        <v>4035</v>
      </c>
      <c r="B805">
        <v>4035</v>
      </c>
      <c r="C805" s="3">
        <v>41116</v>
      </c>
      <c r="D805">
        <v>41161</v>
      </c>
      <c r="E805" t="s">
        <v>1529</v>
      </c>
      <c r="F805" t="s">
        <v>1530</v>
      </c>
      <c r="G805" t="s">
        <v>6078</v>
      </c>
      <c r="H805" s="42" t="s">
        <v>8137</v>
      </c>
      <c r="I805" s="42">
        <v>41156</v>
      </c>
      <c r="J805" t="s">
        <v>6134</v>
      </c>
      <c r="K805" t="s">
        <v>6135</v>
      </c>
      <c r="L805" t="s">
        <v>6081</v>
      </c>
      <c r="M805" t="s">
        <v>6136</v>
      </c>
      <c r="N805" s="42" t="s">
        <v>8138</v>
      </c>
      <c r="O805" s="42" t="s">
        <v>5191</v>
      </c>
      <c r="P805" s="42">
        <v>41169</v>
      </c>
      <c r="Q805" s="42" t="s">
        <v>499</v>
      </c>
      <c r="R805" s="42" t="s">
        <v>11676</v>
      </c>
      <c r="S805" t="s">
        <v>11677</v>
      </c>
      <c r="T805" s="42" t="s">
        <v>499</v>
      </c>
      <c r="U805" t="s">
        <v>11676</v>
      </c>
      <c r="V805" t="s">
        <v>11677</v>
      </c>
    </row>
    <row r="806" spans="1:22" ht="18" customHeight="1">
      <c r="A806">
        <v>4036</v>
      </c>
      <c r="B806">
        <v>4036</v>
      </c>
      <c r="C806" s="3">
        <v>41116</v>
      </c>
      <c r="D806">
        <v>41161</v>
      </c>
      <c r="E806" t="s">
        <v>1529</v>
      </c>
      <c r="F806" t="s">
        <v>1530</v>
      </c>
      <c r="G806" t="s">
        <v>6078</v>
      </c>
      <c r="H806" s="42" t="s">
        <v>8139</v>
      </c>
      <c r="I806" s="42" t="s">
        <v>499</v>
      </c>
      <c r="J806" t="s">
        <v>6137</v>
      </c>
      <c r="K806" t="s">
        <v>6138</v>
      </c>
      <c r="L806" s="28" t="s">
        <v>6139</v>
      </c>
      <c r="M806" t="s">
        <v>6140</v>
      </c>
      <c r="N806" s="42" t="s">
        <v>8275</v>
      </c>
      <c r="O806" s="42" t="s">
        <v>499</v>
      </c>
      <c r="P806" s="42">
        <v>41171</v>
      </c>
      <c r="Q806" s="42" t="s">
        <v>499</v>
      </c>
      <c r="R806" s="42" t="s">
        <v>11678</v>
      </c>
      <c r="S806" t="s">
        <v>11679</v>
      </c>
      <c r="T806" s="42" t="s">
        <v>499</v>
      </c>
      <c r="U806" t="s">
        <v>11678</v>
      </c>
      <c r="V806" t="s">
        <v>11679</v>
      </c>
    </row>
    <row r="807" spans="1:22" ht="18" customHeight="1">
      <c r="A807">
        <v>4038</v>
      </c>
      <c r="B807">
        <v>4038</v>
      </c>
      <c r="C807" s="3">
        <v>41116</v>
      </c>
      <c r="D807">
        <v>41173</v>
      </c>
      <c r="E807" t="s">
        <v>1529</v>
      </c>
      <c r="F807" t="s">
        <v>1530</v>
      </c>
      <c r="G807" t="s">
        <v>6078</v>
      </c>
      <c r="H807" s="42" t="s">
        <v>13484</v>
      </c>
      <c r="I807" s="42">
        <v>41157</v>
      </c>
      <c r="J807" t="s">
        <v>6137</v>
      </c>
      <c r="K807" s="28" t="s">
        <v>8276</v>
      </c>
      <c r="L807" t="s">
        <v>6139</v>
      </c>
      <c r="M807" t="s">
        <v>6140</v>
      </c>
      <c r="N807" s="42" t="s">
        <v>13485</v>
      </c>
      <c r="O807" s="42" t="s">
        <v>8573</v>
      </c>
      <c r="P807" s="42">
        <v>41255</v>
      </c>
      <c r="Q807" s="42" t="s">
        <v>8277</v>
      </c>
      <c r="R807" s="42" t="s">
        <v>13486</v>
      </c>
      <c r="S807" s="42" t="s">
        <v>11680</v>
      </c>
      <c r="T807" t="s">
        <v>8277</v>
      </c>
      <c r="U807" s="42" t="s">
        <v>499</v>
      </c>
      <c r="V807" t="s">
        <v>11680</v>
      </c>
    </row>
    <row r="808" spans="1:22" ht="18" customHeight="1">
      <c r="A808">
        <v>4042</v>
      </c>
      <c r="B808">
        <v>4042</v>
      </c>
      <c r="C808" s="3">
        <v>41116</v>
      </c>
      <c r="D808">
        <v>41161</v>
      </c>
      <c r="E808" t="s">
        <v>1594</v>
      </c>
      <c r="F808" t="s">
        <v>1530</v>
      </c>
      <c r="G808" t="s">
        <v>6078</v>
      </c>
      <c r="H808" s="42" t="s">
        <v>499</v>
      </c>
      <c r="I808" s="42">
        <v>41156</v>
      </c>
      <c r="J808" t="s">
        <v>6141</v>
      </c>
      <c r="K808" s="28" t="s">
        <v>6142</v>
      </c>
      <c r="L808" t="s">
        <v>6143</v>
      </c>
      <c r="M808" t="s">
        <v>6144</v>
      </c>
      <c r="N808" s="42" t="s">
        <v>499</v>
      </c>
      <c r="O808" s="42" t="s">
        <v>499</v>
      </c>
      <c r="P808" s="42" t="s">
        <v>499</v>
      </c>
      <c r="Q808" s="42" t="s">
        <v>499</v>
      </c>
      <c r="R808" s="42" t="s">
        <v>499</v>
      </c>
      <c r="S808" s="42" t="s">
        <v>11681</v>
      </c>
      <c r="T808" s="42" t="s">
        <v>499</v>
      </c>
      <c r="U808" s="42" t="s">
        <v>499</v>
      </c>
      <c r="V808" t="s">
        <v>11681</v>
      </c>
    </row>
    <row r="809" spans="1:22" ht="18" customHeight="1">
      <c r="A809">
        <v>4047</v>
      </c>
      <c r="B809">
        <v>4047</v>
      </c>
      <c r="C809" s="3">
        <v>41116</v>
      </c>
      <c r="D809">
        <v>41161</v>
      </c>
      <c r="E809" t="s">
        <v>1594</v>
      </c>
      <c r="F809" t="s">
        <v>1530</v>
      </c>
      <c r="G809" t="s">
        <v>6078</v>
      </c>
      <c r="H809" s="42" t="s">
        <v>6521</v>
      </c>
      <c r="I809" s="42">
        <v>41156</v>
      </c>
      <c r="J809" t="s">
        <v>6145</v>
      </c>
      <c r="K809" t="s">
        <v>6146</v>
      </c>
      <c r="L809" t="s">
        <v>6101</v>
      </c>
      <c r="M809" t="s">
        <v>6147</v>
      </c>
      <c r="N809" s="42" t="s">
        <v>499</v>
      </c>
      <c r="O809" s="42" t="s">
        <v>499</v>
      </c>
      <c r="P809" s="42" t="s">
        <v>499</v>
      </c>
      <c r="Q809" s="42" t="s">
        <v>499</v>
      </c>
      <c r="R809" s="42" t="s">
        <v>11682</v>
      </c>
      <c r="S809" s="42" t="s">
        <v>11683</v>
      </c>
      <c r="T809" s="42" t="s">
        <v>499</v>
      </c>
      <c r="U809" t="s">
        <v>11682</v>
      </c>
      <c r="V809" t="s">
        <v>11683</v>
      </c>
    </row>
    <row r="810" spans="1:22" ht="18" customHeight="1">
      <c r="A810">
        <v>4049</v>
      </c>
      <c r="B810">
        <v>4049</v>
      </c>
      <c r="C810" s="3">
        <v>41116</v>
      </c>
      <c r="D810">
        <v>41191</v>
      </c>
      <c r="E810" t="s">
        <v>1529</v>
      </c>
      <c r="F810" t="s">
        <v>1530</v>
      </c>
      <c r="G810" t="s">
        <v>6078</v>
      </c>
      <c r="H810" s="42" t="s">
        <v>6976</v>
      </c>
      <c r="I810" s="42">
        <v>41156</v>
      </c>
      <c r="J810" t="s">
        <v>6148</v>
      </c>
      <c r="K810" t="s">
        <v>9214</v>
      </c>
      <c r="L810" t="s">
        <v>6149</v>
      </c>
      <c r="M810" t="s">
        <v>6150</v>
      </c>
      <c r="N810" s="42" t="s">
        <v>12902</v>
      </c>
      <c r="O810" s="42" t="s">
        <v>8574</v>
      </c>
      <c r="P810" s="42">
        <v>41253</v>
      </c>
      <c r="Q810" s="42" t="s">
        <v>9215</v>
      </c>
      <c r="R810" s="42" t="s">
        <v>12903</v>
      </c>
      <c r="S810" t="s">
        <v>11685</v>
      </c>
      <c r="T810" t="s">
        <v>9215</v>
      </c>
      <c r="U810" t="s">
        <v>12903</v>
      </c>
      <c r="V810" t="s">
        <v>11685</v>
      </c>
    </row>
    <row r="811" spans="1:22" ht="18" customHeight="1">
      <c r="A811">
        <v>4050</v>
      </c>
      <c r="B811">
        <v>4050</v>
      </c>
      <c r="C811" s="3">
        <v>41116</v>
      </c>
      <c r="D811">
        <v>41161</v>
      </c>
      <c r="E811" t="s">
        <v>1529</v>
      </c>
      <c r="F811" t="s">
        <v>1530</v>
      </c>
      <c r="G811" t="s">
        <v>6078</v>
      </c>
      <c r="H811" s="42" t="s">
        <v>7237</v>
      </c>
      <c r="I811" s="42">
        <v>41148</v>
      </c>
      <c r="J811" t="s">
        <v>6148</v>
      </c>
      <c r="K811" t="s">
        <v>6151</v>
      </c>
      <c r="L811" t="s">
        <v>6152</v>
      </c>
      <c r="M811" t="s">
        <v>6150</v>
      </c>
      <c r="N811" s="42" t="s">
        <v>7392</v>
      </c>
      <c r="O811" s="42" t="s">
        <v>6845</v>
      </c>
      <c r="P811" s="42">
        <v>41149</v>
      </c>
      <c r="Q811" s="42" t="s">
        <v>499</v>
      </c>
      <c r="R811" s="42" t="s">
        <v>11686</v>
      </c>
      <c r="S811" t="s">
        <v>11687</v>
      </c>
      <c r="T811" s="42" t="s">
        <v>499</v>
      </c>
      <c r="U811" t="s">
        <v>11686</v>
      </c>
      <c r="V811" t="s">
        <v>11687</v>
      </c>
    </row>
    <row r="812" spans="1:22" ht="18" customHeight="1">
      <c r="A812">
        <v>4048</v>
      </c>
      <c r="B812">
        <v>4048</v>
      </c>
      <c r="C812" s="3">
        <v>41116</v>
      </c>
      <c r="D812">
        <v>41161</v>
      </c>
      <c r="E812" t="s">
        <v>1529</v>
      </c>
      <c r="F812" t="s">
        <v>1530</v>
      </c>
      <c r="G812" t="s">
        <v>6078</v>
      </c>
      <c r="H812" s="42" t="s">
        <v>6977</v>
      </c>
      <c r="I812" s="42">
        <v>41148</v>
      </c>
      <c r="J812" t="s">
        <v>6153</v>
      </c>
      <c r="K812" t="s">
        <v>6154</v>
      </c>
      <c r="L812" t="s">
        <v>6155</v>
      </c>
      <c r="M812" t="s">
        <v>6156</v>
      </c>
      <c r="N812" s="42" t="s">
        <v>7481</v>
      </c>
      <c r="O812" s="42" t="s">
        <v>7472</v>
      </c>
      <c r="P812" s="42">
        <v>41151</v>
      </c>
      <c r="Q812" s="42" t="s">
        <v>499</v>
      </c>
      <c r="R812" s="42" t="s">
        <v>11688</v>
      </c>
      <c r="S812" t="s">
        <v>11689</v>
      </c>
      <c r="T812" s="42" t="s">
        <v>499</v>
      </c>
      <c r="U812" t="s">
        <v>11688</v>
      </c>
      <c r="V812" t="s">
        <v>11689</v>
      </c>
    </row>
    <row r="813" spans="1:22" ht="18" customHeight="1">
      <c r="A813">
        <v>4051</v>
      </c>
      <c r="B813">
        <v>4051</v>
      </c>
      <c r="C813" s="3">
        <v>41116</v>
      </c>
      <c r="D813">
        <v>41161</v>
      </c>
      <c r="E813" t="s">
        <v>1529</v>
      </c>
      <c r="F813" t="s">
        <v>1530</v>
      </c>
      <c r="G813" t="s">
        <v>6078</v>
      </c>
      <c r="H813" s="42" t="s">
        <v>6876</v>
      </c>
      <c r="I813" s="42">
        <v>41129</v>
      </c>
      <c r="J813" t="s">
        <v>6148</v>
      </c>
      <c r="K813" t="s">
        <v>6157</v>
      </c>
      <c r="L813" t="s">
        <v>6158</v>
      </c>
      <c r="M813" t="s">
        <v>6159</v>
      </c>
      <c r="N813" s="42" t="s">
        <v>6877</v>
      </c>
      <c r="O813" s="42" t="s">
        <v>6827</v>
      </c>
      <c r="P813" s="42">
        <v>41135</v>
      </c>
      <c r="Q813" s="42" t="s">
        <v>499</v>
      </c>
      <c r="R813" s="42" t="s">
        <v>11690</v>
      </c>
      <c r="S813" t="s">
        <v>11691</v>
      </c>
      <c r="T813" s="42" t="s">
        <v>499</v>
      </c>
      <c r="U813" t="s">
        <v>11690</v>
      </c>
      <c r="V813" t="s">
        <v>11691</v>
      </c>
    </row>
    <row r="814" spans="1:22" ht="18" customHeight="1">
      <c r="A814">
        <v>4037</v>
      </c>
      <c r="B814">
        <v>4037</v>
      </c>
      <c r="C814" s="3">
        <v>41116</v>
      </c>
      <c r="D814">
        <v>41161</v>
      </c>
      <c r="E814" t="s">
        <v>1529</v>
      </c>
      <c r="F814" t="s">
        <v>1530</v>
      </c>
      <c r="G814" t="s">
        <v>6078</v>
      </c>
      <c r="H814" s="42" t="s">
        <v>6685</v>
      </c>
      <c r="I814" s="42">
        <v>41131</v>
      </c>
      <c r="J814" t="s">
        <v>6137</v>
      </c>
      <c r="K814" t="s">
        <v>6160</v>
      </c>
      <c r="L814" t="s">
        <v>6139</v>
      </c>
      <c r="M814" t="s">
        <v>6140</v>
      </c>
      <c r="N814" s="42" t="s">
        <v>6686</v>
      </c>
      <c r="O814" s="42" t="s">
        <v>5884</v>
      </c>
      <c r="P814" s="42">
        <v>41134</v>
      </c>
      <c r="Q814" s="42" t="s">
        <v>499</v>
      </c>
      <c r="R814" s="42" t="s">
        <v>11692</v>
      </c>
      <c r="S814" t="s">
        <v>11693</v>
      </c>
      <c r="T814" s="42" t="s">
        <v>499</v>
      </c>
      <c r="U814" t="s">
        <v>11692</v>
      </c>
      <c r="V814" t="s">
        <v>11693</v>
      </c>
    </row>
    <row r="815" spans="1:22" ht="18" customHeight="1">
      <c r="A815">
        <v>4040</v>
      </c>
      <c r="B815">
        <v>4040</v>
      </c>
      <c r="C815" s="3">
        <v>41116</v>
      </c>
      <c r="D815">
        <v>41161</v>
      </c>
      <c r="E815" t="s">
        <v>1529</v>
      </c>
      <c r="F815" t="s">
        <v>1530</v>
      </c>
      <c r="G815" t="s">
        <v>6078</v>
      </c>
      <c r="H815" s="42" t="s">
        <v>6978</v>
      </c>
      <c r="I815" s="42">
        <v>41137</v>
      </c>
      <c r="J815" t="s">
        <v>6083</v>
      </c>
      <c r="K815" t="s">
        <v>6160</v>
      </c>
      <c r="L815" t="s">
        <v>6161</v>
      </c>
      <c r="M815" t="s">
        <v>6086</v>
      </c>
      <c r="N815" s="42" t="s">
        <v>6979</v>
      </c>
      <c r="O815" s="42" t="s">
        <v>5884</v>
      </c>
      <c r="P815" s="42">
        <v>41137</v>
      </c>
      <c r="Q815" s="42" t="s">
        <v>499</v>
      </c>
      <c r="R815" s="42" t="s">
        <v>11694</v>
      </c>
      <c r="S815" t="s">
        <v>11695</v>
      </c>
      <c r="T815" s="42" t="s">
        <v>499</v>
      </c>
      <c r="U815" t="s">
        <v>11694</v>
      </c>
      <c r="V815" t="s">
        <v>11695</v>
      </c>
    </row>
    <row r="816" spans="1:22" ht="18" customHeight="1">
      <c r="A816">
        <v>4041</v>
      </c>
      <c r="B816">
        <v>4041</v>
      </c>
      <c r="C816" s="3">
        <v>41116</v>
      </c>
      <c r="D816">
        <v>41161</v>
      </c>
      <c r="E816" t="s">
        <v>1529</v>
      </c>
      <c r="F816" t="s">
        <v>1530</v>
      </c>
      <c r="G816" t="s">
        <v>6078</v>
      </c>
      <c r="H816" s="42" t="s">
        <v>6980</v>
      </c>
      <c r="I816" s="42">
        <v>41137</v>
      </c>
      <c r="J816" t="s">
        <v>6083</v>
      </c>
      <c r="K816" t="s">
        <v>6162</v>
      </c>
      <c r="L816" t="s">
        <v>6081</v>
      </c>
      <c r="M816" t="s">
        <v>6086</v>
      </c>
      <c r="N816" s="42" t="s">
        <v>6981</v>
      </c>
      <c r="O816" s="42" t="s">
        <v>5884</v>
      </c>
      <c r="P816" s="42">
        <v>41138</v>
      </c>
      <c r="Q816" s="42" t="s">
        <v>499</v>
      </c>
      <c r="R816" s="42" t="s">
        <v>11696</v>
      </c>
      <c r="S816" t="s">
        <v>11697</v>
      </c>
      <c r="T816" s="42" t="s">
        <v>499</v>
      </c>
      <c r="U816" t="s">
        <v>11696</v>
      </c>
      <c r="V816" t="s">
        <v>11697</v>
      </c>
    </row>
    <row r="817" spans="1:22" ht="18" customHeight="1">
      <c r="A817">
        <v>4043</v>
      </c>
      <c r="B817">
        <v>4043</v>
      </c>
      <c r="C817" s="3">
        <v>41116</v>
      </c>
      <c r="D817">
        <v>41161</v>
      </c>
      <c r="E817" t="s">
        <v>1529</v>
      </c>
      <c r="F817" t="s">
        <v>1530</v>
      </c>
      <c r="G817" t="s">
        <v>6078</v>
      </c>
      <c r="H817" s="42" t="s">
        <v>6687</v>
      </c>
      <c r="I817" s="42">
        <v>41143</v>
      </c>
      <c r="J817" t="s">
        <v>6163</v>
      </c>
      <c r="K817" t="s">
        <v>6164</v>
      </c>
      <c r="L817" t="s">
        <v>6081</v>
      </c>
      <c r="M817" t="s">
        <v>6165</v>
      </c>
      <c r="N817" s="42" t="s">
        <v>6688</v>
      </c>
      <c r="O817" s="42" t="s">
        <v>6689</v>
      </c>
      <c r="P817" s="42">
        <v>41134</v>
      </c>
      <c r="Q817" s="42" t="s">
        <v>499</v>
      </c>
      <c r="R817" s="42" t="s">
        <v>11682</v>
      </c>
      <c r="S817" t="s">
        <v>11698</v>
      </c>
      <c r="T817" s="42" t="s">
        <v>499</v>
      </c>
      <c r="U817" t="s">
        <v>11682</v>
      </c>
      <c r="V817" t="s">
        <v>11698</v>
      </c>
    </row>
    <row r="818" spans="1:22" ht="18" customHeight="1">
      <c r="A818">
        <v>4044</v>
      </c>
      <c r="B818">
        <v>4044</v>
      </c>
      <c r="C818" s="3">
        <v>41116</v>
      </c>
      <c r="D818">
        <v>41161</v>
      </c>
      <c r="E818" t="s">
        <v>1529</v>
      </c>
      <c r="F818" t="s">
        <v>1530</v>
      </c>
      <c r="G818" t="s">
        <v>6078</v>
      </c>
      <c r="H818" s="42" t="s">
        <v>6690</v>
      </c>
      <c r="I818" s="42">
        <v>41131</v>
      </c>
      <c r="J818" t="s">
        <v>6163</v>
      </c>
      <c r="K818" t="s">
        <v>6164</v>
      </c>
      <c r="L818" t="s">
        <v>6166</v>
      </c>
      <c r="M818" t="s">
        <v>6165</v>
      </c>
      <c r="N818" s="42" t="s">
        <v>6651</v>
      </c>
      <c r="O818" s="42" t="s">
        <v>6617</v>
      </c>
      <c r="P818" s="42">
        <v>41135</v>
      </c>
      <c r="Q818" s="42" t="s">
        <v>499</v>
      </c>
      <c r="R818" s="42" t="s">
        <v>11699</v>
      </c>
      <c r="S818" t="s">
        <v>11700</v>
      </c>
      <c r="T818" s="42" t="s">
        <v>499</v>
      </c>
      <c r="U818" t="s">
        <v>11699</v>
      </c>
      <c r="V818" t="s">
        <v>11700</v>
      </c>
    </row>
    <row r="819" spans="1:22" ht="18" customHeight="1">
      <c r="A819">
        <v>4045</v>
      </c>
      <c r="B819">
        <v>4045</v>
      </c>
      <c r="C819" s="3">
        <v>41116</v>
      </c>
      <c r="D819">
        <v>41161</v>
      </c>
      <c r="E819" t="s">
        <v>1529</v>
      </c>
      <c r="F819" t="s">
        <v>1530</v>
      </c>
      <c r="G819" t="s">
        <v>6078</v>
      </c>
      <c r="H819" s="42" t="s">
        <v>6691</v>
      </c>
      <c r="I819" s="42">
        <v>41134</v>
      </c>
      <c r="J819" t="s">
        <v>6167</v>
      </c>
      <c r="K819" t="s">
        <v>6164</v>
      </c>
      <c r="L819" t="s">
        <v>6081</v>
      </c>
      <c r="M819" t="s">
        <v>6165</v>
      </c>
      <c r="N819" s="42" t="s">
        <v>6692</v>
      </c>
      <c r="O819" s="42" t="s">
        <v>6617</v>
      </c>
      <c r="P819" s="42">
        <v>41134</v>
      </c>
      <c r="Q819" s="42" t="s">
        <v>499</v>
      </c>
      <c r="R819" s="42" t="s">
        <v>11701</v>
      </c>
      <c r="S819" t="s">
        <v>11702</v>
      </c>
      <c r="T819" s="42" t="s">
        <v>499</v>
      </c>
      <c r="U819" t="s">
        <v>11701</v>
      </c>
      <c r="V819" t="s">
        <v>11702</v>
      </c>
    </row>
    <row r="820" spans="1:22" ht="18" customHeight="1">
      <c r="A820">
        <v>4046</v>
      </c>
      <c r="B820">
        <v>4046</v>
      </c>
      <c r="C820" s="3">
        <v>41116</v>
      </c>
      <c r="D820">
        <v>41161</v>
      </c>
      <c r="E820" t="s">
        <v>1529</v>
      </c>
      <c r="F820" t="s">
        <v>1530</v>
      </c>
      <c r="G820" t="s">
        <v>6078</v>
      </c>
      <c r="H820" s="42" t="s">
        <v>6693</v>
      </c>
      <c r="I820" s="42">
        <v>41148</v>
      </c>
      <c r="J820" t="s">
        <v>6145</v>
      </c>
      <c r="K820" t="s">
        <v>6168</v>
      </c>
      <c r="L820" t="s">
        <v>6101</v>
      </c>
      <c r="M820" t="s">
        <v>6169</v>
      </c>
      <c r="N820" s="42" t="s">
        <v>6694</v>
      </c>
      <c r="O820" s="42" t="s">
        <v>5884</v>
      </c>
      <c r="P820" s="42">
        <v>41134</v>
      </c>
      <c r="Q820" s="42" t="s">
        <v>499</v>
      </c>
      <c r="R820" s="42" t="s">
        <v>11703</v>
      </c>
      <c r="S820" t="s">
        <v>11704</v>
      </c>
      <c r="T820" s="42" t="s">
        <v>499</v>
      </c>
      <c r="U820" t="s">
        <v>11703</v>
      </c>
      <c r="V820" t="s">
        <v>11704</v>
      </c>
    </row>
    <row r="821" spans="1:22" ht="18" customHeight="1">
      <c r="A821">
        <v>4052</v>
      </c>
      <c r="B821">
        <v>4052</v>
      </c>
      <c r="C821" s="3">
        <v>41116</v>
      </c>
      <c r="D821">
        <v>41161</v>
      </c>
      <c r="E821" t="s">
        <v>1529</v>
      </c>
      <c r="F821" t="s">
        <v>1530</v>
      </c>
      <c r="G821" t="s">
        <v>6078</v>
      </c>
      <c r="H821" s="42" t="s">
        <v>6878</v>
      </c>
      <c r="I821" s="42">
        <v>41148</v>
      </c>
      <c r="J821" t="s">
        <v>6148</v>
      </c>
      <c r="K821" t="s">
        <v>6170</v>
      </c>
      <c r="L821" t="s">
        <v>6152</v>
      </c>
      <c r="M821" t="s">
        <v>6159</v>
      </c>
      <c r="N821" s="42" t="s">
        <v>6879</v>
      </c>
      <c r="O821" s="42" t="s">
        <v>6617</v>
      </c>
      <c r="P821" s="42">
        <v>41135</v>
      </c>
      <c r="Q821" s="42" t="s">
        <v>499</v>
      </c>
      <c r="R821" s="42" t="s">
        <v>11705</v>
      </c>
      <c r="S821" t="s">
        <v>11706</v>
      </c>
      <c r="T821" s="42" t="s">
        <v>499</v>
      </c>
      <c r="U821" t="s">
        <v>11705</v>
      </c>
      <c r="V821" t="s">
        <v>11706</v>
      </c>
    </row>
    <row r="822" spans="1:22" ht="18" customHeight="1">
      <c r="A822">
        <v>4074</v>
      </c>
      <c r="B822">
        <v>4074</v>
      </c>
      <c r="C822" s="3">
        <v>41120</v>
      </c>
      <c r="D822">
        <v>41165</v>
      </c>
      <c r="E822" t="s">
        <v>1529</v>
      </c>
      <c r="F822" t="s">
        <v>1530</v>
      </c>
      <c r="G822" t="s">
        <v>170</v>
      </c>
      <c r="H822" s="42" t="s">
        <v>8326</v>
      </c>
      <c r="I822" s="42">
        <v>41152</v>
      </c>
      <c r="J822" t="s">
        <v>6230</v>
      </c>
      <c r="K822" t="s">
        <v>3713</v>
      </c>
      <c r="L822" t="s">
        <v>6231</v>
      </c>
      <c r="M822" t="s">
        <v>6232</v>
      </c>
      <c r="N822" s="42" t="s">
        <v>8327</v>
      </c>
      <c r="O822" s="42" t="s">
        <v>5948</v>
      </c>
      <c r="P822" s="42">
        <v>41173</v>
      </c>
      <c r="Q822" s="42" t="s">
        <v>499</v>
      </c>
      <c r="R822" s="42" t="s">
        <v>11707</v>
      </c>
      <c r="S822" t="s">
        <v>11708</v>
      </c>
      <c r="T822" s="42" t="s">
        <v>499</v>
      </c>
      <c r="U822" t="s">
        <v>11707</v>
      </c>
      <c r="V822" t="s">
        <v>11708</v>
      </c>
    </row>
    <row r="823" spans="1:22" ht="18" customHeight="1">
      <c r="A823">
        <v>4073</v>
      </c>
      <c r="B823">
        <v>4073</v>
      </c>
      <c r="C823" s="3">
        <v>41120</v>
      </c>
      <c r="D823">
        <v>41165</v>
      </c>
      <c r="E823" t="s">
        <v>1529</v>
      </c>
      <c r="F823" t="s">
        <v>1530</v>
      </c>
      <c r="G823" t="s">
        <v>170</v>
      </c>
      <c r="H823" s="42" t="s">
        <v>8429</v>
      </c>
      <c r="I823" s="42">
        <v>41152</v>
      </c>
      <c r="J823" t="s">
        <v>6230</v>
      </c>
      <c r="K823" t="s">
        <v>3713</v>
      </c>
      <c r="L823" t="s">
        <v>6233</v>
      </c>
      <c r="M823" t="s">
        <v>6234</v>
      </c>
      <c r="N823" s="42" t="s">
        <v>8598</v>
      </c>
      <c r="O823" s="42" t="s">
        <v>6922</v>
      </c>
      <c r="P823" s="42">
        <v>41178</v>
      </c>
      <c r="Q823" s="42" t="s">
        <v>499</v>
      </c>
      <c r="R823" s="42" t="s">
        <v>11709</v>
      </c>
      <c r="S823" t="s">
        <v>11710</v>
      </c>
      <c r="T823" s="42" t="s">
        <v>499</v>
      </c>
      <c r="U823" t="s">
        <v>11709</v>
      </c>
      <c r="V823" t="s">
        <v>11710</v>
      </c>
    </row>
    <row r="824" spans="1:22" ht="18" customHeight="1">
      <c r="A824">
        <v>4072</v>
      </c>
      <c r="B824">
        <v>4072</v>
      </c>
      <c r="C824" s="3">
        <v>41120</v>
      </c>
      <c r="D824">
        <v>41165</v>
      </c>
      <c r="E824" t="s">
        <v>1529</v>
      </c>
      <c r="F824" t="s">
        <v>1530</v>
      </c>
      <c r="G824" t="s">
        <v>170</v>
      </c>
      <c r="H824" s="42" t="s">
        <v>8328</v>
      </c>
      <c r="I824" s="42">
        <v>41152</v>
      </c>
      <c r="J824" t="s">
        <v>6230</v>
      </c>
      <c r="K824" t="s">
        <v>6235</v>
      </c>
      <c r="L824" t="s">
        <v>6236</v>
      </c>
      <c r="M824" t="s">
        <v>6237</v>
      </c>
      <c r="N824" s="42" t="s">
        <v>8430</v>
      </c>
      <c r="O824" s="42" t="s">
        <v>6922</v>
      </c>
      <c r="P824" s="42">
        <v>41176</v>
      </c>
      <c r="Q824" s="42" t="s">
        <v>499</v>
      </c>
      <c r="R824" s="42" t="s">
        <v>11711</v>
      </c>
      <c r="S824" t="s">
        <v>11712</v>
      </c>
      <c r="T824" s="42" t="s">
        <v>499</v>
      </c>
      <c r="U824" t="s">
        <v>11711</v>
      </c>
      <c r="V824" t="s">
        <v>11712</v>
      </c>
    </row>
    <row r="825" spans="1:22" ht="18" customHeight="1">
      <c r="A825">
        <v>4071</v>
      </c>
      <c r="B825">
        <v>4071</v>
      </c>
      <c r="C825" s="3">
        <v>41120</v>
      </c>
      <c r="D825">
        <v>41165</v>
      </c>
      <c r="E825" t="s">
        <v>1529</v>
      </c>
      <c r="F825" t="s">
        <v>1530</v>
      </c>
      <c r="G825" t="s">
        <v>170</v>
      </c>
      <c r="H825" s="42" t="s">
        <v>8278</v>
      </c>
      <c r="I825" s="42">
        <v>41152</v>
      </c>
      <c r="J825" t="s">
        <v>6238</v>
      </c>
      <c r="K825" t="s">
        <v>6239</v>
      </c>
      <c r="L825" t="s">
        <v>4787</v>
      </c>
      <c r="M825" t="s">
        <v>6240</v>
      </c>
      <c r="N825" s="42" t="s">
        <v>8279</v>
      </c>
      <c r="O825" s="42" t="s">
        <v>6984</v>
      </c>
      <c r="P825" s="42">
        <v>41171</v>
      </c>
      <c r="Q825" s="42" t="s">
        <v>499</v>
      </c>
      <c r="R825" s="42" t="s">
        <v>11713</v>
      </c>
      <c r="S825" t="s">
        <v>11714</v>
      </c>
      <c r="T825" s="42" t="s">
        <v>499</v>
      </c>
      <c r="U825" t="s">
        <v>11713</v>
      </c>
      <c r="V825" t="s">
        <v>11714</v>
      </c>
    </row>
    <row r="826" spans="1:22" ht="18" customHeight="1">
      <c r="A826">
        <v>4070</v>
      </c>
      <c r="B826">
        <v>4070</v>
      </c>
      <c r="C826" s="3">
        <v>41120</v>
      </c>
      <c r="D826">
        <v>41165</v>
      </c>
      <c r="E826" t="s">
        <v>1529</v>
      </c>
      <c r="F826" t="s">
        <v>1530</v>
      </c>
      <c r="G826" t="s">
        <v>170</v>
      </c>
      <c r="H826" s="42" t="s">
        <v>8280</v>
      </c>
      <c r="I826" s="42">
        <v>41152</v>
      </c>
      <c r="J826" t="s">
        <v>6241</v>
      </c>
      <c r="K826" t="s">
        <v>6242</v>
      </c>
      <c r="L826" t="s">
        <v>4787</v>
      </c>
      <c r="M826" t="s">
        <v>6243</v>
      </c>
      <c r="N826" s="42" t="s">
        <v>8281</v>
      </c>
      <c r="O826" s="42" t="s">
        <v>5920</v>
      </c>
      <c r="P826" s="42">
        <v>41172</v>
      </c>
      <c r="Q826" s="42" t="s">
        <v>499</v>
      </c>
      <c r="R826" s="42" t="s">
        <v>11715</v>
      </c>
      <c r="S826" t="s">
        <v>11716</v>
      </c>
      <c r="T826" s="42" t="s">
        <v>499</v>
      </c>
      <c r="U826" t="s">
        <v>11715</v>
      </c>
      <c r="V826" t="s">
        <v>11716</v>
      </c>
    </row>
    <row r="827" spans="1:22" ht="18" customHeight="1">
      <c r="A827">
        <v>4069</v>
      </c>
      <c r="B827">
        <v>4069</v>
      </c>
      <c r="C827" s="3">
        <v>41120</v>
      </c>
      <c r="D827">
        <v>41165</v>
      </c>
      <c r="E827" t="s">
        <v>1529</v>
      </c>
      <c r="F827" t="s">
        <v>1530</v>
      </c>
      <c r="G827" t="s">
        <v>170</v>
      </c>
      <c r="H827" s="42" t="s">
        <v>8599</v>
      </c>
      <c r="I827" s="42">
        <v>41152</v>
      </c>
      <c r="J827" t="s">
        <v>6244</v>
      </c>
      <c r="K827" t="s">
        <v>6245</v>
      </c>
      <c r="L827" t="s">
        <v>4787</v>
      </c>
      <c r="M827" t="s">
        <v>6246</v>
      </c>
      <c r="N827" s="42" t="s">
        <v>8600</v>
      </c>
      <c r="O827" s="42" t="s">
        <v>5948</v>
      </c>
      <c r="P827" s="42">
        <v>41177</v>
      </c>
      <c r="Q827" s="42" t="s">
        <v>499</v>
      </c>
      <c r="R827" s="42" t="s">
        <v>11717</v>
      </c>
      <c r="S827" t="s">
        <v>11718</v>
      </c>
      <c r="T827" s="42" t="s">
        <v>499</v>
      </c>
      <c r="U827" t="s">
        <v>11717</v>
      </c>
      <c r="V827" t="s">
        <v>11718</v>
      </c>
    </row>
    <row r="828" spans="1:22" ht="18" customHeight="1">
      <c r="A828">
        <v>4068</v>
      </c>
      <c r="B828">
        <v>4068</v>
      </c>
      <c r="C828" s="3">
        <v>41120</v>
      </c>
      <c r="D828">
        <v>41185</v>
      </c>
      <c r="E828" t="s">
        <v>1529</v>
      </c>
      <c r="F828" t="s">
        <v>1530</v>
      </c>
      <c r="G828" t="s">
        <v>170</v>
      </c>
      <c r="H828" s="42" t="s">
        <v>12759</v>
      </c>
      <c r="I828" s="42">
        <v>41152</v>
      </c>
      <c r="J828" t="s">
        <v>6247</v>
      </c>
      <c r="K828" t="s">
        <v>9280</v>
      </c>
      <c r="L828" t="s">
        <v>4787</v>
      </c>
      <c r="M828" t="s">
        <v>6248</v>
      </c>
      <c r="N828" s="42" t="s">
        <v>12760</v>
      </c>
      <c r="O828" s="42" t="s">
        <v>8155</v>
      </c>
      <c r="P828" s="42">
        <v>41249</v>
      </c>
      <c r="Q828" s="42" t="s">
        <v>9281</v>
      </c>
      <c r="R828" s="42" t="s">
        <v>12761</v>
      </c>
      <c r="S828" t="s">
        <v>11719</v>
      </c>
      <c r="T828" t="s">
        <v>9281</v>
      </c>
      <c r="U828" t="s">
        <v>12761</v>
      </c>
      <c r="V828" t="s">
        <v>11719</v>
      </c>
    </row>
    <row r="829" spans="1:22" ht="18" customHeight="1">
      <c r="A829">
        <v>4067</v>
      </c>
      <c r="B829">
        <v>4067</v>
      </c>
      <c r="C829" s="3">
        <v>41120</v>
      </c>
      <c r="D829">
        <v>41165</v>
      </c>
      <c r="E829" t="s">
        <v>1529</v>
      </c>
      <c r="F829" t="s">
        <v>1530</v>
      </c>
      <c r="G829" t="s">
        <v>170</v>
      </c>
      <c r="H829" s="42" t="s">
        <v>8414</v>
      </c>
      <c r="I829" s="42">
        <v>41152</v>
      </c>
      <c r="J829" t="s">
        <v>6249</v>
      </c>
      <c r="K829" t="s">
        <v>6250</v>
      </c>
      <c r="L829" t="s">
        <v>4787</v>
      </c>
      <c r="M829" t="s">
        <v>6251</v>
      </c>
      <c r="N829" s="42" t="s">
        <v>8431</v>
      </c>
      <c r="O829" s="42" t="s">
        <v>6922</v>
      </c>
      <c r="P829" s="42">
        <v>41176</v>
      </c>
      <c r="Q829" s="42" t="s">
        <v>499</v>
      </c>
      <c r="R829" s="42" t="s">
        <v>11720</v>
      </c>
      <c r="S829" t="s">
        <v>11721</v>
      </c>
      <c r="T829" s="42" t="s">
        <v>499</v>
      </c>
      <c r="U829" t="s">
        <v>11720</v>
      </c>
      <c r="V829" t="s">
        <v>11721</v>
      </c>
    </row>
    <row r="830" spans="1:22" ht="18" customHeight="1">
      <c r="A830">
        <v>4066</v>
      </c>
      <c r="B830">
        <v>4066</v>
      </c>
      <c r="C830" s="3">
        <v>41120</v>
      </c>
      <c r="D830">
        <v>41165</v>
      </c>
      <c r="E830" t="s">
        <v>1529</v>
      </c>
      <c r="F830" t="s">
        <v>1530</v>
      </c>
      <c r="G830" t="s">
        <v>170</v>
      </c>
      <c r="H830" s="42" t="s">
        <v>8140</v>
      </c>
      <c r="I830" s="42">
        <v>41169</v>
      </c>
      <c r="J830" t="s">
        <v>6252</v>
      </c>
      <c r="K830" t="s">
        <v>6253</v>
      </c>
      <c r="L830" t="s">
        <v>4787</v>
      </c>
      <c r="M830" t="s">
        <v>6254</v>
      </c>
      <c r="N830" s="42" t="s">
        <v>8141</v>
      </c>
      <c r="O830" s="42" t="s">
        <v>6984</v>
      </c>
      <c r="P830" s="42">
        <v>41170</v>
      </c>
      <c r="Q830" s="42" t="s">
        <v>499</v>
      </c>
      <c r="R830" s="42" t="s">
        <v>11722</v>
      </c>
      <c r="S830" t="s">
        <v>11723</v>
      </c>
      <c r="T830" s="42" t="s">
        <v>499</v>
      </c>
      <c r="U830" t="s">
        <v>11722</v>
      </c>
      <c r="V830" t="s">
        <v>11723</v>
      </c>
    </row>
    <row r="831" spans="1:22" ht="18" customHeight="1">
      <c r="A831">
        <v>4065</v>
      </c>
      <c r="B831">
        <v>4065</v>
      </c>
      <c r="C831" s="3">
        <v>41120</v>
      </c>
      <c r="D831">
        <v>41165</v>
      </c>
      <c r="E831" t="s">
        <v>1529</v>
      </c>
      <c r="F831" t="s">
        <v>1530</v>
      </c>
      <c r="G831" t="s">
        <v>170</v>
      </c>
      <c r="H831" s="42" t="s">
        <v>8432</v>
      </c>
      <c r="I831" s="42">
        <v>41152</v>
      </c>
      <c r="J831" t="s">
        <v>6230</v>
      </c>
      <c r="K831" t="s">
        <v>6255</v>
      </c>
      <c r="L831" t="s">
        <v>4787</v>
      </c>
      <c r="M831" t="s">
        <v>6256</v>
      </c>
      <c r="N831" s="42" t="s">
        <v>8433</v>
      </c>
      <c r="O831" s="42" t="s">
        <v>6922</v>
      </c>
      <c r="P831" s="42">
        <v>41177</v>
      </c>
      <c r="Q831" s="42" t="s">
        <v>499</v>
      </c>
      <c r="R831" s="42" t="s">
        <v>11724</v>
      </c>
      <c r="S831" t="s">
        <v>11725</v>
      </c>
      <c r="T831" s="42" t="s">
        <v>499</v>
      </c>
      <c r="U831" t="s">
        <v>11724</v>
      </c>
      <c r="V831" t="s">
        <v>11725</v>
      </c>
    </row>
    <row r="832" spans="1:22" ht="18" customHeight="1">
      <c r="A832">
        <v>4064</v>
      </c>
      <c r="B832">
        <v>4064</v>
      </c>
      <c r="C832" s="3">
        <v>41120</v>
      </c>
      <c r="D832">
        <v>41165</v>
      </c>
      <c r="E832" t="s">
        <v>1529</v>
      </c>
      <c r="F832" t="s">
        <v>1530</v>
      </c>
      <c r="G832" t="s">
        <v>170</v>
      </c>
      <c r="H832" s="42" t="s">
        <v>8329</v>
      </c>
      <c r="I832" s="42">
        <v>41169</v>
      </c>
      <c r="J832" t="s">
        <v>6257</v>
      </c>
      <c r="K832" t="s">
        <v>6258</v>
      </c>
      <c r="L832" t="s">
        <v>4787</v>
      </c>
      <c r="M832" t="s">
        <v>6259</v>
      </c>
      <c r="N832" s="42" t="s">
        <v>8330</v>
      </c>
      <c r="O832" s="42" t="s">
        <v>5948</v>
      </c>
      <c r="P832" s="42">
        <v>41172</v>
      </c>
      <c r="Q832" s="42" t="s">
        <v>499</v>
      </c>
      <c r="R832" s="42" t="s">
        <v>11726</v>
      </c>
      <c r="S832" t="s">
        <v>11727</v>
      </c>
      <c r="T832" s="42" t="s">
        <v>499</v>
      </c>
      <c r="U832" t="s">
        <v>11726</v>
      </c>
      <c r="V832" t="s">
        <v>11727</v>
      </c>
    </row>
    <row r="833" spans="1:22" ht="18" customHeight="1">
      <c r="A833">
        <v>4063</v>
      </c>
      <c r="B833">
        <v>4063</v>
      </c>
      <c r="C833" s="3">
        <v>41120</v>
      </c>
      <c r="D833">
        <v>41165</v>
      </c>
      <c r="E833" t="s">
        <v>1529</v>
      </c>
      <c r="F833" t="s">
        <v>1530</v>
      </c>
      <c r="G833" t="s">
        <v>170</v>
      </c>
      <c r="H833" s="42" t="s">
        <v>8282</v>
      </c>
      <c r="I833" s="42">
        <v>41152</v>
      </c>
      <c r="J833" t="s">
        <v>6257</v>
      </c>
      <c r="K833" t="s">
        <v>6260</v>
      </c>
      <c r="L833" t="s">
        <v>4787</v>
      </c>
      <c r="M833" t="s">
        <v>6259</v>
      </c>
      <c r="N833" s="42" t="s">
        <v>8331</v>
      </c>
      <c r="O833" s="42" t="s">
        <v>5920</v>
      </c>
      <c r="P833" s="42">
        <v>41172</v>
      </c>
      <c r="Q833" s="42" t="s">
        <v>499</v>
      </c>
      <c r="R833" s="42" t="s">
        <v>11728</v>
      </c>
      <c r="S833" t="s">
        <v>11729</v>
      </c>
      <c r="T833" s="42" t="s">
        <v>499</v>
      </c>
      <c r="U833" t="s">
        <v>11728</v>
      </c>
      <c r="V833" t="s">
        <v>11729</v>
      </c>
    </row>
    <row r="834" spans="1:22" ht="18" customHeight="1">
      <c r="A834">
        <v>4062</v>
      </c>
      <c r="B834">
        <v>4062</v>
      </c>
      <c r="C834" s="3">
        <v>41120</v>
      </c>
      <c r="D834">
        <v>41165</v>
      </c>
      <c r="E834" t="s">
        <v>1529</v>
      </c>
      <c r="F834" t="s">
        <v>1530</v>
      </c>
      <c r="G834" t="s">
        <v>170</v>
      </c>
      <c r="H834" s="42" t="s">
        <v>7924</v>
      </c>
      <c r="I834" s="42">
        <v>41169</v>
      </c>
      <c r="J834" t="s">
        <v>6261</v>
      </c>
      <c r="K834" t="s">
        <v>6262</v>
      </c>
      <c r="L834" t="s">
        <v>4787</v>
      </c>
      <c r="M834" t="s">
        <v>6263</v>
      </c>
      <c r="N834" s="42" t="s">
        <v>8142</v>
      </c>
      <c r="O834" s="42" t="s">
        <v>5920</v>
      </c>
      <c r="P834" s="42">
        <v>41170</v>
      </c>
      <c r="Q834" s="42" t="s">
        <v>499</v>
      </c>
      <c r="R834" s="42" t="s">
        <v>11730</v>
      </c>
      <c r="S834" t="s">
        <v>11731</v>
      </c>
      <c r="T834" s="42" t="s">
        <v>499</v>
      </c>
      <c r="U834" t="s">
        <v>11730</v>
      </c>
      <c r="V834" t="s">
        <v>11731</v>
      </c>
    </row>
    <row r="835" spans="1:22" ht="18" customHeight="1">
      <c r="A835">
        <v>4061</v>
      </c>
      <c r="B835">
        <v>4061</v>
      </c>
      <c r="C835" s="3">
        <v>41120</v>
      </c>
      <c r="D835">
        <v>41165</v>
      </c>
      <c r="E835" t="s">
        <v>1529</v>
      </c>
      <c r="F835" t="s">
        <v>1530</v>
      </c>
      <c r="G835" t="s">
        <v>170</v>
      </c>
      <c r="H835" s="42" t="s">
        <v>8143</v>
      </c>
      <c r="I835" s="42">
        <v>41152</v>
      </c>
      <c r="J835" t="s">
        <v>6264</v>
      </c>
      <c r="K835" t="s">
        <v>6265</v>
      </c>
      <c r="L835" t="s">
        <v>4787</v>
      </c>
      <c r="M835" t="s">
        <v>6266</v>
      </c>
      <c r="N835" s="42" t="s">
        <v>8144</v>
      </c>
      <c r="O835" s="42" t="s">
        <v>6984</v>
      </c>
      <c r="P835" s="42">
        <v>41170</v>
      </c>
      <c r="Q835" s="42" t="s">
        <v>499</v>
      </c>
      <c r="R835" s="42" t="s">
        <v>11732</v>
      </c>
      <c r="S835" t="s">
        <v>11733</v>
      </c>
      <c r="T835" s="42" t="s">
        <v>499</v>
      </c>
      <c r="U835" t="s">
        <v>11732</v>
      </c>
      <c r="V835" t="s">
        <v>11733</v>
      </c>
    </row>
    <row r="836" spans="1:22" ht="18" customHeight="1">
      <c r="A836">
        <v>4060</v>
      </c>
      <c r="B836">
        <v>4060</v>
      </c>
      <c r="C836" s="3">
        <v>41120</v>
      </c>
      <c r="D836">
        <v>41165</v>
      </c>
      <c r="E836" t="s">
        <v>1529</v>
      </c>
      <c r="F836" t="s">
        <v>1530</v>
      </c>
      <c r="G836" t="s">
        <v>170</v>
      </c>
      <c r="H836" s="42" t="s">
        <v>8145</v>
      </c>
      <c r="I836" s="42">
        <v>41169</v>
      </c>
      <c r="J836" t="s">
        <v>6267</v>
      </c>
      <c r="K836" t="s">
        <v>6268</v>
      </c>
      <c r="L836" t="s">
        <v>4787</v>
      </c>
      <c r="M836" t="s">
        <v>6269</v>
      </c>
      <c r="N836" s="42" t="s">
        <v>8146</v>
      </c>
      <c r="O836" s="42" t="s">
        <v>5920</v>
      </c>
      <c r="P836" s="42">
        <v>41170</v>
      </c>
      <c r="Q836" s="42" t="s">
        <v>499</v>
      </c>
      <c r="R836" s="42" t="s">
        <v>11734</v>
      </c>
      <c r="S836" t="s">
        <v>11735</v>
      </c>
      <c r="T836" s="42" t="s">
        <v>499</v>
      </c>
      <c r="U836" t="s">
        <v>11734</v>
      </c>
      <c r="V836" t="s">
        <v>11735</v>
      </c>
    </row>
    <row r="837" spans="1:22" ht="18" customHeight="1">
      <c r="A837">
        <v>4059</v>
      </c>
      <c r="B837">
        <v>4059</v>
      </c>
      <c r="C837" s="3">
        <v>41120</v>
      </c>
      <c r="D837">
        <v>41165</v>
      </c>
      <c r="E837" t="s">
        <v>1529</v>
      </c>
      <c r="F837" t="s">
        <v>1530</v>
      </c>
      <c r="G837" t="s">
        <v>170</v>
      </c>
      <c r="H837" s="42" t="s">
        <v>7925</v>
      </c>
      <c r="I837" s="42">
        <v>41152</v>
      </c>
      <c r="J837" t="s">
        <v>6270</v>
      </c>
      <c r="K837" t="s">
        <v>6271</v>
      </c>
      <c r="L837" t="s">
        <v>4787</v>
      </c>
      <c r="M837" t="s">
        <v>6272</v>
      </c>
      <c r="N837" s="42" t="s">
        <v>8147</v>
      </c>
      <c r="O837" s="42" t="s">
        <v>6984</v>
      </c>
      <c r="P837" s="42">
        <v>41170</v>
      </c>
      <c r="Q837" s="42" t="s">
        <v>499</v>
      </c>
      <c r="R837" s="42" t="s">
        <v>11736</v>
      </c>
      <c r="S837" t="s">
        <v>11737</v>
      </c>
      <c r="T837" s="42" t="s">
        <v>499</v>
      </c>
      <c r="U837" t="s">
        <v>11736</v>
      </c>
      <c r="V837" t="s">
        <v>11737</v>
      </c>
    </row>
    <row r="838" spans="1:22" ht="18" customHeight="1">
      <c r="A838">
        <v>4058</v>
      </c>
      <c r="B838">
        <v>4058</v>
      </c>
      <c r="C838" s="3">
        <v>41120</v>
      </c>
      <c r="D838">
        <v>41165</v>
      </c>
      <c r="E838" t="s">
        <v>1529</v>
      </c>
      <c r="F838" t="s">
        <v>1530</v>
      </c>
      <c r="G838" t="s">
        <v>170</v>
      </c>
      <c r="H838" s="42" t="s">
        <v>8148</v>
      </c>
      <c r="I838" s="42">
        <v>41169</v>
      </c>
      <c r="J838" t="s">
        <v>6273</v>
      </c>
      <c r="K838" t="s">
        <v>6274</v>
      </c>
      <c r="L838" t="s">
        <v>4787</v>
      </c>
      <c r="M838" t="s">
        <v>6275</v>
      </c>
      <c r="N838" s="42" t="s">
        <v>8149</v>
      </c>
      <c r="O838" s="42" t="s">
        <v>6922</v>
      </c>
      <c r="P838" s="42">
        <v>41170</v>
      </c>
      <c r="Q838" s="42" t="s">
        <v>499</v>
      </c>
      <c r="R838" s="42" t="s">
        <v>11738</v>
      </c>
      <c r="S838" t="s">
        <v>11739</v>
      </c>
      <c r="T838" s="42" t="s">
        <v>499</v>
      </c>
      <c r="U838" t="s">
        <v>11738</v>
      </c>
      <c r="V838" t="s">
        <v>11739</v>
      </c>
    </row>
    <row r="839" spans="1:22" ht="18" customHeight="1">
      <c r="A839">
        <v>4057</v>
      </c>
      <c r="B839">
        <v>4057</v>
      </c>
      <c r="C839" s="3">
        <v>41120</v>
      </c>
      <c r="D839">
        <v>41165</v>
      </c>
      <c r="E839" t="s">
        <v>1529</v>
      </c>
      <c r="F839" t="s">
        <v>1530</v>
      </c>
      <c r="G839" t="s">
        <v>170</v>
      </c>
      <c r="H839" s="42" t="s">
        <v>7926</v>
      </c>
      <c r="I839" s="42">
        <v>41135</v>
      </c>
      <c r="J839" t="s">
        <v>6276</v>
      </c>
      <c r="K839" t="s">
        <v>6277</v>
      </c>
      <c r="L839" t="s">
        <v>4787</v>
      </c>
      <c r="M839" t="s">
        <v>6278</v>
      </c>
      <c r="N839" s="42" t="s">
        <v>7927</v>
      </c>
      <c r="O839" s="42" t="s">
        <v>6984</v>
      </c>
      <c r="P839" s="42">
        <v>41166</v>
      </c>
      <c r="Q839" s="42" t="s">
        <v>499</v>
      </c>
      <c r="R839" s="42" t="s">
        <v>11740</v>
      </c>
      <c r="S839" t="s">
        <v>11741</v>
      </c>
      <c r="T839" s="42" t="s">
        <v>499</v>
      </c>
      <c r="U839" t="s">
        <v>11740</v>
      </c>
      <c r="V839" t="s">
        <v>11741</v>
      </c>
    </row>
    <row r="840" spans="1:22" ht="18" customHeight="1">
      <c r="A840">
        <v>4056</v>
      </c>
      <c r="B840">
        <v>4056</v>
      </c>
      <c r="C840" s="3">
        <v>41120</v>
      </c>
      <c r="D840">
        <v>41165</v>
      </c>
      <c r="E840" t="s">
        <v>1529</v>
      </c>
      <c r="F840" t="s">
        <v>1530</v>
      </c>
      <c r="G840" t="s">
        <v>170</v>
      </c>
      <c r="H840" s="42" t="s">
        <v>8601</v>
      </c>
      <c r="I840" s="42">
        <v>41169</v>
      </c>
      <c r="J840" t="s">
        <v>6279</v>
      </c>
      <c r="K840" t="s">
        <v>6280</v>
      </c>
      <c r="L840" t="s">
        <v>4787</v>
      </c>
      <c r="M840" t="s">
        <v>6281</v>
      </c>
      <c r="N840" s="42" t="s">
        <v>8602</v>
      </c>
      <c r="O840" s="42" t="s">
        <v>6922</v>
      </c>
      <c r="P840" s="42">
        <v>41179</v>
      </c>
      <c r="Q840" s="42" t="s">
        <v>499</v>
      </c>
      <c r="R840" s="42" t="s">
        <v>11742</v>
      </c>
      <c r="S840" t="s">
        <v>11743</v>
      </c>
      <c r="T840" s="42" t="s">
        <v>499</v>
      </c>
      <c r="U840" t="s">
        <v>11742</v>
      </c>
      <c r="V840" t="s">
        <v>11743</v>
      </c>
    </row>
    <row r="841" spans="1:22" ht="18" customHeight="1">
      <c r="A841" t="s">
        <v>6443</v>
      </c>
      <c r="B841" t="s">
        <v>6443</v>
      </c>
      <c r="C841" s="3">
        <v>41121</v>
      </c>
      <c r="D841">
        <v>41166</v>
      </c>
      <c r="E841" t="s">
        <v>1594</v>
      </c>
      <c r="F841" t="s">
        <v>1530</v>
      </c>
      <c r="G841" t="s">
        <v>6444</v>
      </c>
      <c r="H841" s="42" t="s">
        <v>7658</v>
      </c>
      <c r="I841" s="42">
        <v>41185</v>
      </c>
      <c r="J841" t="s">
        <v>6445</v>
      </c>
      <c r="K841" t="s">
        <v>6446</v>
      </c>
      <c r="L841" t="s">
        <v>6447</v>
      </c>
      <c r="M841" t="s">
        <v>6448</v>
      </c>
      <c r="N841" s="42" t="s">
        <v>499</v>
      </c>
      <c r="O841" s="42" t="s">
        <v>499</v>
      </c>
      <c r="P841" s="42" t="s">
        <v>499</v>
      </c>
      <c r="Q841" s="42" t="s">
        <v>6449</v>
      </c>
      <c r="R841" s="42">
        <v>21212121221</v>
      </c>
      <c r="S841" s="42" t="s">
        <v>11744</v>
      </c>
      <c r="T841" t="s">
        <v>6449</v>
      </c>
      <c r="U841">
        <v>21212121221</v>
      </c>
      <c r="V841" t="s">
        <v>11744</v>
      </c>
    </row>
    <row r="842" spans="1:22" ht="18" customHeight="1">
      <c r="A842">
        <v>4142</v>
      </c>
      <c r="B842">
        <v>4142</v>
      </c>
      <c r="C842" s="3">
        <v>41128</v>
      </c>
      <c r="D842">
        <v>41173</v>
      </c>
      <c r="E842" t="s">
        <v>1529</v>
      </c>
      <c r="F842" t="s">
        <v>1530</v>
      </c>
      <c r="G842" t="s">
        <v>1952</v>
      </c>
      <c r="H842" s="42" t="s">
        <v>6982</v>
      </c>
      <c r="I842" s="28">
        <v>41141</v>
      </c>
      <c r="J842" t="s">
        <v>6522</v>
      </c>
      <c r="K842" t="s">
        <v>6523</v>
      </c>
      <c r="L842" t="s">
        <v>4920</v>
      </c>
      <c r="M842" t="s">
        <v>6524</v>
      </c>
      <c r="N842" s="42" t="s">
        <v>6983</v>
      </c>
      <c r="O842" s="42" t="s">
        <v>6984</v>
      </c>
      <c r="P842" s="42">
        <v>41141</v>
      </c>
      <c r="Q842" s="42" t="s">
        <v>499</v>
      </c>
      <c r="R842" s="42" t="s">
        <v>11745</v>
      </c>
      <c r="S842" t="s">
        <v>11746</v>
      </c>
      <c r="T842" s="42" t="s">
        <v>499</v>
      </c>
      <c r="U842" t="s">
        <v>11745</v>
      </c>
      <c r="V842" t="s">
        <v>11746</v>
      </c>
    </row>
    <row r="843" spans="1:22" ht="18" customHeight="1">
      <c r="A843">
        <v>4139</v>
      </c>
      <c r="B843">
        <v>4139</v>
      </c>
      <c r="C843" s="3">
        <v>41128</v>
      </c>
      <c r="D843">
        <v>41173</v>
      </c>
      <c r="E843" t="s">
        <v>1529</v>
      </c>
      <c r="F843" t="s">
        <v>1530</v>
      </c>
      <c r="G843" t="s">
        <v>1952</v>
      </c>
      <c r="H843" s="42" t="s">
        <v>6985</v>
      </c>
      <c r="I843" s="42">
        <v>41137</v>
      </c>
      <c r="J843" t="s">
        <v>6522</v>
      </c>
      <c r="K843" t="s">
        <v>6525</v>
      </c>
      <c r="L843" t="s">
        <v>4920</v>
      </c>
      <c r="M843" t="s">
        <v>6526</v>
      </c>
      <c r="N843" s="42" t="s">
        <v>6986</v>
      </c>
      <c r="O843" s="42" t="s">
        <v>5920</v>
      </c>
      <c r="P843" s="42">
        <v>41137</v>
      </c>
      <c r="Q843" s="42" t="s">
        <v>499</v>
      </c>
      <c r="R843" s="42" t="s">
        <v>11747</v>
      </c>
      <c r="S843" t="s">
        <v>11748</v>
      </c>
      <c r="T843" s="42" t="s">
        <v>499</v>
      </c>
      <c r="U843" t="s">
        <v>11747</v>
      </c>
      <c r="V843" t="s">
        <v>11748</v>
      </c>
    </row>
    <row r="844" spans="1:22" ht="18" customHeight="1">
      <c r="A844">
        <v>4144</v>
      </c>
      <c r="B844">
        <v>4144</v>
      </c>
      <c r="C844" s="3">
        <v>41128</v>
      </c>
      <c r="D844">
        <v>41173</v>
      </c>
      <c r="E844" t="s">
        <v>1529</v>
      </c>
      <c r="F844" t="s">
        <v>1530</v>
      </c>
      <c r="G844" t="s">
        <v>1952</v>
      </c>
      <c r="H844" s="42" t="s">
        <v>6987</v>
      </c>
      <c r="I844" s="42">
        <v>41137</v>
      </c>
      <c r="J844" t="s">
        <v>6527</v>
      </c>
      <c r="K844" t="s">
        <v>6528</v>
      </c>
      <c r="L844" t="s">
        <v>4920</v>
      </c>
      <c r="M844" t="s">
        <v>6529</v>
      </c>
      <c r="N844" s="42" t="s">
        <v>6988</v>
      </c>
      <c r="O844" s="42" t="s">
        <v>5920</v>
      </c>
      <c r="P844" s="42">
        <v>41137</v>
      </c>
      <c r="Q844" s="42" t="s">
        <v>499</v>
      </c>
      <c r="R844" s="42" t="s">
        <v>11573</v>
      </c>
      <c r="S844" t="s">
        <v>11749</v>
      </c>
      <c r="T844" s="42" t="s">
        <v>499</v>
      </c>
      <c r="U844" t="s">
        <v>11573</v>
      </c>
      <c r="V844" t="s">
        <v>11749</v>
      </c>
    </row>
    <row r="845" spans="1:22" ht="18" customHeight="1">
      <c r="A845">
        <v>4145</v>
      </c>
      <c r="B845">
        <v>4145</v>
      </c>
      <c r="C845" s="3">
        <v>41128</v>
      </c>
      <c r="D845">
        <v>41173</v>
      </c>
      <c r="E845" t="s">
        <v>1538</v>
      </c>
      <c r="F845" t="s">
        <v>1530</v>
      </c>
      <c r="G845" t="s">
        <v>1952</v>
      </c>
      <c r="H845" s="42" t="s">
        <v>499</v>
      </c>
      <c r="I845" s="42" t="s">
        <v>499</v>
      </c>
      <c r="J845" t="s">
        <v>6527</v>
      </c>
      <c r="K845" s="28" t="s">
        <v>6530</v>
      </c>
      <c r="L845" s="28" t="s">
        <v>4920</v>
      </c>
      <c r="M845" t="s">
        <v>6531</v>
      </c>
      <c r="N845" s="42" t="s">
        <v>499</v>
      </c>
      <c r="O845" s="42" t="s">
        <v>499</v>
      </c>
      <c r="P845" s="42" t="s">
        <v>499</v>
      </c>
      <c r="Q845" s="42" t="s">
        <v>6989</v>
      </c>
      <c r="R845" s="42" t="s">
        <v>499</v>
      </c>
      <c r="S845" s="42" t="s">
        <v>11750</v>
      </c>
      <c r="T845" t="s">
        <v>6989</v>
      </c>
      <c r="U845" s="42" t="s">
        <v>499</v>
      </c>
      <c r="V845" t="s">
        <v>11750</v>
      </c>
    </row>
    <row r="846" spans="1:22" ht="18" customHeight="1">
      <c r="A846">
        <v>4146</v>
      </c>
      <c r="B846">
        <v>4146</v>
      </c>
      <c r="C846" s="3">
        <v>41128</v>
      </c>
      <c r="D846">
        <v>41173</v>
      </c>
      <c r="E846" t="s">
        <v>1529</v>
      </c>
      <c r="F846" t="s">
        <v>1530</v>
      </c>
      <c r="G846" t="s">
        <v>1952</v>
      </c>
      <c r="H846" s="42" t="s">
        <v>6990</v>
      </c>
      <c r="I846" s="42">
        <v>41138</v>
      </c>
      <c r="J846" t="s">
        <v>6527</v>
      </c>
      <c r="K846" t="s">
        <v>6532</v>
      </c>
      <c r="L846" t="s">
        <v>4920</v>
      </c>
      <c r="M846" t="s">
        <v>6533</v>
      </c>
      <c r="N846" s="42" t="s">
        <v>6991</v>
      </c>
      <c r="O846" s="42" t="s">
        <v>5920</v>
      </c>
      <c r="P846" s="42">
        <v>41138</v>
      </c>
      <c r="Q846" s="42" t="s">
        <v>499</v>
      </c>
      <c r="R846" s="42" t="s">
        <v>11751</v>
      </c>
      <c r="S846" t="s">
        <v>11752</v>
      </c>
      <c r="T846" s="42" t="s">
        <v>499</v>
      </c>
      <c r="U846" t="s">
        <v>11751</v>
      </c>
      <c r="V846" t="s">
        <v>11752</v>
      </c>
    </row>
    <row r="847" spans="1:22" ht="18" customHeight="1">
      <c r="A847">
        <v>4148</v>
      </c>
      <c r="B847">
        <v>4148</v>
      </c>
      <c r="C847" s="3">
        <v>41129</v>
      </c>
      <c r="D847">
        <v>41174</v>
      </c>
      <c r="E847" t="s">
        <v>1529</v>
      </c>
      <c r="F847" t="s">
        <v>1530</v>
      </c>
      <c r="G847" t="s">
        <v>1952</v>
      </c>
      <c r="H847" s="42" t="s">
        <v>6880</v>
      </c>
      <c r="I847" s="42">
        <v>41136</v>
      </c>
      <c r="J847" t="s">
        <v>6527</v>
      </c>
      <c r="K847" t="s">
        <v>6534</v>
      </c>
      <c r="L847" t="s">
        <v>6535</v>
      </c>
      <c r="M847" t="s">
        <v>6536</v>
      </c>
      <c r="N847" s="42" t="s">
        <v>6992</v>
      </c>
      <c r="O847" s="42" t="s">
        <v>5920</v>
      </c>
      <c r="P847" s="42">
        <v>41137</v>
      </c>
      <c r="Q847" s="42" t="s">
        <v>499</v>
      </c>
      <c r="R847" s="42" t="s">
        <v>11753</v>
      </c>
      <c r="S847" t="s">
        <v>11754</v>
      </c>
      <c r="T847" s="42" t="s">
        <v>499</v>
      </c>
      <c r="U847" t="s">
        <v>11753</v>
      </c>
      <c r="V847" t="s">
        <v>11754</v>
      </c>
    </row>
    <row r="848" spans="1:22" ht="18" customHeight="1">
      <c r="A848">
        <v>4149</v>
      </c>
      <c r="B848">
        <v>4149</v>
      </c>
      <c r="C848" s="3">
        <v>41129</v>
      </c>
      <c r="D848">
        <v>41174</v>
      </c>
      <c r="E848" t="s">
        <v>1529</v>
      </c>
      <c r="F848" t="s">
        <v>1530</v>
      </c>
      <c r="G848" t="s">
        <v>1952</v>
      </c>
      <c r="H848" s="42" t="s">
        <v>6993</v>
      </c>
      <c r="I848" s="42">
        <v>41141</v>
      </c>
      <c r="J848" t="s">
        <v>6537</v>
      </c>
      <c r="K848" t="s">
        <v>6538</v>
      </c>
      <c r="L848" t="s">
        <v>4920</v>
      </c>
      <c r="M848" t="s">
        <v>6539</v>
      </c>
      <c r="N848" s="42" t="s">
        <v>7238</v>
      </c>
      <c r="O848" s="42" t="s">
        <v>5920</v>
      </c>
      <c r="P848" s="42">
        <v>41142</v>
      </c>
      <c r="Q848" s="42" t="s">
        <v>499</v>
      </c>
      <c r="R848" s="42" t="s">
        <v>11755</v>
      </c>
      <c r="S848" t="s">
        <v>11756</v>
      </c>
      <c r="T848" s="42" t="s">
        <v>499</v>
      </c>
      <c r="U848" t="s">
        <v>11755</v>
      </c>
      <c r="V848" t="s">
        <v>11756</v>
      </c>
    </row>
    <row r="849" spans="1:22" ht="18" customHeight="1">
      <c r="A849">
        <v>4147</v>
      </c>
      <c r="B849">
        <v>4147</v>
      </c>
      <c r="C849" s="3">
        <v>41129</v>
      </c>
      <c r="D849">
        <v>41174</v>
      </c>
      <c r="E849" t="s">
        <v>1529</v>
      </c>
      <c r="F849" t="s">
        <v>1530</v>
      </c>
      <c r="G849" t="s">
        <v>1952</v>
      </c>
      <c r="H849" s="42" t="s">
        <v>6994</v>
      </c>
      <c r="I849" s="42">
        <v>41141</v>
      </c>
      <c r="J849" t="s">
        <v>6527</v>
      </c>
      <c r="K849" t="s">
        <v>6540</v>
      </c>
      <c r="L849" t="s">
        <v>4920</v>
      </c>
      <c r="M849" t="s">
        <v>6541</v>
      </c>
      <c r="N849" s="42" t="s">
        <v>6995</v>
      </c>
      <c r="O849" s="42" t="s">
        <v>5920</v>
      </c>
      <c r="P849" s="42">
        <v>41141</v>
      </c>
      <c r="Q849" s="42" t="s">
        <v>499</v>
      </c>
      <c r="R849" s="42" t="s">
        <v>11757</v>
      </c>
      <c r="S849" t="s">
        <v>11758</v>
      </c>
      <c r="T849" s="42" t="s">
        <v>499</v>
      </c>
      <c r="U849" t="s">
        <v>11757</v>
      </c>
      <c r="V849" t="s">
        <v>11758</v>
      </c>
    </row>
    <row r="850" spans="1:22" ht="18" customHeight="1">
      <c r="A850">
        <v>4143</v>
      </c>
      <c r="B850">
        <v>4143</v>
      </c>
      <c r="C850" s="3">
        <v>41129</v>
      </c>
      <c r="D850">
        <v>41174</v>
      </c>
      <c r="E850" t="s">
        <v>1529</v>
      </c>
      <c r="F850" t="s">
        <v>1530</v>
      </c>
      <c r="G850" t="s">
        <v>1952</v>
      </c>
      <c r="H850" s="42" t="s">
        <v>6996</v>
      </c>
      <c r="I850" s="42">
        <v>41138</v>
      </c>
      <c r="J850" t="s">
        <v>6527</v>
      </c>
      <c r="K850" t="s">
        <v>6542</v>
      </c>
      <c r="L850" t="s">
        <v>4920</v>
      </c>
      <c r="M850" t="s">
        <v>6543</v>
      </c>
      <c r="N850" s="42" t="s">
        <v>6997</v>
      </c>
      <c r="O850" s="42" t="s">
        <v>6922</v>
      </c>
      <c r="P850" s="42">
        <v>41138</v>
      </c>
      <c r="Q850" s="42" t="s">
        <v>499</v>
      </c>
      <c r="R850" s="42" t="s">
        <v>11759</v>
      </c>
      <c r="S850" t="s">
        <v>11760</v>
      </c>
      <c r="T850" s="42" t="s">
        <v>499</v>
      </c>
      <c r="U850" t="s">
        <v>11759</v>
      </c>
      <c r="V850" t="s">
        <v>11760</v>
      </c>
    </row>
    <row r="851" spans="1:22" ht="18" customHeight="1">
      <c r="A851">
        <v>4141</v>
      </c>
      <c r="B851">
        <v>4141</v>
      </c>
      <c r="C851" s="3">
        <v>41129</v>
      </c>
      <c r="D851">
        <v>41174</v>
      </c>
      <c r="E851" t="s">
        <v>1529</v>
      </c>
      <c r="F851" t="s">
        <v>1530</v>
      </c>
      <c r="G851" t="s">
        <v>1952</v>
      </c>
      <c r="H851" s="42" t="s">
        <v>6998</v>
      </c>
      <c r="I851" s="42">
        <v>41141</v>
      </c>
      <c r="J851" t="s">
        <v>6527</v>
      </c>
      <c r="K851" t="s">
        <v>6544</v>
      </c>
      <c r="L851" t="s">
        <v>4920</v>
      </c>
      <c r="M851" t="s">
        <v>6545</v>
      </c>
      <c r="N851" s="42" t="s">
        <v>6999</v>
      </c>
      <c r="O851" s="42" t="s">
        <v>6984</v>
      </c>
      <c r="P851" s="42">
        <v>41141</v>
      </c>
      <c r="Q851" s="42" t="s">
        <v>499</v>
      </c>
      <c r="R851" s="42" t="s">
        <v>11761</v>
      </c>
      <c r="S851" t="s">
        <v>11762</v>
      </c>
      <c r="T851" s="42" t="s">
        <v>499</v>
      </c>
      <c r="U851" t="s">
        <v>11761</v>
      </c>
      <c r="V851" t="s">
        <v>11762</v>
      </c>
    </row>
    <row r="852" spans="1:22" ht="18" customHeight="1">
      <c r="A852">
        <v>4091</v>
      </c>
      <c r="B852">
        <v>4091</v>
      </c>
      <c r="C852" s="3">
        <v>41129</v>
      </c>
      <c r="D852">
        <v>41174</v>
      </c>
      <c r="E852" t="s">
        <v>1529</v>
      </c>
      <c r="F852" t="s">
        <v>1530</v>
      </c>
      <c r="G852" t="s">
        <v>2145</v>
      </c>
      <c r="H852" s="42" t="s">
        <v>9678</v>
      </c>
      <c r="I852" s="42">
        <v>41152</v>
      </c>
      <c r="J852" t="s">
        <v>6546</v>
      </c>
      <c r="K852" t="s">
        <v>6547</v>
      </c>
      <c r="L852" t="s">
        <v>5003</v>
      </c>
      <c r="M852" t="s">
        <v>6548</v>
      </c>
      <c r="N852" s="42" t="s">
        <v>9679</v>
      </c>
      <c r="O852" s="42" t="s">
        <v>9680</v>
      </c>
      <c r="P852" s="42">
        <v>41206</v>
      </c>
      <c r="Q852" s="42" t="s">
        <v>499</v>
      </c>
      <c r="R852" s="42" t="s">
        <v>10476</v>
      </c>
      <c r="S852" t="s">
        <v>11763</v>
      </c>
      <c r="T852" s="42" t="s">
        <v>499</v>
      </c>
      <c r="U852" t="s">
        <v>10476</v>
      </c>
      <c r="V852" t="s">
        <v>11763</v>
      </c>
    </row>
    <row r="853" spans="1:22" ht="18" customHeight="1">
      <c r="A853">
        <v>4090</v>
      </c>
      <c r="B853">
        <v>4090</v>
      </c>
      <c r="C853" s="3">
        <v>41129</v>
      </c>
      <c r="D853">
        <v>41174</v>
      </c>
      <c r="E853" t="s">
        <v>1529</v>
      </c>
      <c r="F853" t="s">
        <v>1530</v>
      </c>
      <c r="G853" t="s">
        <v>2145</v>
      </c>
      <c r="H853" s="42" t="s">
        <v>7239</v>
      </c>
      <c r="I853" s="42">
        <v>41152</v>
      </c>
      <c r="J853" t="s">
        <v>6549</v>
      </c>
      <c r="K853" t="s">
        <v>6550</v>
      </c>
      <c r="L853" t="s">
        <v>5003</v>
      </c>
      <c r="M853" t="s">
        <v>6551</v>
      </c>
      <c r="N853" s="42" t="s">
        <v>7240</v>
      </c>
      <c r="O853" s="42" t="s">
        <v>6303</v>
      </c>
      <c r="P853" s="42">
        <v>41151</v>
      </c>
      <c r="Q853" s="42" t="s">
        <v>499</v>
      </c>
      <c r="R853" s="42" t="s">
        <v>11764</v>
      </c>
      <c r="S853" t="s">
        <v>11765</v>
      </c>
      <c r="T853" s="42" t="s">
        <v>499</v>
      </c>
      <c r="U853" t="s">
        <v>11764</v>
      </c>
      <c r="V853" t="s">
        <v>11765</v>
      </c>
    </row>
    <row r="854" spans="1:22" ht="18" customHeight="1">
      <c r="A854">
        <v>4088</v>
      </c>
      <c r="B854">
        <v>4088</v>
      </c>
      <c r="C854" s="3">
        <v>41129</v>
      </c>
      <c r="D854">
        <v>41174</v>
      </c>
      <c r="E854" t="s">
        <v>1529</v>
      </c>
      <c r="F854" t="s">
        <v>1530</v>
      </c>
      <c r="G854" t="s">
        <v>2648</v>
      </c>
      <c r="H854" s="42" t="s">
        <v>10098</v>
      </c>
      <c r="I854" s="42">
        <v>41141</v>
      </c>
      <c r="J854" t="s">
        <v>6552</v>
      </c>
      <c r="K854" t="s">
        <v>6553</v>
      </c>
      <c r="L854" t="s">
        <v>5080</v>
      </c>
      <c r="M854" t="s">
        <v>6554</v>
      </c>
      <c r="N854" s="42" t="s">
        <v>10099</v>
      </c>
      <c r="O854" s="42" t="s">
        <v>10100</v>
      </c>
      <c r="P854" s="42">
        <v>41236</v>
      </c>
      <c r="Q854" s="42" t="s">
        <v>499</v>
      </c>
      <c r="R854" s="42" t="s">
        <v>11766</v>
      </c>
      <c r="S854" t="s">
        <v>11767</v>
      </c>
      <c r="T854" s="42" t="s">
        <v>499</v>
      </c>
      <c r="U854" t="s">
        <v>11766</v>
      </c>
      <c r="V854" t="s">
        <v>11767</v>
      </c>
    </row>
    <row r="855" spans="1:22" ht="18" customHeight="1">
      <c r="A855">
        <v>4089</v>
      </c>
      <c r="B855">
        <v>4089</v>
      </c>
      <c r="C855" s="3">
        <v>41129</v>
      </c>
      <c r="D855">
        <v>41207</v>
      </c>
      <c r="E855" t="s">
        <v>1529</v>
      </c>
      <c r="F855" t="s">
        <v>1530</v>
      </c>
      <c r="G855" t="s">
        <v>2648</v>
      </c>
      <c r="H855" s="42" t="s">
        <v>10101</v>
      </c>
      <c r="I855" s="42">
        <v>41204</v>
      </c>
      <c r="J855" t="s">
        <v>9681</v>
      </c>
      <c r="K855" t="s">
        <v>9347</v>
      </c>
      <c r="L855" t="s">
        <v>5080</v>
      </c>
      <c r="M855" t="s">
        <v>9062</v>
      </c>
      <c r="N855" s="42" t="s">
        <v>10102</v>
      </c>
      <c r="O855" s="42" t="s">
        <v>5572</v>
      </c>
      <c r="P855" s="42">
        <v>41234</v>
      </c>
      <c r="Q855" s="42" t="s">
        <v>9682</v>
      </c>
      <c r="R855" s="42" t="s">
        <v>11684</v>
      </c>
      <c r="S855" t="s">
        <v>11768</v>
      </c>
      <c r="T855" t="s">
        <v>9682</v>
      </c>
      <c r="U855" t="s">
        <v>11684</v>
      </c>
      <c r="V855" t="s">
        <v>11768</v>
      </c>
    </row>
    <row r="856" spans="1:22" ht="18" customHeight="1">
      <c r="A856">
        <v>4087</v>
      </c>
      <c r="B856">
        <v>4087</v>
      </c>
      <c r="C856" s="3">
        <v>41129</v>
      </c>
      <c r="D856">
        <v>41174</v>
      </c>
      <c r="E856" t="s">
        <v>1529</v>
      </c>
      <c r="F856" t="s">
        <v>1530</v>
      </c>
      <c r="G856" t="s">
        <v>2648</v>
      </c>
      <c r="H856" s="42" t="s">
        <v>7659</v>
      </c>
      <c r="I856" s="42">
        <v>41141</v>
      </c>
      <c r="J856" t="s">
        <v>6555</v>
      </c>
      <c r="K856" t="s">
        <v>6556</v>
      </c>
      <c r="L856" t="s">
        <v>5080</v>
      </c>
      <c r="M856" t="s">
        <v>6557</v>
      </c>
      <c r="N856" s="42" t="s">
        <v>7894</v>
      </c>
      <c r="O856" s="42" t="s">
        <v>7642</v>
      </c>
      <c r="P856" s="42">
        <v>41157</v>
      </c>
      <c r="Q856" s="42" t="s">
        <v>499</v>
      </c>
      <c r="R856" s="42" t="s">
        <v>11769</v>
      </c>
      <c r="S856" t="s">
        <v>11770</v>
      </c>
      <c r="T856" s="42" t="s">
        <v>499</v>
      </c>
      <c r="U856" t="s">
        <v>11769</v>
      </c>
      <c r="V856" t="s">
        <v>11770</v>
      </c>
    </row>
    <row r="857" spans="1:22" ht="18" customHeight="1">
      <c r="A857">
        <v>4086</v>
      </c>
      <c r="B857">
        <v>4086</v>
      </c>
      <c r="C857" s="3">
        <v>41129</v>
      </c>
      <c r="D857">
        <v>41174</v>
      </c>
      <c r="E857" t="s">
        <v>1529</v>
      </c>
      <c r="F857" t="s">
        <v>1530</v>
      </c>
      <c r="G857" t="s">
        <v>1004</v>
      </c>
      <c r="H857" s="42" t="s">
        <v>8283</v>
      </c>
      <c r="I857" s="42">
        <v>41152</v>
      </c>
      <c r="J857" t="s">
        <v>6558</v>
      </c>
      <c r="K857" t="s">
        <v>6559</v>
      </c>
      <c r="L857" t="s">
        <v>4946</v>
      </c>
      <c r="M857" t="s">
        <v>6560</v>
      </c>
      <c r="N857" s="42" t="s">
        <v>8284</v>
      </c>
      <c r="O857" s="42" t="s">
        <v>6288</v>
      </c>
      <c r="P857" s="42">
        <v>41171</v>
      </c>
      <c r="Q857" s="42" t="s">
        <v>499</v>
      </c>
      <c r="R857" s="42" t="s">
        <v>11771</v>
      </c>
      <c r="S857" t="s">
        <v>11772</v>
      </c>
      <c r="T857" s="42" t="s">
        <v>499</v>
      </c>
      <c r="U857" t="s">
        <v>11771</v>
      </c>
      <c r="V857" t="s">
        <v>11772</v>
      </c>
    </row>
    <row r="858" spans="1:22" ht="18" customHeight="1">
      <c r="A858">
        <v>4085</v>
      </c>
      <c r="B858">
        <v>4085</v>
      </c>
      <c r="C858" s="3">
        <v>41129</v>
      </c>
      <c r="D858">
        <v>41174</v>
      </c>
      <c r="E858" t="s">
        <v>1529</v>
      </c>
      <c r="F858" t="s">
        <v>1530</v>
      </c>
      <c r="G858" t="s">
        <v>1004</v>
      </c>
      <c r="H858" s="42" t="s">
        <v>8150</v>
      </c>
      <c r="I858" s="42">
        <v>41152</v>
      </c>
      <c r="J858" t="s">
        <v>6561</v>
      </c>
      <c r="K858" t="s">
        <v>6562</v>
      </c>
      <c r="L858" t="s">
        <v>4946</v>
      </c>
      <c r="M858" t="s">
        <v>6563</v>
      </c>
      <c r="N858" s="42" t="s">
        <v>8285</v>
      </c>
      <c r="O858" s="42" t="s">
        <v>6288</v>
      </c>
      <c r="P858" s="42">
        <v>41170</v>
      </c>
      <c r="Q858" s="42" t="s">
        <v>499</v>
      </c>
      <c r="R858" s="42" t="s">
        <v>11773</v>
      </c>
      <c r="S858" t="s">
        <v>11774</v>
      </c>
      <c r="T858" s="42" t="s">
        <v>499</v>
      </c>
      <c r="U858" t="s">
        <v>11773</v>
      </c>
      <c r="V858" t="s">
        <v>11774</v>
      </c>
    </row>
    <row r="859" spans="1:22" ht="18" customHeight="1">
      <c r="A859">
        <v>4084</v>
      </c>
      <c r="B859">
        <v>4084</v>
      </c>
      <c r="C859" s="3">
        <v>41129</v>
      </c>
      <c r="D859">
        <v>41174</v>
      </c>
      <c r="E859" t="s">
        <v>1529</v>
      </c>
      <c r="F859" t="s">
        <v>1530</v>
      </c>
      <c r="G859" t="s">
        <v>2491</v>
      </c>
      <c r="H859" s="42" t="s">
        <v>8151</v>
      </c>
      <c r="I859" s="42">
        <v>41178</v>
      </c>
      <c r="J859" t="s">
        <v>6564</v>
      </c>
      <c r="K859" t="s">
        <v>6565</v>
      </c>
      <c r="L859" t="s">
        <v>5050</v>
      </c>
      <c r="M859" t="s">
        <v>6566</v>
      </c>
      <c r="N859" s="42" t="s">
        <v>8152</v>
      </c>
      <c r="O859" s="42" t="s">
        <v>7930</v>
      </c>
      <c r="P859" s="42">
        <v>41166</v>
      </c>
      <c r="Q859" s="42" t="s">
        <v>499</v>
      </c>
      <c r="R859" s="42" t="s">
        <v>11775</v>
      </c>
      <c r="S859" t="s">
        <v>11776</v>
      </c>
      <c r="T859" s="42" t="s">
        <v>499</v>
      </c>
      <c r="U859" t="s">
        <v>11775</v>
      </c>
      <c r="V859" t="s">
        <v>11776</v>
      </c>
    </row>
    <row r="860" spans="1:22" ht="18" customHeight="1">
      <c r="A860">
        <v>4082</v>
      </c>
      <c r="B860">
        <v>4082</v>
      </c>
      <c r="C860" s="3">
        <v>41129</v>
      </c>
      <c r="D860">
        <v>41174</v>
      </c>
      <c r="E860" t="s">
        <v>1529</v>
      </c>
      <c r="F860" t="s">
        <v>1530</v>
      </c>
      <c r="G860" t="s">
        <v>2491</v>
      </c>
      <c r="H860" s="42" t="s">
        <v>7928</v>
      </c>
      <c r="I860" s="42">
        <v>41165</v>
      </c>
      <c r="J860" t="s">
        <v>6564</v>
      </c>
      <c r="K860" t="s">
        <v>6567</v>
      </c>
      <c r="L860" t="s">
        <v>5050</v>
      </c>
      <c r="M860">
        <v>3433535311</v>
      </c>
      <c r="N860" s="42" t="s">
        <v>7929</v>
      </c>
      <c r="O860" s="42" t="s">
        <v>7930</v>
      </c>
      <c r="P860" s="42">
        <v>41166</v>
      </c>
      <c r="Q860" s="42" t="s">
        <v>499</v>
      </c>
      <c r="R860" s="42" t="s">
        <v>11777</v>
      </c>
      <c r="S860" t="s">
        <v>11778</v>
      </c>
      <c r="T860" s="42" t="s">
        <v>499</v>
      </c>
      <c r="U860" t="s">
        <v>11777</v>
      </c>
      <c r="V860" t="s">
        <v>11778</v>
      </c>
    </row>
    <row r="861" spans="1:22" ht="18" customHeight="1">
      <c r="A861">
        <v>4083</v>
      </c>
      <c r="B861">
        <v>4083</v>
      </c>
      <c r="C861" s="3">
        <v>41129</v>
      </c>
      <c r="D861">
        <v>41174</v>
      </c>
      <c r="E861" t="s">
        <v>1529</v>
      </c>
      <c r="F861" t="s">
        <v>1530</v>
      </c>
      <c r="G861" t="s">
        <v>2491</v>
      </c>
      <c r="H861" s="42" t="s">
        <v>7931</v>
      </c>
      <c r="I861" s="42">
        <v>41165</v>
      </c>
      <c r="J861" t="s">
        <v>6564</v>
      </c>
      <c r="K861" t="s">
        <v>6568</v>
      </c>
      <c r="L861" t="s">
        <v>5050</v>
      </c>
      <c r="M861" t="s">
        <v>6566</v>
      </c>
      <c r="N861" s="42" t="s">
        <v>7932</v>
      </c>
      <c r="O861" s="42" t="s">
        <v>7900</v>
      </c>
      <c r="P861" s="42">
        <v>41165</v>
      </c>
      <c r="Q861" s="42" t="s">
        <v>499</v>
      </c>
      <c r="R861" s="42" t="s">
        <v>11779</v>
      </c>
      <c r="S861" t="s">
        <v>11780</v>
      </c>
      <c r="T861" s="42" t="s">
        <v>499</v>
      </c>
      <c r="U861" t="s">
        <v>11779</v>
      </c>
      <c r="V861" t="s">
        <v>11780</v>
      </c>
    </row>
    <row r="862" spans="1:22" ht="18" customHeight="1">
      <c r="A862" t="s">
        <v>8910</v>
      </c>
      <c r="B862">
        <v>4081</v>
      </c>
      <c r="C862" s="3">
        <v>41129</v>
      </c>
      <c r="D862">
        <v>41174</v>
      </c>
      <c r="E862" t="s">
        <v>1594</v>
      </c>
      <c r="F862" t="s">
        <v>1530</v>
      </c>
      <c r="G862" t="s">
        <v>6569</v>
      </c>
      <c r="H862" s="42" t="s">
        <v>499</v>
      </c>
      <c r="I862" s="42">
        <v>41152</v>
      </c>
      <c r="J862" t="s">
        <v>6570</v>
      </c>
      <c r="K862" s="28" t="s">
        <v>6571</v>
      </c>
      <c r="L862" t="s">
        <v>6572</v>
      </c>
      <c r="M862" t="s">
        <v>6573</v>
      </c>
      <c r="N862" s="42" t="s">
        <v>499</v>
      </c>
      <c r="O862" s="42" t="s">
        <v>499</v>
      </c>
      <c r="P862" s="42" t="s">
        <v>499</v>
      </c>
      <c r="Q862" s="42" t="s">
        <v>499</v>
      </c>
      <c r="R862" s="42" t="s">
        <v>499</v>
      </c>
      <c r="S862" s="42" t="s">
        <v>11781</v>
      </c>
      <c r="T862" s="42" t="s">
        <v>499</v>
      </c>
      <c r="U862" s="42" t="s">
        <v>499</v>
      </c>
      <c r="V862" t="s">
        <v>11781</v>
      </c>
    </row>
    <row r="863" spans="1:22" ht="18" customHeight="1">
      <c r="A863">
        <v>4080</v>
      </c>
      <c r="B863">
        <v>4080</v>
      </c>
      <c r="C863" s="3">
        <v>41129</v>
      </c>
      <c r="D863">
        <v>41174</v>
      </c>
      <c r="E863" t="s">
        <v>1529</v>
      </c>
      <c r="F863" t="s">
        <v>1530</v>
      </c>
      <c r="G863" t="s">
        <v>6569</v>
      </c>
      <c r="H863" s="42" t="s">
        <v>9781</v>
      </c>
      <c r="I863" s="42">
        <v>41152</v>
      </c>
      <c r="J863" t="s">
        <v>6574</v>
      </c>
      <c r="K863" t="s">
        <v>6575</v>
      </c>
      <c r="L863" t="s">
        <v>6572</v>
      </c>
      <c r="M863" t="s">
        <v>6576</v>
      </c>
      <c r="N863" s="42" t="s">
        <v>9782</v>
      </c>
      <c r="O863" s="42" t="s">
        <v>6922</v>
      </c>
      <c r="P863" s="42">
        <v>41218</v>
      </c>
      <c r="Q863" s="42" t="s">
        <v>499</v>
      </c>
      <c r="R863" s="42" t="s">
        <v>11782</v>
      </c>
      <c r="S863" t="s">
        <v>11783</v>
      </c>
      <c r="T863" s="42" t="s">
        <v>499</v>
      </c>
      <c r="U863" t="s">
        <v>11782</v>
      </c>
      <c r="V863" t="s">
        <v>11783</v>
      </c>
    </row>
    <row r="864" spans="1:22" ht="18" customHeight="1">
      <c r="A864">
        <v>4079</v>
      </c>
      <c r="B864">
        <v>4079</v>
      </c>
      <c r="C864" s="3">
        <v>41129</v>
      </c>
      <c r="D864">
        <v>41174</v>
      </c>
      <c r="E864" t="s">
        <v>1529</v>
      </c>
      <c r="F864" t="s">
        <v>1530</v>
      </c>
      <c r="G864" t="s">
        <v>6577</v>
      </c>
      <c r="H864" s="42" t="s">
        <v>7000</v>
      </c>
      <c r="I864" s="42">
        <v>41150</v>
      </c>
      <c r="J864" t="s">
        <v>6578</v>
      </c>
      <c r="K864" t="s">
        <v>6579</v>
      </c>
      <c r="L864" t="s">
        <v>6580</v>
      </c>
      <c r="M864" t="s">
        <v>6581</v>
      </c>
      <c r="N864" s="42" t="s">
        <v>7001</v>
      </c>
      <c r="O864" s="42" t="s">
        <v>6826</v>
      </c>
      <c r="P864" s="42">
        <v>41234</v>
      </c>
      <c r="Q864" s="42" t="s">
        <v>499</v>
      </c>
      <c r="R864" s="42" t="s">
        <v>11784</v>
      </c>
      <c r="S864" t="s">
        <v>11785</v>
      </c>
      <c r="T864" s="42" t="s">
        <v>499</v>
      </c>
      <c r="U864" t="s">
        <v>11784</v>
      </c>
      <c r="V864" t="s">
        <v>11785</v>
      </c>
    </row>
    <row r="865" spans="1:22" ht="18" customHeight="1">
      <c r="A865">
        <v>4106</v>
      </c>
      <c r="B865">
        <v>4106</v>
      </c>
      <c r="C865" s="3">
        <v>41129</v>
      </c>
      <c r="D865">
        <v>41174</v>
      </c>
      <c r="E865" t="s">
        <v>1594</v>
      </c>
      <c r="F865" t="s">
        <v>1530</v>
      </c>
      <c r="G865" t="s">
        <v>5364</v>
      </c>
      <c r="H865" s="42" t="s">
        <v>499</v>
      </c>
      <c r="I865" s="42">
        <v>41169</v>
      </c>
      <c r="J865" t="s">
        <v>6582</v>
      </c>
      <c r="K865" s="28" t="s">
        <v>6583</v>
      </c>
      <c r="L865" t="s">
        <v>5475</v>
      </c>
      <c r="M865" t="s">
        <v>6584</v>
      </c>
      <c r="N865" s="42" t="s">
        <v>499</v>
      </c>
      <c r="O865" s="42" t="s">
        <v>499</v>
      </c>
      <c r="P865" s="42" t="s">
        <v>499</v>
      </c>
      <c r="Q865" s="42" t="s">
        <v>499</v>
      </c>
      <c r="R865" s="42" t="s">
        <v>499</v>
      </c>
      <c r="S865" s="42" t="s">
        <v>11786</v>
      </c>
      <c r="T865" s="42" t="s">
        <v>499</v>
      </c>
      <c r="U865" s="42" t="s">
        <v>499</v>
      </c>
      <c r="V865" t="s">
        <v>11786</v>
      </c>
    </row>
    <row r="866" spans="1:22" ht="18" customHeight="1">
      <c r="A866">
        <v>4105</v>
      </c>
      <c r="B866">
        <v>4105</v>
      </c>
      <c r="C866" s="3">
        <v>41129</v>
      </c>
      <c r="D866">
        <v>41174</v>
      </c>
      <c r="E866" t="s">
        <v>1529</v>
      </c>
      <c r="F866" t="s">
        <v>1530</v>
      </c>
      <c r="G866" t="s">
        <v>4032</v>
      </c>
      <c r="H866" s="42" t="s">
        <v>6881</v>
      </c>
      <c r="I866" s="42">
        <v>41135</v>
      </c>
      <c r="J866" t="s">
        <v>6585</v>
      </c>
      <c r="K866" t="s">
        <v>6586</v>
      </c>
      <c r="L866" t="s">
        <v>6587</v>
      </c>
      <c r="M866" t="s">
        <v>6588</v>
      </c>
      <c r="N866" s="42" t="s">
        <v>7002</v>
      </c>
      <c r="O866" s="42" t="s">
        <v>6191</v>
      </c>
      <c r="P866" s="42">
        <v>41137</v>
      </c>
      <c r="Q866" s="42" t="s">
        <v>499</v>
      </c>
      <c r="R866" s="42" t="s">
        <v>11787</v>
      </c>
      <c r="S866" t="s">
        <v>11788</v>
      </c>
      <c r="T866" s="42" t="s">
        <v>499</v>
      </c>
      <c r="U866" t="s">
        <v>11787</v>
      </c>
      <c r="V866" t="s">
        <v>11788</v>
      </c>
    </row>
    <row r="867" spans="1:22" ht="18" customHeight="1">
      <c r="A867">
        <v>4104</v>
      </c>
      <c r="B867">
        <v>4104</v>
      </c>
      <c r="C867" s="3">
        <v>41129</v>
      </c>
      <c r="D867">
        <v>41191</v>
      </c>
      <c r="E867" t="s">
        <v>1529</v>
      </c>
      <c r="F867" t="s">
        <v>1530</v>
      </c>
      <c r="G867" t="s">
        <v>4032</v>
      </c>
      <c r="H867" s="42" t="s">
        <v>6882</v>
      </c>
      <c r="I867" s="42">
        <v>41136</v>
      </c>
      <c r="J867" t="s">
        <v>6589</v>
      </c>
      <c r="K867" t="s">
        <v>6590</v>
      </c>
      <c r="L867" t="s">
        <v>6587</v>
      </c>
      <c r="M867" t="s">
        <v>6591</v>
      </c>
      <c r="N867" s="42" t="s">
        <v>7895</v>
      </c>
      <c r="O867" s="42" t="s">
        <v>7642</v>
      </c>
      <c r="P867" s="42">
        <v>41166</v>
      </c>
      <c r="Q867" s="42" t="s">
        <v>7933</v>
      </c>
      <c r="R867" s="42" t="s">
        <v>11789</v>
      </c>
      <c r="S867" t="s">
        <v>11790</v>
      </c>
      <c r="T867" t="s">
        <v>7933</v>
      </c>
      <c r="U867" t="s">
        <v>11789</v>
      </c>
      <c r="V867" t="s">
        <v>11790</v>
      </c>
    </row>
    <row r="868" spans="1:22" ht="18" customHeight="1">
      <c r="A868">
        <v>4103</v>
      </c>
      <c r="B868">
        <v>4103</v>
      </c>
      <c r="C868" s="3">
        <v>41129</v>
      </c>
      <c r="D868">
        <v>41174</v>
      </c>
      <c r="E868" t="s">
        <v>1682</v>
      </c>
      <c r="F868" t="s">
        <v>1530</v>
      </c>
      <c r="G868" t="s">
        <v>4032</v>
      </c>
      <c r="H868" s="42" t="s">
        <v>499</v>
      </c>
      <c r="I868" s="42" t="s">
        <v>499</v>
      </c>
      <c r="J868" t="s">
        <v>6585</v>
      </c>
      <c r="K868" s="28" t="s">
        <v>6592</v>
      </c>
      <c r="L868" s="28" t="s">
        <v>6587</v>
      </c>
      <c r="M868" t="s">
        <v>6593</v>
      </c>
      <c r="N868" s="42" t="s">
        <v>499</v>
      </c>
      <c r="O868" s="42" t="s">
        <v>499</v>
      </c>
      <c r="P868" s="42" t="s">
        <v>499</v>
      </c>
      <c r="Q868" s="42" t="s">
        <v>499</v>
      </c>
      <c r="R868" s="42" t="s">
        <v>499</v>
      </c>
      <c r="S868" s="42" t="s">
        <v>11791</v>
      </c>
      <c r="T868" s="42" t="s">
        <v>499</v>
      </c>
      <c r="U868" s="42" t="s">
        <v>499</v>
      </c>
      <c r="V868" t="s">
        <v>11791</v>
      </c>
    </row>
    <row r="869" spans="1:22" ht="18" customHeight="1">
      <c r="A869">
        <v>4102</v>
      </c>
      <c r="B869">
        <v>4102</v>
      </c>
      <c r="C869" s="3">
        <v>41129</v>
      </c>
      <c r="D869">
        <v>41174</v>
      </c>
      <c r="E869" t="s">
        <v>1538</v>
      </c>
      <c r="F869" t="s">
        <v>1530</v>
      </c>
      <c r="G869" t="s">
        <v>4032</v>
      </c>
      <c r="H869" s="42" t="s">
        <v>499</v>
      </c>
      <c r="I869" s="42" t="s">
        <v>499</v>
      </c>
      <c r="J869" t="s">
        <v>6594</v>
      </c>
      <c r="K869" s="28" t="s">
        <v>6595</v>
      </c>
      <c r="L869" s="28" t="s">
        <v>5520</v>
      </c>
      <c r="M869" t="s">
        <v>6596</v>
      </c>
      <c r="N869" s="42" t="s">
        <v>499</v>
      </c>
      <c r="O869" s="42" t="s">
        <v>499</v>
      </c>
      <c r="P869" s="42" t="s">
        <v>499</v>
      </c>
      <c r="Q869" s="42" t="s">
        <v>6695</v>
      </c>
      <c r="R869" s="42" t="s">
        <v>499</v>
      </c>
      <c r="S869" s="42" t="s">
        <v>11792</v>
      </c>
      <c r="T869" t="s">
        <v>6695</v>
      </c>
      <c r="U869" s="42" t="s">
        <v>499</v>
      </c>
      <c r="V869" t="s">
        <v>11792</v>
      </c>
    </row>
    <row r="870" spans="1:22" ht="18" customHeight="1">
      <c r="A870">
        <v>4100</v>
      </c>
      <c r="B870">
        <v>4100</v>
      </c>
      <c r="C870" s="3">
        <v>41129</v>
      </c>
      <c r="D870">
        <v>41129</v>
      </c>
      <c r="E870" t="s">
        <v>1529</v>
      </c>
      <c r="F870" t="s">
        <v>1530</v>
      </c>
      <c r="G870" t="s">
        <v>6597</v>
      </c>
      <c r="H870" s="42" t="s">
        <v>10103</v>
      </c>
      <c r="I870" s="42">
        <v>41176</v>
      </c>
      <c r="J870" t="s">
        <v>6598</v>
      </c>
      <c r="K870" t="s">
        <v>6599</v>
      </c>
      <c r="L870" t="s">
        <v>6600</v>
      </c>
      <c r="M870">
        <v>38935181</v>
      </c>
      <c r="N870" s="42" t="s">
        <v>10104</v>
      </c>
      <c r="O870" s="42" t="s">
        <v>5191</v>
      </c>
      <c r="P870" s="42">
        <v>41235</v>
      </c>
      <c r="Q870" s="42" t="s">
        <v>499</v>
      </c>
      <c r="R870" s="42" t="s">
        <v>11793</v>
      </c>
      <c r="S870" t="s">
        <v>11794</v>
      </c>
      <c r="T870" s="42" t="s">
        <v>499</v>
      </c>
      <c r="U870" t="s">
        <v>11793</v>
      </c>
      <c r="V870" t="s">
        <v>11794</v>
      </c>
    </row>
    <row r="871" spans="1:22" ht="18" customHeight="1">
      <c r="A871">
        <v>4099</v>
      </c>
      <c r="B871">
        <v>4099</v>
      </c>
      <c r="C871" s="3">
        <v>41129</v>
      </c>
      <c r="D871">
        <v>41174</v>
      </c>
      <c r="E871" t="s">
        <v>1594</v>
      </c>
      <c r="F871" t="s">
        <v>1530</v>
      </c>
      <c r="G871" t="s">
        <v>6597</v>
      </c>
      <c r="H871" s="42" t="s">
        <v>499</v>
      </c>
      <c r="I871" s="42">
        <v>41169</v>
      </c>
      <c r="J871" t="s">
        <v>6601</v>
      </c>
      <c r="K871" s="28" t="s">
        <v>6602</v>
      </c>
      <c r="L871" t="s">
        <v>6600</v>
      </c>
      <c r="M871">
        <v>38935181</v>
      </c>
      <c r="N871" s="42" t="s">
        <v>499</v>
      </c>
      <c r="O871" s="42" t="s">
        <v>499</v>
      </c>
      <c r="P871" s="42" t="s">
        <v>499</v>
      </c>
      <c r="Q871" s="42" t="s">
        <v>499</v>
      </c>
      <c r="R871" s="42" t="s">
        <v>499</v>
      </c>
      <c r="S871" s="42" t="s">
        <v>11795</v>
      </c>
      <c r="T871" s="42" t="s">
        <v>499</v>
      </c>
      <c r="U871" s="42" t="s">
        <v>499</v>
      </c>
      <c r="V871" t="s">
        <v>11795</v>
      </c>
    </row>
    <row r="872" spans="1:22" ht="18" customHeight="1">
      <c r="A872">
        <v>4101</v>
      </c>
      <c r="B872">
        <v>4101</v>
      </c>
      <c r="C872" s="3">
        <v>41129</v>
      </c>
      <c r="D872">
        <v>41129</v>
      </c>
      <c r="E872" t="s">
        <v>1529</v>
      </c>
      <c r="F872" t="s">
        <v>1530</v>
      </c>
      <c r="G872" t="s">
        <v>6597</v>
      </c>
      <c r="H872" s="42" t="s">
        <v>9783</v>
      </c>
      <c r="I872" s="42">
        <v>41178</v>
      </c>
      <c r="J872" t="s">
        <v>6601</v>
      </c>
      <c r="K872" t="s">
        <v>6603</v>
      </c>
      <c r="L872" t="s">
        <v>6600</v>
      </c>
      <c r="M872">
        <v>38935181</v>
      </c>
      <c r="N872" s="42" t="s">
        <v>9784</v>
      </c>
      <c r="O872" s="42" t="s">
        <v>5191</v>
      </c>
      <c r="P872" s="42">
        <v>41221</v>
      </c>
      <c r="Q872" s="42" t="s">
        <v>499</v>
      </c>
      <c r="R872" s="42" t="s">
        <v>11796</v>
      </c>
      <c r="S872" t="s">
        <v>11797</v>
      </c>
      <c r="T872" s="42" t="s">
        <v>499</v>
      </c>
      <c r="U872" t="s">
        <v>11796</v>
      </c>
      <c r="V872" t="s">
        <v>11797</v>
      </c>
    </row>
    <row r="873" spans="1:22" ht="18" customHeight="1">
      <c r="A873">
        <v>4129</v>
      </c>
      <c r="B873">
        <v>4129</v>
      </c>
      <c r="C873" s="3">
        <v>41129</v>
      </c>
      <c r="D873">
        <v>41174</v>
      </c>
      <c r="E873" t="s">
        <v>1529</v>
      </c>
      <c r="F873" t="s">
        <v>1530</v>
      </c>
      <c r="G873" t="s">
        <v>5360</v>
      </c>
      <c r="H873" s="42" t="s">
        <v>9943</v>
      </c>
      <c r="I873" s="42">
        <v>41141</v>
      </c>
      <c r="J873" t="s">
        <v>6696</v>
      </c>
      <c r="K873" t="s">
        <v>6697</v>
      </c>
      <c r="L873" t="s">
        <v>5460</v>
      </c>
      <c r="M873" t="s">
        <v>6698</v>
      </c>
      <c r="N873" s="42" t="s">
        <v>10105</v>
      </c>
      <c r="O873" s="42" t="s">
        <v>10061</v>
      </c>
      <c r="P873" s="42">
        <v>41233</v>
      </c>
      <c r="Q873" s="42" t="s">
        <v>499</v>
      </c>
      <c r="R873" s="42" t="s">
        <v>11798</v>
      </c>
      <c r="S873" t="s">
        <v>11799</v>
      </c>
      <c r="T873" s="42" t="s">
        <v>499</v>
      </c>
      <c r="U873" t="s">
        <v>11798</v>
      </c>
      <c r="V873" t="s">
        <v>11799</v>
      </c>
    </row>
    <row r="874" spans="1:22" ht="18" customHeight="1">
      <c r="A874">
        <v>4128</v>
      </c>
      <c r="B874">
        <v>4128</v>
      </c>
      <c r="C874" s="3">
        <v>41129</v>
      </c>
      <c r="D874">
        <v>41174</v>
      </c>
      <c r="E874" t="s">
        <v>1529</v>
      </c>
      <c r="F874" t="s">
        <v>1530</v>
      </c>
      <c r="G874" t="s">
        <v>5360</v>
      </c>
      <c r="H874" s="42" t="s">
        <v>7934</v>
      </c>
      <c r="I874" s="42">
        <v>41141</v>
      </c>
      <c r="J874" t="s">
        <v>6699</v>
      </c>
      <c r="K874" t="s">
        <v>6700</v>
      </c>
      <c r="L874" t="s">
        <v>5460</v>
      </c>
      <c r="M874" t="s">
        <v>6701</v>
      </c>
      <c r="N874" s="42" t="s">
        <v>8153</v>
      </c>
      <c r="O874" s="42" t="s">
        <v>1620</v>
      </c>
      <c r="P874" s="42">
        <v>41170</v>
      </c>
      <c r="Q874" s="42" t="s">
        <v>499</v>
      </c>
      <c r="R874" s="42" t="s">
        <v>11800</v>
      </c>
      <c r="S874" t="s">
        <v>11801</v>
      </c>
      <c r="T874" s="42" t="s">
        <v>499</v>
      </c>
      <c r="U874" t="s">
        <v>11800</v>
      </c>
      <c r="V874" t="s">
        <v>11801</v>
      </c>
    </row>
    <row r="875" spans="1:22" ht="18" customHeight="1">
      <c r="A875">
        <v>4127</v>
      </c>
      <c r="B875">
        <v>4127</v>
      </c>
      <c r="C875" s="3">
        <v>41129</v>
      </c>
      <c r="D875">
        <v>41174</v>
      </c>
      <c r="E875" t="s">
        <v>1529</v>
      </c>
      <c r="F875" t="s">
        <v>1530</v>
      </c>
      <c r="G875" t="s">
        <v>5361</v>
      </c>
      <c r="H875" s="42" t="s">
        <v>7935</v>
      </c>
      <c r="I875" s="42">
        <v>41141</v>
      </c>
      <c r="J875" t="s">
        <v>6702</v>
      </c>
      <c r="K875" t="s">
        <v>6703</v>
      </c>
      <c r="L875" t="s">
        <v>5466</v>
      </c>
      <c r="M875" t="s">
        <v>6704</v>
      </c>
      <c r="N875" s="42" t="s">
        <v>8332</v>
      </c>
      <c r="O875" s="42" t="s">
        <v>8155</v>
      </c>
      <c r="P875" s="42">
        <v>41173</v>
      </c>
      <c r="Q875" s="42" t="s">
        <v>499</v>
      </c>
      <c r="R875" s="42" t="s">
        <v>11802</v>
      </c>
      <c r="S875" t="s">
        <v>11803</v>
      </c>
      <c r="T875" s="42" t="s">
        <v>499</v>
      </c>
      <c r="U875" t="s">
        <v>11802</v>
      </c>
      <c r="V875" t="s">
        <v>11803</v>
      </c>
    </row>
    <row r="876" spans="1:22" ht="18" customHeight="1">
      <c r="A876">
        <v>4126</v>
      </c>
      <c r="B876">
        <v>4126</v>
      </c>
      <c r="C876" s="3">
        <v>41129</v>
      </c>
      <c r="D876">
        <v>41174</v>
      </c>
      <c r="E876" t="s">
        <v>1529</v>
      </c>
      <c r="F876" t="s">
        <v>1530</v>
      </c>
      <c r="G876" t="s">
        <v>5361</v>
      </c>
      <c r="H876" s="42" t="s">
        <v>8911</v>
      </c>
      <c r="I876" s="42">
        <v>41141</v>
      </c>
      <c r="J876" t="s">
        <v>6702</v>
      </c>
      <c r="K876" t="s">
        <v>6705</v>
      </c>
      <c r="L876" t="s">
        <v>5466</v>
      </c>
      <c r="M876" t="s">
        <v>6704</v>
      </c>
      <c r="N876" s="42" t="s">
        <v>9041</v>
      </c>
      <c r="O876" s="42" t="s">
        <v>8155</v>
      </c>
      <c r="P876" s="42">
        <v>41186</v>
      </c>
      <c r="Q876" s="42" t="s">
        <v>499</v>
      </c>
      <c r="R876" s="42" t="s">
        <v>11804</v>
      </c>
      <c r="S876" t="s">
        <v>11805</v>
      </c>
      <c r="T876" s="42" t="s">
        <v>499</v>
      </c>
      <c r="U876" t="s">
        <v>11804</v>
      </c>
      <c r="V876" t="s">
        <v>11805</v>
      </c>
    </row>
    <row r="877" spans="1:22" ht="18" customHeight="1">
      <c r="A877">
        <v>4125</v>
      </c>
      <c r="B877">
        <v>4125</v>
      </c>
      <c r="C877" s="3">
        <v>41129</v>
      </c>
      <c r="D877">
        <v>41174</v>
      </c>
      <c r="E877" t="s">
        <v>1529</v>
      </c>
      <c r="F877" t="s">
        <v>1530</v>
      </c>
      <c r="G877" t="s">
        <v>5361</v>
      </c>
      <c r="H877" s="42" t="s">
        <v>10106</v>
      </c>
      <c r="I877" s="42">
        <v>41204</v>
      </c>
      <c r="J877" t="s">
        <v>6706</v>
      </c>
      <c r="K877" t="s">
        <v>7569</v>
      </c>
      <c r="L877" t="s">
        <v>5466</v>
      </c>
      <c r="M877" t="s">
        <v>7570</v>
      </c>
      <c r="N877" s="42" t="s">
        <v>10107</v>
      </c>
      <c r="O877" s="42" t="s">
        <v>10067</v>
      </c>
      <c r="P877" s="42">
        <v>41236</v>
      </c>
      <c r="Q877" s="42" t="s">
        <v>7571</v>
      </c>
      <c r="R877" s="42" t="s">
        <v>11806</v>
      </c>
      <c r="S877" t="s">
        <v>11807</v>
      </c>
      <c r="T877" t="s">
        <v>7571</v>
      </c>
      <c r="U877" t="s">
        <v>11806</v>
      </c>
      <c r="V877" t="s">
        <v>11807</v>
      </c>
    </row>
    <row r="878" spans="1:22" ht="18" customHeight="1">
      <c r="A878">
        <v>4124</v>
      </c>
      <c r="B878">
        <v>4124</v>
      </c>
      <c r="C878" s="3">
        <v>41129</v>
      </c>
      <c r="D878">
        <v>41174</v>
      </c>
      <c r="E878" t="s">
        <v>1529</v>
      </c>
      <c r="F878" t="s">
        <v>1530</v>
      </c>
      <c r="G878" t="s">
        <v>5361</v>
      </c>
      <c r="H878" s="42" t="s">
        <v>7936</v>
      </c>
      <c r="I878" s="42">
        <v>41141</v>
      </c>
      <c r="J878" t="s">
        <v>6707</v>
      </c>
      <c r="K878" t="s">
        <v>6708</v>
      </c>
      <c r="L878" t="s">
        <v>5466</v>
      </c>
      <c r="M878" t="s">
        <v>6709</v>
      </c>
      <c r="N878" s="42" t="s">
        <v>7937</v>
      </c>
      <c r="O878" s="42" t="s">
        <v>8307</v>
      </c>
      <c r="P878" s="42">
        <v>41173</v>
      </c>
      <c r="Q878" s="42" t="s">
        <v>499</v>
      </c>
      <c r="R878" s="42" t="s">
        <v>11808</v>
      </c>
      <c r="S878" t="s">
        <v>11809</v>
      </c>
      <c r="T878" s="42" t="s">
        <v>499</v>
      </c>
      <c r="U878" t="s">
        <v>11808</v>
      </c>
      <c r="V878" t="s">
        <v>11809</v>
      </c>
    </row>
    <row r="879" spans="1:22" ht="18" customHeight="1">
      <c r="A879">
        <v>4123</v>
      </c>
      <c r="B879">
        <v>4123</v>
      </c>
      <c r="C879" s="3">
        <v>41129</v>
      </c>
      <c r="D879">
        <v>41174</v>
      </c>
      <c r="E879" t="s">
        <v>1529</v>
      </c>
      <c r="F879" t="s">
        <v>1530</v>
      </c>
      <c r="G879" t="s">
        <v>5361</v>
      </c>
      <c r="H879" s="42" t="s">
        <v>7938</v>
      </c>
      <c r="I879" s="42">
        <v>41163</v>
      </c>
      <c r="J879" t="s">
        <v>6710</v>
      </c>
      <c r="K879" t="s">
        <v>6711</v>
      </c>
      <c r="L879" t="s">
        <v>5466</v>
      </c>
      <c r="M879" t="s">
        <v>6712</v>
      </c>
      <c r="N879" s="42" t="s">
        <v>8154</v>
      </c>
      <c r="O879" s="42" t="s">
        <v>8155</v>
      </c>
      <c r="P879" s="42">
        <v>41172</v>
      </c>
      <c r="Q879" s="42" t="s">
        <v>499</v>
      </c>
      <c r="R879" s="42" t="s">
        <v>11810</v>
      </c>
      <c r="S879" t="s">
        <v>11811</v>
      </c>
      <c r="T879" s="42" t="s">
        <v>499</v>
      </c>
      <c r="U879" t="s">
        <v>11810</v>
      </c>
      <c r="V879" t="s">
        <v>11811</v>
      </c>
    </row>
    <row r="880" spans="1:22" ht="18" customHeight="1">
      <c r="A880">
        <v>4122</v>
      </c>
      <c r="B880">
        <v>4122</v>
      </c>
      <c r="C880" s="3">
        <v>41129</v>
      </c>
      <c r="D880">
        <v>41174</v>
      </c>
      <c r="E880" t="s">
        <v>1594</v>
      </c>
      <c r="F880" t="s">
        <v>1530</v>
      </c>
      <c r="G880" t="s">
        <v>5361</v>
      </c>
      <c r="H880" s="42" t="s">
        <v>11812</v>
      </c>
      <c r="I880" s="42">
        <v>41141</v>
      </c>
      <c r="J880" t="s">
        <v>13635</v>
      </c>
      <c r="K880" t="s">
        <v>6713</v>
      </c>
      <c r="L880" t="s">
        <v>6714</v>
      </c>
      <c r="M880" t="s">
        <v>6715</v>
      </c>
      <c r="N880" s="42" t="s">
        <v>499</v>
      </c>
      <c r="O880" s="42" t="s">
        <v>499</v>
      </c>
      <c r="P880" s="42" t="s">
        <v>499</v>
      </c>
      <c r="Q880" s="42" t="s">
        <v>499</v>
      </c>
      <c r="R880" s="42" t="s">
        <v>11813</v>
      </c>
      <c r="S880" s="42" t="s">
        <v>11814</v>
      </c>
      <c r="T880" s="42" t="s">
        <v>499</v>
      </c>
      <c r="U880" t="s">
        <v>11813</v>
      </c>
      <c r="V880" t="s">
        <v>11814</v>
      </c>
    </row>
    <row r="881" spans="1:22" ht="18" customHeight="1">
      <c r="A881">
        <v>4132</v>
      </c>
      <c r="B881">
        <v>4132</v>
      </c>
      <c r="C881" s="3">
        <v>41129</v>
      </c>
      <c r="D881">
        <v>41174</v>
      </c>
      <c r="E881" t="s">
        <v>1529</v>
      </c>
      <c r="F881" t="s">
        <v>1530</v>
      </c>
      <c r="G881" t="s">
        <v>5360</v>
      </c>
      <c r="H881" s="42" t="s">
        <v>7939</v>
      </c>
      <c r="I881" s="42">
        <v>41141</v>
      </c>
      <c r="J881" t="s">
        <v>6716</v>
      </c>
      <c r="K881" t="s">
        <v>6717</v>
      </c>
      <c r="L881" t="s">
        <v>5460</v>
      </c>
      <c r="M881" t="s">
        <v>6718</v>
      </c>
      <c r="N881" s="42" t="s">
        <v>7940</v>
      </c>
      <c r="O881" s="42" t="s">
        <v>1620</v>
      </c>
      <c r="P881" s="42">
        <v>41164</v>
      </c>
      <c r="Q881" s="42" t="s">
        <v>499</v>
      </c>
      <c r="R881" s="42" t="s">
        <v>11815</v>
      </c>
      <c r="S881" t="s">
        <v>11816</v>
      </c>
      <c r="T881" s="42" t="s">
        <v>499</v>
      </c>
      <c r="U881" t="s">
        <v>11815</v>
      </c>
      <c r="V881" t="s">
        <v>11816</v>
      </c>
    </row>
    <row r="882" spans="1:22" ht="18" customHeight="1">
      <c r="A882">
        <v>4133</v>
      </c>
      <c r="B882">
        <v>4133</v>
      </c>
      <c r="C882" s="3">
        <v>41129</v>
      </c>
      <c r="D882">
        <v>41174</v>
      </c>
      <c r="E882" t="s">
        <v>1529</v>
      </c>
      <c r="F882" t="s">
        <v>1530</v>
      </c>
      <c r="G882" t="s">
        <v>5360</v>
      </c>
      <c r="H882" s="42" t="s">
        <v>8333</v>
      </c>
      <c r="I882" s="42">
        <v>41141</v>
      </c>
      <c r="J882" t="s">
        <v>6719</v>
      </c>
      <c r="K882" t="s">
        <v>6720</v>
      </c>
      <c r="L882" t="s">
        <v>5460</v>
      </c>
      <c r="M882" t="s">
        <v>6721</v>
      </c>
      <c r="N882" s="42" t="s">
        <v>8334</v>
      </c>
      <c r="O882" s="42" t="s">
        <v>1547</v>
      </c>
      <c r="P882" s="42">
        <v>41173</v>
      </c>
      <c r="Q882" s="42" t="s">
        <v>499</v>
      </c>
      <c r="R882" s="42" t="s">
        <v>11817</v>
      </c>
      <c r="S882" t="s">
        <v>11818</v>
      </c>
      <c r="T882" s="42" t="s">
        <v>499</v>
      </c>
      <c r="U882" t="s">
        <v>11817</v>
      </c>
      <c r="V882" t="s">
        <v>11818</v>
      </c>
    </row>
    <row r="883" spans="1:22" ht="18" customHeight="1">
      <c r="A883">
        <v>4134</v>
      </c>
      <c r="B883">
        <v>4134</v>
      </c>
      <c r="C883" s="3">
        <v>41129</v>
      </c>
      <c r="D883">
        <v>41178</v>
      </c>
      <c r="E883" t="s">
        <v>1529</v>
      </c>
      <c r="F883" t="s">
        <v>1530</v>
      </c>
      <c r="G883" t="s">
        <v>5360</v>
      </c>
      <c r="H883" s="42" t="s">
        <v>11819</v>
      </c>
      <c r="I883" s="42">
        <v>41141</v>
      </c>
      <c r="J883" t="s">
        <v>6722</v>
      </c>
      <c r="K883" t="s">
        <v>7544</v>
      </c>
      <c r="L883" t="s">
        <v>5460</v>
      </c>
      <c r="M883" t="s">
        <v>6723</v>
      </c>
      <c r="N883" s="42" t="s">
        <v>12762</v>
      </c>
      <c r="O883" s="42" t="s">
        <v>10110</v>
      </c>
      <c r="P883" s="42">
        <v>41248</v>
      </c>
      <c r="Q883" s="42" t="s">
        <v>7545</v>
      </c>
      <c r="R883" s="42" t="s">
        <v>11820</v>
      </c>
      <c r="S883" t="s">
        <v>11821</v>
      </c>
      <c r="T883" t="s">
        <v>7545</v>
      </c>
      <c r="U883" t="s">
        <v>11820</v>
      </c>
      <c r="V883" t="s">
        <v>11821</v>
      </c>
    </row>
    <row r="884" spans="1:22" ht="18" customHeight="1">
      <c r="A884">
        <v>4135</v>
      </c>
      <c r="B884">
        <v>4135</v>
      </c>
      <c r="C884" s="3">
        <v>41129</v>
      </c>
      <c r="D884">
        <v>41174</v>
      </c>
      <c r="E884" t="s">
        <v>1529</v>
      </c>
      <c r="F884" t="s">
        <v>1530</v>
      </c>
      <c r="G884" t="s">
        <v>5360</v>
      </c>
      <c r="H884" s="42" t="s">
        <v>10108</v>
      </c>
      <c r="I884" s="42">
        <v>41141</v>
      </c>
      <c r="J884" t="s">
        <v>6724</v>
      </c>
      <c r="K884" t="s">
        <v>8603</v>
      </c>
      <c r="L884" t="s">
        <v>5460</v>
      </c>
      <c r="M884" t="s">
        <v>6725</v>
      </c>
      <c r="N884" s="42" t="s">
        <v>13636</v>
      </c>
      <c r="O884" s="42" t="s">
        <v>10061</v>
      </c>
      <c r="P884" s="42">
        <v>41256</v>
      </c>
      <c r="Q884" s="42" t="s">
        <v>499</v>
      </c>
      <c r="R884" s="42" t="s">
        <v>13637</v>
      </c>
      <c r="S884" s="42" t="s">
        <v>11822</v>
      </c>
      <c r="T884" s="42" t="s">
        <v>499</v>
      </c>
      <c r="U884" t="s">
        <v>11459</v>
      </c>
      <c r="V884" t="s">
        <v>11822</v>
      </c>
    </row>
    <row r="885" spans="1:22" ht="18" customHeight="1">
      <c r="A885">
        <v>4136</v>
      </c>
      <c r="B885">
        <v>4136</v>
      </c>
      <c r="C885" s="3">
        <v>41128</v>
      </c>
      <c r="D885">
        <v>41173</v>
      </c>
      <c r="E885" t="s">
        <v>1529</v>
      </c>
      <c r="F885" t="s">
        <v>1530</v>
      </c>
      <c r="G885" t="s">
        <v>5360</v>
      </c>
      <c r="H885" s="42" t="s">
        <v>9785</v>
      </c>
      <c r="I885" s="42">
        <v>41141</v>
      </c>
      <c r="J885" t="s">
        <v>6726</v>
      </c>
      <c r="K885" t="s">
        <v>6727</v>
      </c>
      <c r="L885" t="s">
        <v>5460</v>
      </c>
      <c r="M885" t="s">
        <v>6728</v>
      </c>
      <c r="N885" s="42" t="s">
        <v>10109</v>
      </c>
      <c r="O885" s="42" t="s">
        <v>10110</v>
      </c>
      <c r="P885" s="42">
        <v>41242</v>
      </c>
      <c r="Q885" s="42" t="s">
        <v>499</v>
      </c>
      <c r="R885" s="42" t="s">
        <v>11823</v>
      </c>
      <c r="S885" t="s">
        <v>11824</v>
      </c>
      <c r="T885" s="42" t="s">
        <v>499</v>
      </c>
      <c r="U885" t="s">
        <v>11823</v>
      </c>
      <c r="V885" t="s">
        <v>11824</v>
      </c>
    </row>
    <row r="886" spans="1:22" ht="18" customHeight="1">
      <c r="A886">
        <v>4137</v>
      </c>
      <c r="B886">
        <v>4137</v>
      </c>
      <c r="C886" s="3">
        <v>41128</v>
      </c>
      <c r="D886">
        <v>41173</v>
      </c>
      <c r="E886" t="s">
        <v>1529</v>
      </c>
      <c r="F886" t="s">
        <v>1530</v>
      </c>
      <c r="G886" t="s">
        <v>1952</v>
      </c>
      <c r="H886" s="42" t="s">
        <v>7003</v>
      </c>
      <c r="I886" s="42">
        <v>41141</v>
      </c>
      <c r="J886" t="s">
        <v>6522</v>
      </c>
      <c r="K886" t="s">
        <v>6729</v>
      </c>
      <c r="L886" t="s">
        <v>4920</v>
      </c>
      <c r="M886" t="s">
        <v>6730</v>
      </c>
      <c r="N886" s="42" t="s">
        <v>7241</v>
      </c>
      <c r="O886" s="42" t="s">
        <v>6922</v>
      </c>
      <c r="P886" s="42">
        <v>41143</v>
      </c>
      <c r="Q886" s="42" t="s">
        <v>499</v>
      </c>
      <c r="R886" s="42" t="s">
        <v>11825</v>
      </c>
      <c r="S886" t="s">
        <v>11826</v>
      </c>
      <c r="T886" s="42" t="s">
        <v>499</v>
      </c>
      <c r="U886" t="s">
        <v>11825</v>
      </c>
      <c r="V886" t="s">
        <v>11826</v>
      </c>
    </row>
    <row r="887" spans="1:22" ht="18" customHeight="1">
      <c r="A887">
        <v>4138</v>
      </c>
      <c r="B887">
        <v>4138</v>
      </c>
      <c r="C887" s="3">
        <v>41128</v>
      </c>
      <c r="D887">
        <v>41173</v>
      </c>
      <c r="E887" t="s">
        <v>1529</v>
      </c>
      <c r="F887" t="s">
        <v>1530</v>
      </c>
      <c r="G887" t="s">
        <v>1952</v>
      </c>
      <c r="H887" s="42" t="s">
        <v>7242</v>
      </c>
      <c r="I887" s="42">
        <v>41141</v>
      </c>
      <c r="J887" t="s">
        <v>6522</v>
      </c>
      <c r="K887" t="s">
        <v>6731</v>
      </c>
      <c r="L887" t="s">
        <v>4920</v>
      </c>
      <c r="M887" t="s">
        <v>6732</v>
      </c>
      <c r="N887" s="42" t="s">
        <v>7243</v>
      </c>
      <c r="O887" s="42" t="s">
        <v>6984</v>
      </c>
      <c r="P887" s="42">
        <v>41143</v>
      </c>
      <c r="Q887" s="42" t="s">
        <v>499</v>
      </c>
      <c r="R887" s="42" t="s">
        <v>11827</v>
      </c>
      <c r="S887" t="s">
        <v>11828</v>
      </c>
      <c r="T887" s="42" t="s">
        <v>499</v>
      </c>
      <c r="U887" t="s">
        <v>11827</v>
      </c>
      <c r="V887" t="s">
        <v>11828</v>
      </c>
    </row>
    <row r="888" spans="1:22" ht="18" customHeight="1">
      <c r="A888">
        <v>4098</v>
      </c>
      <c r="B888">
        <v>4098</v>
      </c>
      <c r="C888" s="3">
        <v>41129</v>
      </c>
      <c r="D888">
        <v>41174</v>
      </c>
      <c r="E888" t="s">
        <v>1529</v>
      </c>
      <c r="F888" t="s">
        <v>1530</v>
      </c>
      <c r="G888" t="s">
        <v>6597</v>
      </c>
      <c r="H888" s="42" t="s">
        <v>10111</v>
      </c>
      <c r="I888" s="42">
        <v>41141</v>
      </c>
      <c r="J888" t="s">
        <v>6733</v>
      </c>
      <c r="K888" t="s">
        <v>6734</v>
      </c>
      <c r="L888" t="s">
        <v>6600</v>
      </c>
      <c r="M888">
        <v>38935181</v>
      </c>
      <c r="N888" s="42" t="s">
        <v>10112</v>
      </c>
      <c r="O888" s="42" t="s">
        <v>5191</v>
      </c>
      <c r="P888" s="42">
        <v>41236</v>
      </c>
      <c r="Q888" s="42" t="s">
        <v>499</v>
      </c>
      <c r="R888" s="42" t="s">
        <v>11829</v>
      </c>
      <c r="S888" t="s">
        <v>11830</v>
      </c>
      <c r="T888" s="42" t="s">
        <v>499</v>
      </c>
      <c r="U888" t="s">
        <v>11829</v>
      </c>
      <c r="V888" t="s">
        <v>11830</v>
      </c>
    </row>
    <row r="889" spans="1:22" ht="18" customHeight="1">
      <c r="A889">
        <v>4097</v>
      </c>
      <c r="B889">
        <v>4097</v>
      </c>
      <c r="C889" s="3">
        <v>41129</v>
      </c>
      <c r="D889">
        <v>41174</v>
      </c>
      <c r="E889" t="s">
        <v>1529</v>
      </c>
      <c r="F889" t="s">
        <v>1530</v>
      </c>
      <c r="G889" t="s">
        <v>6597</v>
      </c>
      <c r="H889" s="42" t="s">
        <v>9786</v>
      </c>
      <c r="I889" s="42">
        <v>41141</v>
      </c>
      <c r="J889" t="s">
        <v>6733</v>
      </c>
      <c r="K889" t="s">
        <v>6735</v>
      </c>
      <c r="L889" t="s">
        <v>6600</v>
      </c>
      <c r="M889">
        <v>3138935181</v>
      </c>
      <c r="N889" s="42" t="s">
        <v>9787</v>
      </c>
      <c r="O889" s="42" t="s">
        <v>5191</v>
      </c>
      <c r="P889" s="42">
        <v>41221</v>
      </c>
      <c r="Q889" s="42" t="s">
        <v>499</v>
      </c>
      <c r="R889" s="42" t="s">
        <v>11831</v>
      </c>
      <c r="S889" t="s">
        <v>11832</v>
      </c>
      <c r="T889" s="42" t="s">
        <v>499</v>
      </c>
      <c r="U889" t="s">
        <v>11831</v>
      </c>
      <c r="V889" t="s">
        <v>11832</v>
      </c>
    </row>
    <row r="890" spans="1:22" ht="18" customHeight="1">
      <c r="A890">
        <v>4096</v>
      </c>
      <c r="B890">
        <v>4096</v>
      </c>
      <c r="C890" s="3">
        <v>41129</v>
      </c>
      <c r="D890">
        <v>41174</v>
      </c>
      <c r="E890" t="s">
        <v>1594</v>
      </c>
      <c r="F890" t="s">
        <v>1530</v>
      </c>
      <c r="G890" t="s">
        <v>6597</v>
      </c>
      <c r="H890" s="42" t="s">
        <v>499</v>
      </c>
      <c r="I890" s="42">
        <v>41169</v>
      </c>
      <c r="J890" t="s">
        <v>6733</v>
      </c>
      <c r="K890" s="28" t="s">
        <v>7244</v>
      </c>
      <c r="L890" t="s">
        <v>6600</v>
      </c>
      <c r="M890">
        <v>3138935181</v>
      </c>
      <c r="N890" s="42" t="s">
        <v>499</v>
      </c>
      <c r="O890" s="42" t="s">
        <v>499</v>
      </c>
      <c r="P890" s="42" t="s">
        <v>499</v>
      </c>
      <c r="Q890" s="42" t="s">
        <v>499</v>
      </c>
      <c r="R890" s="42" t="s">
        <v>499</v>
      </c>
      <c r="S890" s="42" t="s">
        <v>11833</v>
      </c>
      <c r="T890" s="42" t="s">
        <v>499</v>
      </c>
      <c r="U890" s="42" t="s">
        <v>499</v>
      </c>
      <c r="V890" t="s">
        <v>11833</v>
      </c>
    </row>
    <row r="891" spans="1:22" ht="18" customHeight="1">
      <c r="A891">
        <v>4095</v>
      </c>
      <c r="B891">
        <v>4095</v>
      </c>
      <c r="C891" s="3">
        <v>41129</v>
      </c>
      <c r="D891">
        <v>41188</v>
      </c>
      <c r="E891" t="s">
        <v>1529</v>
      </c>
      <c r="F891" t="s">
        <v>1530</v>
      </c>
      <c r="G891" t="s">
        <v>6623</v>
      </c>
      <c r="H891" s="42" t="s">
        <v>10282</v>
      </c>
      <c r="I891" s="42">
        <v>41162</v>
      </c>
      <c r="J891" t="s">
        <v>6736</v>
      </c>
      <c r="K891" t="s">
        <v>6737</v>
      </c>
      <c r="L891" t="s">
        <v>6738</v>
      </c>
      <c r="M891" t="s">
        <v>8286</v>
      </c>
      <c r="N891" s="42" t="s">
        <v>11834</v>
      </c>
      <c r="O891" s="42" t="s">
        <v>10309</v>
      </c>
      <c r="P891" s="42">
        <v>41242</v>
      </c>
      <c r="Q891" s="42" t="s">
        <v>7572</v>
      </c>
      <c r="R891" s="42" t="s">
        <v>11835</v>
      </c>
      <c r="S891" t="s">
        <v>11836</v>
      </c>
      <c r="T891" t="s">
        <v>7572</v>
      </c>
      <c r="U891" t="s">
        <v>11835</v>
      </c>
      <c r="V891" t="s">
        <v>11836</v>
      </c>
    </row>
    <row r="892" spans="1:22" ht="18" customHeight="1">
      <c r="A892">
        <v>4093</v>
      </c>
      <c r="B892">
        <v>4093</v>
      </c>
      <c r="C892" s="3">
        <v>41129</v>
      </c>
      <c r="D892">
        <v>41180</v>
      </c>
      <c r="E892" t="s">
        <v>1594</v>
      </c>
      <c r="F892" t="s">
        <v>1530</v>
      </c>
      <c r="G892" t="s">
        <v>6624</v>
      </c>
      <c r="H892" s="42" t="s">
        <v>12904</v>
      </c>
      <c r="I892" s="42">
        <v>41213</v>
      </c>
      <c r="J892" t="s">
        <v>6739</v>
      </c>
      <c r="K892" t="s">
        <v>6740</v>
      </c>
      <c r="L892" t="s">
        <v>6741</v>
      </c>
      <c r="M892" t="s">
        <v>8287</v>
      </c>
      <c r="N892" s="42" t="s">
        <v>13487</v>
      </c>
      <c r="O892" s="42" t="s">
        <v>5191</v>
      </c>
      <c r="P892" s="42" t="s">
        <v>499</v>
      </c>
      <c r="Q892" s="42" t="s">
        <v>7573</v>
      </c>
      <c r="R892" s="42" t="s">
        <v>12905</v>
      </c>
      <c r="S892" s="42" t="s">
        <v>11837</v>
      </c>
      <c r="T892" t="s">
        <v>7573</v>
      </c>
      <c r="U892" t="s">
        <v>12905</v>
      </c>
      <c r="V892" t="s">
        <v>11837</v>
      </c>
    </row>
    <row r="893" spans="1:22" ht="18" customHeight="1">
      <c r="A893">
        <v>4094</v>
      </c>
      <c r="B893">
        <v>4094</v>
      </c>
      <c r="C893" s="3">
        <v>41129</v>
      </c>
      <c r="D893">
        <v>41180</v>
      </c>
      <c r="E893" t="s">
        <v>1529</v>
      </c>
      <c r="F893" t="s">
        <v>1530</v>
      </c>
      <c r="G893" t="s">
        <v>6624</v>
      </c>
      <c r="H893" s="42" t="s">
        <v>12763</v>
      </c>
      <c r="I893" s="42">
        <v>41197</v>
      </c>
      <c r="J893" t="s">
        <v>6742</v>
      </c>
      <c r="K893" t="s">
        <v>6743</v>
      </c>
      <c r="L893" t="s">
        <v>6741</v>
      </c>
      <c r="M893" t="s">
        <v>8288</v>
      </c>
      <c r="N893" s="42" t="s">
        <v>12764</v>
      </c>
      <c r="O893" s="42" t="s">
        <v>6824</v>
      </c>
      <c r="P893" s="42">
        <v>41248</v>
      </c>
      <c r="Q893" s="42" t="s">
        <v>7574</v>
      </c>
      <c r="R893" s="42" t="s">
        <v>12765</v>
      </c>
      <c r="S893" t="s">
        <v>11838</v>
      </c>
      <c r="T893" t="s">
        <v>7574</v>
      </c>
      <c r="U893" t="s">
        <v>12765</v>
      </c>
      <c r="V893" t="s">
        <v>11838</v>
      </c>
    </row>
    <row r="894" spans="1:22" ht="18" customHeight="1">
      <c r="A894">
        <v>4092</v>
      </c>
      <c r="B894">
        <v>4092</v>
      </c>
      <c r="C894" s="3">
        <v>41129</v>
      </c>
      <c r="D894">
        <v>41174</v>
      </c>
      <c r="E894" t="s">
        <v>1529</v>
      </c>
      <c r="F894" t="s">
        <v>1530</v>
      </c>
      <c r="G894" t="s">
        <v>2145</v>
      </c>
      <c r="H894" s="42" t="s">
        <v>7245</v>
      </c>
      <c r="I894" s="42">
        <v>41141</v>
      </c>
      <c r="J894" t="s">
        <v>6744</v>
      </c>
      <c r="K894" t="s">
        <v>6745</v>
      </c>
      <c r="L894" t="s">
        <v>5003</v>
      </c>
      <c r="M894" t="s">
        <v>6746</v>
      </c>
      <c r="N894" s="42" t="s">
        <v>10283</v>
      </c>
      <c r="O894" s="42" t="s">
        <v>1554</v>
      </c>
      <c r="P894" s="42">
        <v>41239</v>
      </c>
      <c r="Q894" s="42" t="s">
        <v>499</v>
      </c>
      <c r="R894" s="42" t="s">
        <v>10615</v>
      </c>
      <c r="S894" t="s">
        <v>11839</v>
      </c>
      <c r="T894" s="42" t="s">
        <v>499</v>
      </c>
      <c r="U894" t="s">
        <v>10615</v>
      </c>
      <c r="V894" t="s">
        <v>11839</v>
      </c>
    </row>
    <row r="895" spans="1:22" ht="18" customHeight="1">
      <c r="A895">
        <v>4121</v>
      </c>
      <c r="B895">
        <v>4121</v>
      </c>
      <c r="C895" s="3">
        <v>41129</v>
      </c>
      <c r="D895">
        <v>41174</v>
      </c>
      <c r="E895" t="s">
        <v>1529</v>
      </c>
      <c r="F895" t="s">
        <v>1530</v>
      </c>
      <c r="G895" t="s">
        <v>5361</v>
      </c>
      <c r="H895" s="42" t="s">
        <v>8912</v>
      </c>
      <c r="I895" s="42">
        <v>41141</v>
      </c>
      <c r="J895" t="s">
        <v>6747</v>
      </c>
      <c r="K895" t="s">
        <v>6748</v>
      </c>
      <c r="L895" t="s">
        <v>5466</v>
      </c>
      <c r="M895" t="s">
        <v>6749</v>
      </c>
      <c r="N895" s="42" t="s">
        <v>8913</v>
      </c>
      <c r="O895" s="42" t="s">
        <v>8307</v>
      </c>
      <c r="P895" s="42">
        <v>41185</v>
      </c>
      <c r="Q895" s="42" t="s">
        <v>499</v>
      </c>
      <c r="R895" s="42" t="s">
        <v>11840</v>
      </c>
      <c r="S895" t="s">
        <v>11841</v>
      </c>
      <c r="T895" s="42" t="s">
        <v>499</v>
      </c>
      <c r="U895" t="s">
        <v>11840</v>
      </c>
      <c r="V895" t="s">
        <v>11841</v>
      </c>
    </row>
    <row r="896" spans="1:22" ht="18" customHeight="1">
      <c r="A896">
        <v>4120</v>
      </c>
      <c r="B896">
        <v>4120</v>
      </c>
      <c r="C896" s="3">
        <v>41129</v>
      </c>
      <c r="D896">
        <v>41174</v>
      </c>
      <c r="E896" t="s">
        <v>1529</v>
      </c>
      <c r="F896" t="s">
        <v>1530</v>
      </c>
      <c r="G896" t="s">
        <v>5361</v>
      </c>
      <c r="H896" s="42" t="s">
        <v>8914</v>
      </c>
      <c r="I896" s="42">
        <v>41164</v>
      </c>
      <c r="J896" t="s">
        <v>7246</v>
      </c>
      <c r="K896" t="s">
        <v>7247</v>
      </c>
      <c r="L896" t="s">
        <v>5466</v>
      </c>
      <c r="M896" t="s">
        <v>7248</v>
      </c>
      <c r="N896" s="42" t="s">
        <v>8915</v>
      </c>
      <c r="O896" s="42" t="s">
        <v>8155</v>
      </c>
      <c r="P896" s="42">
        <v>41185</v>
      </c>
      <c r="Q896" s="42" t="s">
        <v>499</v>
      </c>
      <c r="R896" s="42" t="s">
        <v>11842</v>
      </c>
      <c r="S896" t="s">
        <v>11843</v>
      </c>
      <c r="T896" s="42" t="s">
        <v>499</v>
      </c>
      <c r="U896" t="s">
        <v>11842</v>
      </c>
      <c r="V896" t="s">
        <v>11843</v>
      </c>
    </row>
    <row r="897" spans="1:22" ht="18" customHeight="1">
      <c r="A897">
        <v>4119</v>
      </c>
      <c r="B897">
        <v>4119</v>
      </c>
      <c r="C897" s="3">
        <v>41129</v>
      </c>
      <c r="D897">
        <v>41180</v>
      </c>
      <c r="E897" t="s">
        <v>1529</v>
      </c>
      <c r="F897" t="s">
        <v>1530</v>
      </c>
      <c r="G897" t="s">
        <v>5361</v>
      </c>
      <c r="H897" s="42" t="s">
        <v>10113</v>
      </c>
      <c r="I897" s="42">
        <v>41141</v>
      </c>
      <c r="J897" t="s">
        <v>6750</v>
      </c>
      <c r="K897" t="s">
        <v>6751</v>
      </c>
      <c r="L897" t="s">
        <v>5466</v>
      </c>
      <c r="M897" t="s">
        <v>6752</v>
      </c>
      <c r="N897" s="42" t="s">
        <v>10114</v>
      </c>
      <c r="O897" s="42" t="s">
        <v>10014</v>
      </c>
      <c r="P897" s="42">
        <v>41235</v>
      </c>
      <c r="Q897" s="42" t="s">
        <v>8289</v>
      </c>
      <c r="R897" s="42" t="s">
        <v>11844</v>
      </c>
      <c r="S897" t="s">
        <v>11845</v>
      </c>
      <c r="T897" t="s">
        <v>8289</v>
      </c>
      <c r="U897" t="s">
        <v>11844</v>
      </c>
      <c r="V897" t="s">
        <v>11845</v>
      </c>
    </row>
    <row r="898" spans="1:22" ht="18" customHeight="1">
      <c r="A898">
        <v>4118</v>
      </c>
      <c r="B898">
        <v>4118</v>
      </c>
      <c r="C898" s="3">
        <v>41129</v>
      </c>
      <c r="D898">
        <v>41180</v>
      </c>
      <c r="E898" t="s">
        <v>1529</v>
      </c>
      <c r="F898" t="s">
        <v>1530</v>
      </c>
      <c r="G898" t="s">
        <v>5361</v>
      </c>
      <c r="H898" s="42" t="s">
        <v>10115</v>
      </c>
      <c r="I898" s="42">
        <v>41141</v>
      </c>
      <c r="J898" t="s">
        <v>6753</v>
      </c>
      <c r="K898" t="s">
        <v>6754</v>
      </c>
      <c r="L898" t="s">
        <v>5466</v>
      </c>
      <c r="M898" t="s">
        <v>6755</v>
      </c>
      <c r="N898" s="42" t="s">
        <v>10116</v>
      </c>
      <c r="O898" s="42" t="s">
        <v>10063</v>
      </c>
      <c r="P898" s="42">
        <v>41236</v>
      </c>
      <c r="Q898" s="42" t="s">
        <v>8290</v>
      </c>
      <c r="R898" s="42" t="s">
        <v>11846</v>
      </c>
      <c r="S898" t="s">
        <v>11847</v>
      </c>
      <c r="T898" t="s">
        <v>8290</v>
      </c>
      <c r="U898" t="s">
        <v>11846</v>
      </c>
      <c r="V898" t="s">
        <v>11847</v>
      </c>
    </row>
    <row r="899" spans="1:22" ht="18" customHeight="1">
      <c r="A899">
        <v>4117</v>
      </c>
      <c r="B899">
        <v>4117</v>
      </c>
      <c r="C899" s="3">
        <v>41129</v>
      </c>
      <c r="D899">
        <v>41174</v>
      </c>
      <c r="E899" t="s">
        <v>1529</v>
      </c>
      <c r="F899" t="s">
        <v>1530</v>
      </c>
      <c r="G899" t="s">
        <v>5361</v>
      </c>
      <c r="H899" s="42" t="s">
        <v>10117</v>
      </c>
      <c r="I899" s="42">
        <v>41141</v>
      </c>
      <c r="J899" t="s">
        <v>6756</v>
      </c>
      <c r="K899" t="s">
        <v>6757</v>
      </c>
      <c r="L899" t="s">
        <v>5466</v>
      </c>
      <c r="M899" t="s">
        <v>6758</v>
      </c>
      <c r="N899" s="42" t="s">
        <v>10118</v>
      </c>
      <c r="O899" s="42" t="s">
        <v>10014</v>
      </c>
      <c r="P899" s="42">
        <v>41235</v>
      </c>
      <c r="Q899" s="42" t="s">
        <v>499</v>
      </c>
      <c r="R899" s="42" t="s">
        <v>11848</v>
      </c>
      <c r="S899" t="s">
        <v>11849</v>
      </c>
      <c r="T899" s="42" t="s">
        <v>499</v>
      </c>
      <c r="U899" t="s">
        <v>11848</v>
      </c>
      <c r="V899" t="s">
        <v>11849</v>
      </c>
    </row>
    <row r="900" spans="1:22" ht="18" customHeight="1">
      <c r="A900">
        <v>4116</v>
      </c>
      <c r="B900">
        <v>4116</v>
      </c>
      <c r="C900" s="3">
        <v>41129</v>
      </c>
      <c r="D900">
        <v>41174</v>
      </c>
      <c r="E900" t="s">
        <v>1529</v>
      </c>
      <c r="F900" t="s">
        <v>1530</v>
      </c>
      <c r="G900" t="s">
        <v>5361</v>
      </c>
      <c r="H900" s="42" t="s">
        <v>10119</v>
      </c>
      <c r="I900" s="42">
        <v>41141</v>
      </c>
      <c r="J900" t="s">
        <v>6759</v>
      </c>
      <c r="K900" t="s">
        <v>6760</v>
      </c>
      <c r="L900" t="s">
        <v>5466</v>
      </c>
      <c r="M900" t="s">
        <v>6761</v>
      </c>
      <c r="N900" s="42" t="s">
        <v>10120</v>
      </c>
      <c r="O900" s="42" t="s">
        <v>10121</v>
      </c>
      <c r="P900" s="42">
        <v>41234</v>
      </c>
      <c r="Q900" s="42" t="s">
        <v>499</v>
      </c>
      <c r="R900" s="42" t="s">
        <v>11850</v>
      </c>
      <c r="S900" t="s">
        <v>11850</v>
      </c>
      <c r="T900" s="42" t="s">
        <v>499</v>
      </c>
      <c r="U900" t="s">
        <v>11850</v>
      </c>
      <c r="V900" t="s">
        <v>11850</v>
      </c>
    </row>
    <row r="901" spans="1:22" ht="18" customHeight="1">
      <c r="A901">
        <v>4115</v>
      </c>
      <c r="B901">
        <v>4115</v>
      </c>
      <c r="C901" s="3">
        <v>41129</v>
      </c>
      <c r="D901">
        <v>41174</v>
      </c>
      <c r="E901" t="s">
        <v>1529</v>
      </c>
      <c r="F901" t="s">
        <v>1530</v>
      </c>
      <c r="G901" t="s">
        <v>5361</v>
      </c>
      <c r="H901" s="42" t="s">
        <v>10122</v>
      </c>
      <c r="I901" s="42">
        <v>41141</v>
      </c>
      <c r="J901" t="s">
        <v>6762</v>
      </c>
      <c r="K901" t="s">
        <v>6763</v>
      </c>
      <c r="L901" t="s">
        <v>6714</v>
      </c>
      <c r="M901" t="s">
        <v>6764</v>
      </c>
      <c r="N901" s="42" t="s">
        <v>10123</v>
      </c>
      <c r="O901" s="42" t="s">
        <v>10013</v>
      </c>
      <c r="P901" s="42">
        <v>41233</v>
      </c>
      <c r="Q901" s="42" t="s">
        <v>499</v>
      </c>
      <c r="R901" s="42" t="s">
        <v>11851</v>
      </c>
      <c r="S901" t="s">
        <v>11852</v>
      </c>
      <c r="T901" s="42" t="s">
        <v>499</v>
      </c>
      <c r="U901" t="s">
        <v>11851</v>
      </c>
      <c r="V901" t="s">
        <v>11852</v>
      </c>
    </row>
    <row r="902" spans="1:22" ht="18" customHeight="1">
      <c r="A902">
        <v>4114</v>
      </c>
      <c r="B902">
        <v>4114</v>
      </c>
      <c r="C902" s="3">
        <v>41129</v>
      </c>
      <c r="D902">
        <v>41174</v>
      </c>
      <c r="E902" t="s">
        <v>1529</v>
      </c>
      <c r="F902" t="s">
        <v>1530</v>
      </c>
      <c r="G902" t="s">
        <v>5361</v>
      </c>
      <c r="H902" s="42" t="s">
        <v>10023</v>
      </c>
      <c r="I902" s="42">
        <v>41164</v>
      </c>
      <c r="J902" t="s">
        <v>7249</v>
      </c>
      <c r="K902" t="s">
        <v>7250</v>
      </c>
      <c r="L902" t="s">
        <v>6714</v>
      </c>
      <c r="M902" t="s">
        <v>7251</v>
      </c>
      <c r="N902" s="42" t="s">
        <v>10024</v>
      </c>
      <c r="O902" s="42" t="s">
        <v>10014</v>
      </c>
      <c r="P902" s="42">
        <v>41233</v>
      </c>
      <c r="Q902" s="42" t="s">
        <v>499</v>
      </c>
      <c r="R902" s="42" t="s">
        <v>11853</v>
      </c>
      <c r="S902" t="s">
        <v>11854</v>
      </c>
      <c r="T902" s="42" t="s">
        <v>499</v>
      </c>
      <c r="U902" t="s">
        <v>11853</v>
      </c>
      <c r="V902" t="s">
        <v>11854</v>
      </c>
    </row>
    <row r="903" spans="1:22" ht="18" customHeight="1">
      <c r="A903">
        <v>4113</v>
      </c>
      <c r="B903">
        <v>4113</v>
      </c>
      <c r="C903" s="3">
        <v>41129</v>
      </c>
      <c r="D903">
        <v>41174</v>
      </c>
      <c r="E903" t="s">
        <v>1529</v>
      </c>
      <c r="F903" t="s">
        <v>1530</v>
      </c>
      <c r="G903" t="s">
        <v>5364</v>
      </c>
      <c r="H903" s="42" t="s">
        <v>13638</v>
      </c>
      <c r="I903" s="42">
        <v>41141</v>
      </c>
      <c r="J903" t="s">
        <v>6765</v>
      </c>
      <c r="K903" s="28" t="s">
        <v>6766</v>
      </c>
      <c r="L903" t="s">
        <v>5475</v>
      </c>
      <c r="M903" t="s">
        <v>5476</v>
      </c>
      <c r="N903" s="42" t="s">
        <v>13639</v>
      </c>
      <c r="O903" s="42" t="s">
        <v>10309</v>
      </c>
      <c r="P903" s="42">
        <v>41257</v>
      </c>
      <c r="Q903" s="42" t="s">
        <v>499</v>
      </c>
      <c r="R903" s="42" t="s">
        <v>13489</v>
      </c>
      <c r="S903" s="42" t="s">
        <v>11855</v>
      </c>
      <c r="T903" s="42" t="s">
        <v>499</v>
      </c>
      <c r="U903" s="42" t="s">
        <v>499</v>
      </c>
      <c r="V903" t="s">
        <v>11855</v>
      </c>
    </row>
    <row r="904" spans="1:22" ht="18" customHeight="1">
      <c r="A904">
        <v>4111</v>
      </c>
      <c r="B904">
        <v>4111</v>
      </c>
      <c r="C904" s="3">
        <v>41129</v>
      </c>
      <c r="D904">
        <v>41174</v>
      </c>
      <c r="E904" t="s">
        <v>1594</v>
      </c>
      <c r="F904" t="s">
        <v>1530</v>
      </c>
      <c r="G904" t="s">
        <v>5364</v>
      </c>
      <c r="H904" s="42" t="s">
        <v>13488</v>
      </c>
      <c r="I904" s="42">
        <v>41141</v>
      </c>
      <c r="J904" t="s">
        <v>6767</v>
      </c>
      <c r="K904" s="28" t="s">
        <v>6768</v>
      </c>
      <c r="L904" t="s">
        <v>5475</v>
      </c>
      <c r="M904" t="s">
        <v>5476</v>
      </c>
      <c r="N904" s="42" t="s">
        <v>499</v>
      </c>
      <c r="O904" s="42" t="s">
        <v>499</v>
      </c>
      <c r="P904" s="42" t="s">
        <v>499</v>
      </c>
      <c r="Q904" s="42" t="s">
        <v>499</v>
      </c>
      <c r="R904" s="42" t="s">
        <v>13489</v>
      </c>
      <c r="S904" s="42" t="s">
        <v>11856</v>
      </c>
      <c r="T904" s="42" t="s">
        <v>499</v>
      </c>
      <c r="U904" s="42" t="s">
        <v>499</v>
      </c>
      <c r="V904" t="s">
        <v>11856</v>
      </c>
    </row>
    <row r="905" spans="1:22" ht="18" customHeight="1">
      <c r="A905">
        <v>4112</v>
      </c>
      <c r="B905">
        <v>4112</v>
      </c>
      <c r="C905" s="3">
        <v>41129</v>
      </c>
      <c r="D905">
        <v>41174</v>
      </c>
      <c r="E905" t="s">
        <v>1594</v>
      </c>
      <c r="F905" t="s">
        <v>1530</v>
      </c>
      <c r="G905" t="s">
        <v>5364</v>
      </c>
      <c r="H905" s="42" t="s">
        <v>499</v>
      </c>
      <c r="I905" s="42">
        <v>41141</v>
      </c>
      <c r="J905" t="s">
        <v>6769</v>
      </c>
      <c r="K905" s="28" t="s">
        <v>6770</v>
      </c>
      <c r="L905" t="s">
        <v>5475</v>
      </c>
      <c r="M905" t="s">
        <v>5476</v>
      </c>
      <c r="N905" s="42" t="s">
        <v>499</v>
      </c>
      <c r="O905" s="42" t="s">
        <v>499</v>
      </c>
      <c r="P905" s="42" t="s">
        <v>499</v>
      </c>
      <c r="Q905" s="42" t="s">
        <v>499</v>
      </c>
      <c r="R905" s="42" t="s">
        <v>499</v>
      </c>
      <c r="S905" s="42" t="s">
        <v>11857</v>
      </c>
      <c r="T905" s="42" t="s">
        <v>499</v>
      </c>
      <c r="U905" s="42" t="s">
        <v>499</v>
      </c>
      <c r="V905" t="s">
        <v>11857</v>
      </c>
    </row>
    <row r="906" spans="1:22" ht="18" customHeight="1">
      <c r="A906">
        <v>4110</v>
      </c>
      <c r="B906">
        <v>4110</v>
      </c>
      <c r="C906" s="3">
        <v>41129</v>
      </c>
      <c r="D906">
        <v>41174</v>
      </c>
      <c r="E906" t="s">
        <v>1594</v>
      </c>
      <c r="F906" t="s">
        <v>1530</v>
      </c>
      <c r="G906" t="s">
        <v>5364</v>
      </c>
      <c r="H906" s="42" t="s">
        <v>499</v>
      </c>
      <c r="I906" s="42">
        <v>41141</v>
      </c>
      <c r="J906" t="s">
        <v>6771</v>
      </c>
      <c r="K906" s="28" t="s">
        <v>6772</v>
      </c>
      <c r="L906" t="s">
        <v>5475</v>
      </c>
      <c r="M906" t="s">
        <v>5476</v>
      </c>
      <c r="N906" s="42" t="s">
        <v>499</v>
      </c>
      <c r="O906" s="42" t="s">
        <v>499</v>
      </c>
      <c r="P906" s="42" t="s">
        <v>499</v>
      </c>
      <c r="Q906" s="42" t="s">
        <v>499</v>
      </c>
      <c r="R906" s="42" t="s">
        <v>499</v>
      </c>
      <c r="S906" s="42" t="s">
        <v>11858</v>
      </c>
      <c r="T906" s="42" t="s">
        <v>499</v>
      </c>
      <c r="U906" s="42" t="s">
        <v>499</v>
      </c>
      <c r="V906" t="s">
        <v>11858</v>
      </c>
    </row>
    <row r="907" spans="1:22" ht="18" customHeight="1">
      <c r="A907">
        <v>4109</v>
      </c>
      <c r="B907">
        <v>4109</v>
      </c>
      <c r="C907" s="3">
        <v>41129</v>
      </c>
      <c r="D907">
        <v>41174</v>
      </c>
      <c r="E907" t="s">
        <v>1594</v>
      </c>
      <c r="F907" t="s">
        <v>1530</v>
      </c>
      <c r="G907" t="s">
        <v>5364</v>
      </c>
      <c r="H907" s="42" t="s">
        <v>499</v>
      </c>
      <c r="I907" s="42">
        <v>41141</v>
      </c>
      <c r="J907" t="s">
        <v>6773</v>
      </c>
      <c r="K907" s="28" t="s">
        <v>6774</v>
      </c>
      <c r="L907" t="s">
        <v>5475</v>
      </c>
      <c r="M907" t="s">
        <v>5476</v>
      </c>
      <c r="N907" s="42" t="s">
        <v>499</v>
      </c>
      <c r="O907" s="42" t="s">
        <v>499</v>
      </c>
      <c r="P907" s="42" t="s">
        <v>499</v>
      </c>
      <c r="Q907" s="42" t="s">
        <v>499</v>
      </c>
      <c r="R907" s="42" t="s">
        <v>499</v>
      </c>
      <c r="S907" s="42" t="s">
        <v>11859</v>
      </c>
      <c r="T907" s="42" t="s">
        <v>499</v>
      </c>
      <c r="U907" s="42" t="s">
        <v>499</v>
      </c>
      <c r="V907" t="s">
        <v>11859</v>
      </c>
    </row>
    <row r="908" spans="1:22" ht="18" customHeight="1">
      <c r="A908">
        <v>4108</v>
      </c>
      <c r="B908">
        <v>4108</v>
      </c>
      <c r="C908" s="3">
        <v>41129</v>
      </c>
      <c r="D908">
        <v>41174</v>
      </c>
      <c r="E908" t="s">
        <v>1594</v>
      </c>
      <c r="F908" t="s">
        <v>1530</v>
      </c>
      <c r="G908" t="s">
        <v>5364</v>
      </c>
      <c r="H908" s="42" t="s">
        <v>13640</v>
      </c>
      <c r="I908" s="42">
        <v>41162</v>
      </c>
      <c r="J908" t="s">
        <v>6775</v>
      </c>
      <c r="K908" s="28" t="s">
        <v>6776</v>
      </c>
      <c r="L908" t="s">
        <v>5475</v>
      </c>
      <c r="M908" t="s">
        <v>5476</v>
      </c>
      <c r="N908" s="42" t="s">
        <v>499</v>
      </c>
      <c r="O908" s="42" t="s">
        <v>499</v>
      </c>
      <c r="P908" s="42" t="s">
        <v>499</v>
      </c>
      <c r="Q908" s="42" t="s">
        <v>499</v>
      </c>
      <c r="R908" s="42" t="s">
        <v>13641</v>
      </c>
      <c r="S908" s="42" t="s">
        <v>11860</v>
      </c>
      <c r="T908" s="42" t="s">
        <v>499</v>
      </c>
      <c r="U908" s="42" t="s">
        <v>499</v>
      </c>
      <c r="V908" t="s">
        <v>11860</v>
      </c>
    </row>
    <row r="909" spans="1:22" ht="18" customHeight="1">
      <c r="A909">
        <v>4107</v>
      </c>
      <c r="B909">
        <v>4107</v>
      </c>
      <c r="C909" s="3">
        <v>41129</v>
      </c>
      <c r="D909">
        <v>41174</v>
      </c>
      <c r="E909" t="s">
        <v>1594</v>
      </c>
      <c r="F909" t="s">
        <v>1530</v>
      </c>
      <c r="G909" t="s">
        <v>5364</v>
      </c>
      <c r="H909" s="42" t="s">
        <v>499</v>
      </c>
      <c r="I909" s="42">
        <v>41141</v>
      </c>
      <c r="J909" t="s">
        <v>6777</v>
      </c>
      <c r="K909" s="28" t="s">
        <v>6778</v>
      </c>
      <c r="L909" t="s">
        <v>5475</v>
      </c>
      <c r="M909" t="s">
        <v>5476</v>
      </c>
      <c r="N909" s="42" t="s">
        <v>499</v>
      </c>
      <c r="O909" s="42" t="s">
        <v>499</v>
      </c>
      <c r="P909" s="42" t="s">
        <v>499</v>
      </c>
      <c r="Q909" s="42" t="s">
        <v>499</v>
      </c>
      <c r="R909" s="42" t="s">
        <v>499</v>
      </c>
      <c r="S909" s="42" t="s">
        <v>11861</v>
      </c>
      <c r="T909" s="42" t="s">
        <v>499</v>
      </c>
      <c r="U909" s="42" t="s">
        <v>499</v>
      </c>
      <c r="V909" t="s">
        <v>11861</v>
      </c>
    </row>
    <row r="910" spans="1:22" ht="18" customHeight="1">
      <c r="A910">
        <v>4131</v>
      </c>
      <c r="B910">
        <v>4131</v>
      </c>
      <c r="C910" s="3">
        <v>41129</v>
      </c>
      <c r="D910">
        <v>41174</v>
      </c>
      <c r="E910" t="s">
        <v>1529</v>
      </c>
      <c r="F910" t="s">
        <v>1530</v>
      </c>
      <c r="G910" t="s">
        <v>5360</v>
      </c>
      <c r="H910" s="42" t="s">
        <v>7941</v>
      </c>
      <c r="I910" s="42">
        <v>41141</v>
      </c>
      <c r="J910" t="s">
        <v>6779</v>
      </c>
      <c r="K910" t="s">
        <v>6780</v>
      </c>
      <c r="L910" t="s">
        <v>5460</v>
      </c>
      <c r="M910" t="s">
        <v>6781</v>
      </c>
      <c r="N910" s="42" t="s">
        <v>7942</v>
      </c>
      <c r="O910" s="42" t="s">
        <v>6924</v>
      </c>
      <c r="P910" s="42">
        <v>41166</v>
      </c>
      <c r="Q910" s="42" t="s">
        <v>499</v>
      </c>
      <c r="R910" s="42" t="s">
        <v>11862</v>
      </c>
      <c r="S910" t="s">
        <v>11863</v>
      </c>
      <c r="T910" s="42" t="s">
        <v>499</v>
      </c>
      <c r="U910" t="s">
        <v>11862</v>
      </c>
      <c r="V910" t="s">
        <v>11863</v>
      </c>
    </row>
    <row r="911" spans="1:22" ht="18" customHeight="1">
      <c r="A911">
        <v>4130</v>
      </c>
      <c r="B911">
        <v>4130</v>
      </c>
      <c r="C911" s="3">
        <v>41129</v>
      </c>
      <c r="D911">
        <v>41174</v>
      </c>
      <c r="E911" t="s">
        <v>1529</v>
      </c>
      <c r="F911" t="s">
        <v>1530</v>
      </c>
      <c r="G911" t="s">
        <v>5360</v>
      </c>
      <c r="H911" s="42" t="s">
        <v>11864</v>
      </c>
      <c r="I911" s="42">
        <v>41141</v>
      </c>
      <c r="J911" t="s">
        <v>6782</v>
      </c>
      <c r="K911" t="s">
        <v>6783</v>
      </c>
      <c r="L911" t="s">
        <v>5460</v>
      </c>
      <c r="M911" t="s">
        <v>6784</v>
      </c>
      <c r="N911" s="42" t="s">
        <v>11865</v>
      </c>
      <c r="O911" s="42" t="s">
        <v>10110</v>
      </c>
      <c r="P911" s="42">
        <v>41243</v>
      </c>
      <c r="Q911" s="42" t="s">
        <v>499</v>
      </c>
      <c r="R911" s="42" t="s">
        <v>11866</v>
      </c>
      <c r="S911" t="s">
        <v>11867</v>
      </c>
      <c r="T911" s="42" t="s">
        <v>499</v>
      </c>
      <c r="U911" t="s">
        <v>11866</v>
      </c>
      <c r="V911" t="s">
        <v>11867</v>
      </c>
    </row>
    <row r="912" spans="1:22" ht="18" customHeight="1">
      <c r="A912">
        <v>4163</v>
      </c>
      <c r="B912">
        <v>4163</v>
      </c>
      <c r="C912" s="3">
        <v>41129</v>
      </c>
      <c r="D912">
        <v>41174</v>
      </c>
      <c r="E912" t="s">
        <v>1529</v>
      </c>
      <c r="F912" t="s">
        <v>1530</v>
      </c>
      <c r="G912" t="s">
        <v>2055</v>
      </c>
      <c r="H912" s="42" t="s">
        <v>8916</v>
      </c>
      <c r="I912" s="42">
        <v>41141</v>
      </c>
      <c r="J912" t="s">
        <v>6785</v>
      </c>
      <c r="K912" t="s">
        <v>6786</v>
      </c>
      <c r="L912" t="s">
        <v>4971</v>
      </c>
      <c r="M912" t="s">
        <v>6787</v>
      </c>
      <c r="N912" s="42" t="s">
        <v>8917</v>
      </c>
      <c r="O912" s="42" t="s">
        <v>8749</v>
      </c>
      <c r="P912" s="42">
        <v>41185</v>
      </c>
      <c r="Q912" s="42" t="s">
        <v>499</v>
      </c>
      <c r="R912" s="42" t="s">
        <v>11868</v>
      </c>
      <c r="S912" t="s">
        <v>11869</v>
      </c>
      <c r="T912" s="42" t="s">
        <v>499</v>
      </c>
      <c r="U912" t="s">
        <v>11868</v>
      </c>
      <c r="V912" t="s">
        <v>11869</v>
      </c>
    </row>
    <row r="913" spans="1:22" ht="18" customHeight="1">
      <c r="A913">
        <v>4164</v>
      </c>
      <c r="B913">
        <v>4164</v>
      </c>
      <c r="C913" s="3">
        <v>41129</v>
      </c>
      <c r="D913">
        <v>41174</v>
      </c>
      <c r="E913" t="s">
        <v>1594</v>
      </c>
      <c r="F913" t="s">
        <v>1530</v>
      </c>
      <c r="G913" t="s">
        <v>6625</v>
      </c>
      <c r="H913" s="42" t="s">
        <v>499</v>
      </c>
      <c r="I913" s="42">
        <v>41251</v>
      </c>
      <c r="J913" t="s">
        <v>6788</v>
      </c>
      <c r="K913" s="28" t="s">
        <v>6789</v>
      </c>
      <c r="L913" t="s">
        <v>6790</v>
      </c>
      <c r="M913" t="s">
        <v>6791</v>
      </c>
      <c r="N913" s="42" t="s">
        <v>499</v>
      </c>
      <c r="O913" s="42" t="s">
        <v>499</v>
      </c>
      <c r="P913" s="42" t="s">
        <v>499</v>
      </c>
      <c r="Q913" s="42" t="s">
        <v>499</v>
      </c>
      <c r="R913" s="42" t="s">
        <v>499</v>
      </c>
      <c r="S913" s="42" t="s">
        <v>11870</v>
      </c>
      <c r="T913" s="42" t="s">
        <v>499</v>
      </c>
      <c r="U913" s="42" t="s">
        <v>499</v>
      </c>
      <c r="V913" t="s">
        <v>11870</v>
      </c>
    </row>
    <row r="914" spans="1:22" ht="18" customHeight="1">
      <c r="A914">
        <v>4165</v>
      </c>
      <c r="B914">
        <v>4165</v>
      </c>
      <c r="C914" s="3">
        <v>41129</v>
      </c>
      <c r="D914">
        <v>41191</v>
      </c>
      <c r="E914" t="s">
        <v>1529</v>
      </c>
      <c r="F914" t="s">
        <v>1770</v>
      </c>
      <c r="G914" t="s">
        <v>5358</v>
      </c>
      <c r="H914" s="42" t="s">
        <v>12906</v>
      </c>
      <c r="I914" s="42">
        <v>41254</v>
      </c>
      <c r="J914" t="s">
        <v>8918</v>
      </c>
      <c r="K914" t="s">
        <v>6792</v>
      </c>
      <c r="L914" t="s">
        <v>6793</v>
      </c>
      <c r="M914" t="s">
        <v>6794</v>
      </c>
      <c r="N914" s="42" t="s">
        <v>12907</v>
      </c>
      <c r="O914" s="42" t="s">
        <v>12908</v>
      </c>
      <c r="P914" s="42">
        <v>41254</v>
      </c>
      <c r="Q914" s="42" t="s">
        <v>9216</v>
      </c>
      <c r="R914" s="42" t="s">
        <v>12909</v>
      </c>
      <c r="S914" s="42" t="s">
        <v>11871</v>
      </c>
      <c r="T914" t="s">
        <v>9216</v>
      </c>
      <c r="U914" t="s">
        <v>12909</v>
      </c>
      <c r="V914" t="s">
        <v>11871</v>
      </c>
    </row>
    <row r="915" spans="1:22" ht="18" customHeight="1">
      <c r="A915">
        <v>4166</v>
      </c>
      <c r="B915">
        <v>4166</v>
      </c>
      <c r="C915" s="3">
        <v>41129</v>
      </c>
      <c r="D915">
        <v>41191</v>
      </c>
      <c r="E915" t="s">
        <v>1529</v>
      </c>
      <c r="F915" t="s">
        <v>1770</v>
      </c>
      <c r="G915" t="s">
        <v>5358</v>
      </c>
      <c r="H915" s="42" t="s">
        <v>7546</v>
      </c>
      <c r="I915" s="42">
        <v>41155</v>
      </c>
      <c r="J915" t="s">
        <v>6795</v>
      </c>
      <c r="K915" t="s">
        <v>6796</v>
      </c>
      <c r="L915" t="s">
        <v>6797</v>
      </c>
      <c r="M915" t="s">
        <v>6798</v>
      </c>
      <c r="N915" s="42" t="s">
        <v>11872</v>
      </c>
      <c r="O915" s="42" t="s">
        <v>11873</v>
      </c>
      <c r="P915" s="42">
        <v>41243</v>
      </c>
      <c r="Q915" s="42" t="s">
        <v>9217</v>
      </c>
      <c r="R915" s="42" t="s">
        <v>11874</v>
      </c>
      <c r="S915" t="s">
        <v>11875</v>
      </c>
      <c r="T915" t="s">
        <v>9217</v>
      </c>
      <c r="U915" t="s">
        <v>11874</v>
      </c>
      <c r="V915" t="s">
        <v>11875</v>
      </c>
    </row>
    <row r="916" spans="1:22" ht="18" customHeight="1">
      <c r="A916">
        <v>4167</v>
      </c>
      <c r="B916">
        <v>4167</v>
      </c>
      <c r="C916" s="3">
        <v>41129</v>
      </c>
      <c r="D916">
        <v>41174</v>
      </c>
      <c r="E916" t="s">
        <v>1529</v>
      </c>
      <c r="F916" t="s">
        <v>1770</v>
      </c>
      <c r="G916" t="s">
        <v>5358</v>
      </c>
      <c r="H916" s="42" t="s">
        <v>7943</v>
      </c>
      <c r="I916" s="42">
        <v>41163</v>
      </c>
      <c r="J916" t="s">
        <v>6799</v>
      </c>
      <c r="K916" t="s">
        <v>6800</v>
      </c>
      <c r="L916" t="s">
        <v>6801</v>
      </c>
      <c r="M916" t="s">
        <v>6802</v>
      </c>
      <c r="N916" s="42" t="s">
        <v>7944</v>
      </c>
      <c r="O916" s="42" t="s">
        <v>4254</v>
      </c>
      <c r="P916" s="42">
        <v>41164</v>
      </c>
      <c r="Q916" s="42" t="s">
        <v>499</v>
      </c>
      <c r="R916" s="42" t="s">
        <v>11876</v>
      </c>
      <c r="S916" t="s">
        <v>11877</v>
      </c>
      <c r="T916" s="42" t="s">
        <v>499</v>
      </c>
      <c r="U916" t="s">
        <v>11876</v>
      </c>
      <c r="V916" t="s">
        <v>11877</v>
      </c>
    </row>
    <row r="917" spans="1:22" ht="18" customHeight="1">
      <c r="A917">
        <v>4168</v>
      </c>
      <c r="B917">
        <v>4168</v>
      </c>
      <c r="C917" s="3">
        <v>41129</v>
      </c>
      <c r="D917">
        <v>41174</v>
      </c>
      <c r="E917" t="s">
        <v>1529</v>
      </c>
      <c r="F917" t="s">
        <v>1770</v>
      </c>
      <c r="G917" t="s">
        <v>5358</v>
      </c>
      <c r="H917" s="42" t="s">
        <v>8919</v>
      </c>
      <c r="I917" s="42">
        <v>41186</v>
      </c>
      <c r="J917" t="s">
        <v>8920</v>
      </c>
      <c r="K917" t="s">
        <v>6803</v>
      </c>
      <c r="L917" t="s">
        <v>6804</v>
      </c>
      <c r="M917" t="s">
        <v>6805</v>
      </c>
      <c r="N917" s="42" t="s">
        <v>9042</v>
      </c>
      <c r="O917" s="42" t="s">
        <v>4254</v>
      </c>
      <c r="P917" s="42">
        <v>41198</v>
      </c>
      <c r="Q917" s="42" t="s">
        <v>499</v>
      </c>
      <c r="R917" s="42" t="s">
        <v>11878</v>
      </c>
      <c r="S917" t="s">
        <v>11879</v>
      </c>
      <c r="T917" s="42" t="s">
        <v>499</v>
      </c>
      <c r="U917" t="s">
        <v>11878</v>
      </c>
      <c r="V917" t="s">
        <v>11879</v>
      </c>
    </row>
    <row r="918" spans="1:22" ht="18" customHeight="1">
      <c r="A918">
        <v>4170</v>
      </c>
      <c r="B918">
        <v>4170</v>
      </c>
      <c r="C918" s="3">
        <v>41129</v>
      </c>
      <c r="D918">
        <v>41174</v>
      </c>
      <c r="E918" t="s">
        <v>1529</v>
      </c>
      <c r="F918" t="s">
        <v>1770</v>
      </c>
      <c r="G918" t="s">
        <v>5358</v>
      </c>
      <c r="H918" s="42" t="s">
        <v>7945</v>
      </c>
      <c r="I918" s="42">
        <v>41165</v>
      </c>
      <c r="J918" t="s">
        <v>6806</v>
      </c>
      <c r="K918" t="s">
        <v>6807</v>
      </c>
      <c r="L918" t="s">
        <v>6808</v>
      </c>
      <c r="M918" t="s">
        <v>6809</v>
      </c>
      <c r="N918" s="42" t="s">
        <v>9788</v>
      </c>
      <c r="O918" s="42" t="s">
        <v>4254</v>
      </c>
      <c r="P918" s="42">
        <v>41172</v>
      </c>
      <c r="Q918" s="42" t="s">
        <v>8335</v>
      </c>
      <c r="R918" s="42" t="s">
        <v>11880</v>
      </c>
      <c r="S918" t="s">
        <v>11881</v>
      </c>
      <c r="T918" t="s">
        <v>8335</v>
      </c>
      <c r="U918" t="s">
        <v>11880</v>
      </c>
      <c r="V918" t="s">
        <v>11881</v>
      </c>
    </row>
    <row r="919" spans="1:22" ht="18" customHeight="1">
      <c r="A919">
        <v>4171</v>
      </c>
      <c r="B919">
        <v>4171</v>
      </c>
      <c r="C919" s="3">
        <v>41129</v>
      </c>
      <c r="D919">
        <v>41174</v>
      </c>
      <c r="E919" t="s">
        <v>1529</v>
      </c>
      <c r="F919" t="s">
        <v>1770</v>
      </c>
      <c r="G919" t="s">
        <v>5358</v>
      </c>
      <c r="H919" s="42" t="s">
        <v>8604</v>
      </c>
      <c r="I919" s="42">
        <v>41179</v>
      </c>
      <c r="J919" t="s">
        <v>6810</v>
      </c>
      <c r="K919" t="s">
        <v>6811</v>
      </c>
      <c r="L919" t="s">
        <v>6804</v>
      </c>
      <c r="M919" t="s">
        <v>6812</v>
      </c>
      <c r="N919" s="42" t="s">
        <v>9267</v>
      </c>
      <c r="O919" s="42" t="s">
        <v>4254</v>
      </c>
      <c r="P919" s="42">
        <v>41197</v>
      </c>
      <c r="Q919" s="42" t="s">
        <v>499</v>
      </c>
      <c r="R919" s="42" t="s">
        <v>11882</v>
      </c>
      <c r="S919" t="s">
        <v>11883</v>
      </c>
      <c r="T919" s="42" t="s">
        <v>499</v>
      </c>
      <c r="U919" t="s">
        <v>11882</v>
      </c>
      <c r="V919" t="s">
        <v>11883</v>
      </c>
    </row>
    <row r="920" spans="1:22" ht="18" customHeight="1">
      <c r="A920">
        <v>4172</v>
      </c>
      <c r="B920">
        <v>4172</v>
      </c>
      <c r="C920" s="3">
        <v>41129</v>
      </c>
      <c r="D920">
        <v>41174</v>
      </c>
      <c r="E920" t="s">
        <v>1529</v>
      </c>
      <c r="F920" t="s">
        <v>1770</v>
      </c>
      <c r="G920" t="s">
        <v>5358</v>
      </c>
      <c r="H920" s="42" t="s">
        <v>8921</v>
      </c>
      <c r="I920" s="42">
        <v>41185</v>
      </c>
      <c r="J920" t="s">
        <v>6813</v>
      </c>
      <c r="K920" t="s">
        <v>6814</v>
      </c>
      <c r="L920" t="s">
        <v>6815</v>
      </c>
      <c r="M920" t="s">
        <v>6816</v>
      </c>
      <c r="N920" s="42" t="s">
        <v>8922</v>
      </c>
      <c r="O920" s="42" t="s">
        <v>7337</v>
      </c>
      <c r="P920" s="42">
        <v>41186</v>
      </c>
      <c r="Q920" s="42" t="s">
        <v>499</v>
      </c>
      <c r="R920" s="42" t="s">
        <v>11884</v>
      </c>
      <c r="S920" t="s">
        <v>11885</v>
      </c>
      <c r="T920" s="42" t="s">
        <v>499</v>
      </c>
      <c r="U920" t="s">
        <v>11884</v>
      </c>
      <c r="V920" t="s">
        <v>11885</v>
      </c>
    </row>
    <row r="921" spans="1:22" ht="18" customHeight="1">
      <c r="A921">
        <v>4173</v>
      </c>
      <c r="B921">
        <v>4173</v>
      </c>
      <c r="C921" s="3">
        <v>41129</v>
      </c>
      <c r="D921">
        <v>41174</v>
      </c>
      <c r="E921" t="s">
        <v>1529</v>
      </c>
      <c r="F921" t="s">
        <v>1770</v>
      </c>
      <c r="G921" t="s">
        <v>5358</v>
      </c>
      <c r="H921" s="42" t="s">
        <v>8923</v>
      </c>
      <c r="I921" s="42">
        <v>41184</v>
      </c>
      <c r="J921" t="s">
        <v>6817</v>
      </c>
      <c r="K921" t="s">
        <v>6818</v>
      </c>
      <c r="L921" t="s">
        <v>5827</v>
      </c>
      <c r="M921" t="s">
        <v>6819</v>
      </c>
      <c r="N921" s="42" t="s">
        <v>8924</v>
      </c>
      <c r="O921" s="42" t="s">
        <v>6957</v>
      </c>
      <c r="P921" s="42">
        <v>41184</v>
      </c>
      <c r="Q921" s="42" t="s">
        <v>499</v>
      </c>
      <c r="R921" s="42" t="s">
        <v>11886</v>
      </c>
      <c r="S921" t="s">
        <v>11887</v>
      </c>
      <c r="T921" s="42" t="s">
        <v>499</v>
      </c>
      <c r="U921" t="s">
        <v>11886</v>
      </c>
      <c r="V921" t="s">
        <v>11887</v>
      </c>
    </row>
    <row r="922" spans="1:22" ht="18" customHeight="1">
      <c r="A922">
        <v>4174</v>
      </c>
      <c r="B922">
        <v>4174</v>
      </c>
      <c r="C922" s="3">
        <v>41129</v>
      </c>
      <c r="D922">
        <v>41174</v>
      </c>
      <c r="E922" t="s">
        <v>1529</v>
      </c>
      <c r="F922" t="s">
        <v>1770</v>
      </c>
      <c r="G922" t="s">
        <v>5358</v>
      </c>
      <c r="H922" s="42" t="s">
        <v>8925</v>
      </c>
      <c r="I922" s="42">
        <v>41185</v>
      </c>
      <c r="J922" t="s">
        <v>6820</v>
      </c>
      <c r="K922" t="s">
        <v>6821</v>
      </c>
      <c r="L922" t="s">
        <v>6822</v>
      </c>
      <c r="M922" t="s">
        <v>6823</v>
      </c>
      <c r="N922" s="42" t="s">
        <v>9043</v>
      </c>
      <c r="O922" s="42" t="s">
        <v>4252</v>
      </c>
      <c r="P922" s="42">
        <v>41187</v>
      </c>
      <c r="Q922" s="42" t="s">
        <v>499</v>
      </c>
      <c r="R922" s="42" t="s">
        <v>11888</v>
      </c>
      <c r="S922" t="s">
        <v>11889</v>
      </c>
      <c r="T922" s="42" t="s">
        <v>499</v>
      </c>
      <c r="U922" t="s">
        <v>11888</v>
      </c>
      <c r="V922" t="s">
        <v>11889</v>
      </c>
    </row>
    <row r="923" spans="1:22" ht="18" customHeight="1">
      <c r="A923">
        <v>4169</v>
      </c>
      <c r="B923">
        <v>4169</v>
      </c>
      <c r="C923" s="3">
        <v>41129</v>
      </c>
      <c r="D923">
        <v>41174</v>
      </c>
      <c r="E923" t="s">
        <v>1529</v>
      </c>
      <c r="F923" t="s">
        <v>1770</v>
      </c>
      <c r="G923" t="s">
        <v>5358</v>
      </c>
      <c r="H923" s="42" t="s">
        <v>8926</v>
      </c>
      <c r="I923" s="42">
        <v>41184</v>
      </c>
      <c r="J923" t="s">
        <v>6883</v>
      </c>
      <c r="K923" t="s">
        <v>6884</v>
      </c>
      <c r="L923" t="s">
        <v>6885</v>
      </c>
      <c r="M923" t="s">
        <v>6886</v>
      </c>
      <c r="N923" s="42" t="s">
        <v>9195</v>
      </c>
      <c r="O923" s="42" t="s">
        <v>4252</v>
      </c>
      <c r="P923" s="42">
        <v>41193</v>
      </c>
      <c r="Q923" s="42" t="s">
        <v>499</v>
      </c>
      <c r="R923" s="42" t="s">
        <v>11890</v>
      </c>
      <c r="S923" t="s">
        <v>11891</v>
      </c>
      <c r="T923" s="42" t="s">
        <v>499</v>
      </c>
      <c r="U923" t="s">
        <v>11890</v>
      </c>
      <c r="V923" t="s">
        <v>11891</v>
      </c>
    </row>
    <row r="924" spans="1:22" ht="18" customHeight="1">
      <c r="A924">
        <v>4150</v>
      </c>
      <c r="B924">
        <v>4150</v>
      </c>
      <c r="C924" s="3">
        <v>41129</v>
      </c>
      <c r="D924">
        <v>41174</v>
      </c>
      <c r="E924" t="s">
        <v>1529</v>
      </c>
      <c r="F924" t="s">
        <v>1530</v>
      </c>
      <c r="G924" t="s">
        <v>6887</v>
      </c>
      <c r="H924" s="42" t="s">
        <v>8927</v>
      </c>
      <c r="I924" s="42">
        <v>41162</v>
      </c>
      <c r="J924" t="s">
        <v>6888</v>
      </c>
      <c r="K924" t="s">
        <v>6889</v>
      </c>
      <c r="L924" t="s">
        <v>6890</v>
      </c>
      <c r="M924" t="s">
        <v>6891</v>
      </c>
      <c r="N924" s="42" t="s">
        <v>5907</v>
      </c>
      <c r="O924" s="42" t="s">
        <v>499</v>
      </c>
      <c r="P924" s="42">
        <v>41187</v>
      </c>
      <c r="Q924" s="42" t="s">
        <v>499</v>
      </c>
      <c r="R924" s="42" t="s">
        <v>11892</v>
      </c>
      <c r="S924" t="s">
        <v>11893</v>
      </c>
      <c r="T924" s="42" t="s">
        <v>499</v>
      </c>
      <c r="U924" t="s">
        <v>11892</v>
      </c>
      <c r="V924" t="s">
        <v>11893</v>
      </c>
    </row>
    <row r="925" spans="1:22" ht="18" customHeight="1">
      <c r="A925">
        <v>4151</v>
      </c>
      <c r="B925">
        <v>4151</v>
      </c>
      <c r="C925" s="3">
        <v>41129</v>
      </c>
      <c r="D925">
        <v>41174</v>
      </c>
      <c r="E925" t="s">
        <v>1529</v>
      </c>
      <c r="F925" t="s">
        <v>1530</v>
      </c>
      <c r="G925" t="s">
        <v>6887</v>
      </c>
      <c r="H925" s="42" t="s">
        <v>9044</v>
      </c>
      <c r="I925" s="42">
        <v>41169</v>
      </c>
      <c r="J925" t="s">
        <v>6892</v>
      </c>
      <c r="K925" t="s">
        <v>6893</v>
      </c>
      <c r="L925" t="s">
        <v>6890</v>
      </c>
      <c r="M925" t="s">
        <v>6894</v>
      </c>
      <c r="N925" s="42" t="s">
        <v>9045</v>
      </c>
      <c r="O925" s="42" t="s">
        <v>8114</v>
      </c>
      <c r="P925" s="42">
        <v>41187</v>
      </c>
      <c r="Q925" s="42" t="s">
        <v>499</v>
      </c>
      <c r="R925" s="42" t="s">
        <v>11894</v>
      </c>
      <c r="S925" t="s">
        <v>11895</v>
      </c>
      <c r="T925" s="42" t="s">
        <v>499</v>
      </c>
      <c r="U925" t="s">
        <v>11894</v>
      </c>
      <c r="V925" t="s">
        <v>11895</v>
      </c>
    </row>
    <row r="926" spans="1:22" ht="18" customHeight="1">
      <c r="A926">
        <v>4152</v>
      </c>
      <c r="B926">
        <v>4152</v>
      </c>
      <c r="C926" s="3">
        <v>41129</v>
      </c>
      <c r="D926">
        <v>41174</v>
      </c>
      <c r="E926" t="s">
        <v>1529</v>
      </c>
      <c r="F926" t="s">
        <v>1530</v>
      </c>
      <c r="G926" t="s">
        <v>6887</v>
      </c>
      <c r="H926" s="42" t="s">
        <v>8336</v>
      </c>
      <c r="I926" s="42">
        <v>41173</v>
      </c>
      <c r="J926" t="s">
        <v>6895</v>
      </c>
      <c r="K926" t="s">
        <v>6896</v>
      </c>
      <c r="L926" t="s">
        <v>6890</v>
      </c>
      <c r="M926" t="s">
        <v>6897</v>
      </c>
      <c r="N926" s="42" t="s">
        <v>8434</v>
      </c>
      <c r="O926" s="42" t="s">
        <v>8114</v>
      </c>
      <c r="P926" s="42">
        <v>41177</v>
      </c>
      <c r="Q926" s="42" t="s">
        <v>499</v>
      </c>
      <c r="R926" s="42" t="s">
        <v>11692</v>
      </c>
      <c r="S926" t="s">
        <v>11896</v>
      </c>
      <c r="T926" s="42" t="s">
        <v>499</v>
      </c>
      <c r="U926" t="s">
        <v>11692</v>
      </c>
      <c r="V926" t="s">
        <v>11896</v>
      </c>
    </row>
    <row r="927" spans="1:22" ht="18" customHeight="1">
      <c r="A927">
        <v>4153</v>
      </c>
      <c r="B927">
        <v>4153</v>
      </c>
      <c r="C927" s="3">
        <v>41129</v>
      </c>
      <c r="D927">
        <v>41174</v>
      </c>
      <c r="E927" t="s">
        <v>1529</v>
      </c>
      <c r="F927" t="s">
        <v>1530</v>
      </c>
      <c r="G927" t="s">
        <v>6577</v>
      </c>
      <c r="H927" s="42" t="s">
        <v>8337</v>
      </c>
      <c r="I927" s="42">
        <v>41169</v>
      </c>
      <c r="J927" t="s">
        <v>6898</v>
      </c>
      <c r="K927" t="s">
        <v>6899</v>
      </c>
      <c r="L927" t="s">
        <v>6580</v>
      </c>
      <c r="M927" t="s">
        <v>6900</v>
      </c>
      <c r="N927" s="42" t="s">
        <v>8338</v>
      </c>
      <c r="O927" s="42" t="s">
        <v>6288</v>
      </c>
      <c r="P927" s="42">
        <v>41172</v>
      </c>
      <c r="Q927" s="42" t="s">
        <v>499</v>
      </c>
      <c r="R927" s="42" t="s">
        <v>11897</v>
      </c>
      <c r="S927" t="s">
        <v>11898</v>
      </c>
      <c r="T927" s="42" t="s">
        <v>499</v>
      </c>
      <c r="U927" t="s">
        <v>11897</v>
      </c>
      <c r="V927" t="s">
        <v>11898</v>
      </c>
    </row>
    <row r="928" spans="1:22" ht="18" customHeight="1">
      <c r="A928">
        <v>4154</v>
      </c>
      <c r="B928">
        <v>4154</v>
      </c>
      <c r="C928" s="3">
        <v>41129</v>
      </c>
      <c r="D928">
        <v>41174</v>
      </c>
      <c r="E928" t="s">
        <v>1529</v>
      </c>
      <c r="F928" t="s">
        <v>1530</v>
      </c>
      <c r="G928" t="s">
        <v>6577</v>
      </c>
      <c r="H928" s="42" t="s">
        <v>8928</v>
      </c>
      <c r="I928" s="42">
        <v>41169</v>
      </c>
      <c r="J928" t="s">
        <v>6901</v>
      </c>
      <c r="K928" t="s">
        <v>6902</v>
      </c>
      <c r="L928" t="s">
        <v>6580</v>
      </c>
      <c r="M928" t="s">
        <v>6900</v>
      </c>
      <c r="N928" s="42" t="s">
        <v>8929</v>
      </c>
      <c r="O928" s="42" t="s">
        <v>7930</v>
      </c>
      <c r="P928" s="42">
        <v>41185</v>
      </c>
      <c r="Q928" s="42" t="s">
        <v>499</v>
      </c>
      <c r="R928" s="42" t="s">
        <v>11899</v>
      </c>
      <c r="S928" t="s">
        <v>11900</v>
      </c>
      <c r="T928" s="42" t="s">
        <v>499</v>
      </c>
      <c r="U928" t="s">
        <v>11899</v>
      </c>
      <c r="V928" t="s">
        <v>11900</v>
      </c>
    </row>
    <row r="929" spans="1:22" ht="18" customHeight="1">
      <c r="A929">
        <v>4155</v>
      </c>
      <c r="B929">
        <v>4155</v>
      </c>
      <c r="C929" s="3">
        <v>41129</v>
      </c>
      <c r="D929">
        <v>41174</v>
      </c>
      <c r="E929" t="s">
        <v>1529</v>
      </c>
      <c r="F929" t="s">
        <v>1530</v>
      </c>
      <c r="G929" t="s">
        <v>6577</v>
      </c>
      <c r="H929" s="42" t="s">
        <v>8339</v>
      </c>
      <c r="I929" s="42">
        <v>41169</v>
      </c>
      <c r="J929" t="s">
        <v>6903</v>
      </c>
      <c r="K929" t="s">
        <v>6904</v>
      </c>
      <c r="L929" t="s">
        <v>6580</v>
      </c>
      <c r="M929" t="s">
        <v>6900</v>
      </c>
      <c r="N929" s="42" t="s">
        <v>8340</v>
      </c>
      <c r="O929" s="42" t="s">
        <v>6288</v>
      </c>
      <c r="P929" s="42">
        <v>41173</v>
      </c>
      <c r="Q929" s="42" t="s">
        <v>499</v>
      </c>
      <c r="R929" s="42" t="s">
        <v>11901</v>
      </c>
      <c r="S929" t="s">
        <v>11902</v>
      </c>
      <c r="T929" s="42" t="s">
        <v>499</v>
      </c>
      <c r="U929" t="s">
        <v>11901</v>
      </c>
      <c r="V929" t="s">
        <v>11902</v>
      </c>
    </row>
    <row r="930" spans="1:22" ht="18" customHeight="1">
      <c r="A930">
        <v>4159</v>
      </c>
      <c r="B930">
        <v>4159</v>
      </c>
      <c r="C930" s="3">
        <v>41129</v>
      </c>
      <c r="D930">
        <v>41174</v>
      </c>
      <c r="E930" t="s">
        <v>1529</v>
      </c>
      <c r="F930" t="s">
        <v>1530</v>
      </c>
      <c r="G930" t="s">
        <v>2055</v>
      </c>
      <c r="H930" s="42" t="s">
        <v>8930</v>
      </c>
      <c r="I930" s="42">
        <v>41184</v>
      </c>
      <c r="J930" t="s">
        <v>6905</v>
      </c>
      <c r="K930" t="s">
        <v>6906</v>
      </c>
      <c r="L930" t="s">
        <v>4971</v>
      </c>
      <c r="M930" t="s">
        <v>6907</v>
      </c>
      <c r="N930" s="42" t="s">
        <v>9063</v>
      </c>
      <c r="O930" s="42" t="s">
        <v>8749</v>
      </c>
      <c r="P930" s="42">
        <v>41191</v>
      </c>
      <c r="Q930" s="42" t="s">
        <v>499</v>
      </c>
      <c r="R930" s="42" t="s">
        <v>11903</v>
      </c>
      <c r="S930" t="s">
        <v>11904</v>
      </c>
      <c r="T930" s="42" t="s">
        <v>499</v>
      </c>
      <c r="U930" t="s">
        <v>11903</v>
      </c>
      <c r="V930" t="s">
        <v>11904</v>
      </c>
    </row>
    <row r="931" spans="1:22" ht="18" customHeight="1">
      <c r="A931">
        <v>4160</v>
      </c>
      <c r="B931">
        <v>4160</v>
      </c>
      <c r="C931" s="3">
        <v>41129</v>
      </c>
      <c r="D931">
        <v>41174</v>
      </c>
      <c r="E931" t="s">
        <v>1529</v>
      </c>
      <c r="F931" t="s">
        <v>1530</v>
      </c>
      <c r="G931" t="s">
        <v>2055</v>
      </c>
      <c r="H931" s="42" t="s">
        <v>8931</v>
      </c>
      <c r="I931" s="42">
        <v>41185</v>
      </c>
      <c r="J931" t="s">
        <v>6908</v>
      </c>
      <c r="K931" t="s">
        <v>6909</v>
      </c>
      <c r="L931" t="s">
        <v>4971</v>
      </c>
      <c r="M931" t="s">
        <v>6910</v>
      </c>
      <c r="N931" s="42" t="s">
        <v>9046</v>
      </c>
      <c r="O931" s="42" t="s">
        <v>8749</v>
      </c>
      <c r="P931" s="42">
        <v>41187</v>
      </c>
      <c r="Q931" s="42" t="s">
        <v>499</v>
      </c>
      <c r="R931" s="42" t="s">
        <v>11905</v>
      </c>
      <c r="S931" t="s">
        <v>11906</v>
      </c>
      <c r="T931" s="42" t="s">
        <v>499</v>
      </c>
      <c r="U931" t="s">
        <v>11905</v>
      </c>
      <c r="V931" t="s">
        <v>11906</v>
      </c>
    </row>
    <row r="932" spans="1:22" ht="18" customHeight="1">
      <c r="A932">
        <v>4161</v>
      </c>
      <c r="B932">
        <v>4161</v>
      </c>
      <c r="C932" s="3">
        <v>41129</v>
      </c>
      <c r="D932">
        <v>41174</v>
      </c>
      <c r="E932" t="s">
        <v>1529</v>
      </c>
      <c r="F932" t="s">
        <v>1530</v>
      </c>
      <c r="G932" t="s">
        <v>2055</v>
      </c>
      <c r="H932" s="42" t="s">
        <v>9047</v>
      </c>
      <c r="I932" s="42">
        <v>41187</v>
      </c>
      <c r="J932" t="s">
        <v>6911</v>
      </c>
      <c r="K932" t="s">
        <v>6912</v>
      </c>
      <c r="L932" t="s">
        <v>4971</v>
      </c>
      <c r="M932" t="s">
        <v>6913</v>
      </c>
      <c r="N932" s="42" t="s">
        <v>9196</v>
      </c>
      <c r="O932" s="42" t="s">
        <v>8749</v>
      </c>
      <c r="P932" s="42">
        <v>41197</v>
      </c>
      <c r="Q932" s="42" t="s">
        <v>499</v>
      </c>
      <c r="R932" s="42" t="s">
        <v>11907</v>
      </c>
      <c r="S932" t="s">
        <v>11908</v>
      </c>
      <c r="T932" s="42" t="s">
        <v>499</v>
      </c>
      <c r="U932" t="s">
        <v>11907</v>
      </c>
      <c r="V932" t="s">
        <v>11908</v>
      </c>
    </row>
    <row r="933" spans="1:22" ht="18" customHeight="1">
      <c r="A933">
        <v>4162</v>
      </c>
      <c r="B933">
        <v>4162</v>
      </c>
      <c r="C933" s="3">
        <v>41129</v>
      </c>
      <c r="D933">
        <v>41174</v>
      </c>
      <c r="E933" t="s">
        <v>1529</v>
      </c>
      <c r="F933" t="s">
        <v>1530</v>
      </c>
      <c r="G933" t="s">
        <v>2055</v>
      </c>
      <c r="H933" s="42" t="s">
        <v>8932</v>
      </c>
      <c r="I933" s="42">
        <v>41197</v>
      </c>
      <c r="J933" t="s">
        <v>6914</v>
      </c>
      <c r="K933" t="s">
        <v>6915</v>
      </c>
      <c r="L933" t="s">
        <v>4971</v>
      </c>
      <c r="M933" t="s">
        <v>6916</v>
      </c>
      <c r="N933" s="42" t="s">
        <v>9048</v>
      </c>
      <c r="O933" s="42" t="s">
        <v>8749</v>
      </c>
      <c r="P933" s="42">
        <v>41187</v>
      </c>
      <c r="Q933" s="42" t="s">
        <v>499</v>
      </c>
      <c r="R933" s="42" t="s">
        <v>11909</v>
      </c>
      <c r="S933" t="s">
        <v>11910</v>
      </c>
      <c r="T933" s="42" t="s">
        <v>499</v>
      </c>
      <c r="U933" t="s">
        <v>11909</v>
      </c>
      <c r="V933" t="s">
        <v>11910</v>
      </c>
    </row>
    <row r="934" spans="1:22" ht="18" customHeight="1">
      <c r="A934">
        <v>4212</v>
      </c>
      <c r="B934">
        <v>4212</v>
      </c>
      <c r="C934" s="3">
        <v>41141</v>
      </c>
      <c r="D934">
        <v>41186</v>
      </c>
      <c r="E934" t="s">
        <v>1529</v>
      </c>
      <c r="F934" t="s">
        <v>1530</v>
      </c>
      <c r="G934" t="s">
        <v>5366</v>
      </c>
      <c r="H934" s="42" t="s">
        <v>8341</v>
      </c>
      <c r="I934" s="42">
        <v>41173</v>
      </c>
      <c r="J934" t="s">
        <v>7004</v>
      </c>
      <c r="K934" t="s">
        <v>7005</v>
      </c>
      <c r="L934" t="s">
        <v>5828</v>
      </c>
      <c r="M934" t="s">
        <v>7006</v>
      </c>
      <c r="N934" s="42" t="s">
        <v>8435</v>
      </c>
      <c r="O934" s="42" t="s">
        <v>6454</v>
      </c>
      <c r="P934" s="42">
        <v>41176</v>
      </c>
      <c r="Q934" s="42" t="s">
        <v>499</v>
      </c>
      <c r="R934" s="42" t="s">
        <v>11911</v>
      </c>
      <c r="S934" t="s">
        <v>11912</v>
      </c>
      <c r="T934" s="42" t="s">
        <v>499</v>
      </c>
      <c r="U934" t="s">
        <v>11911</v>
      </c>
      <c r="V934" t="s">
        <v>11912</v>
      </c>
    </row>
    <row r="935" spans="1:22" ht="18" customHeight="1">
      <c r="A935">
        <v>4211</v>
      </c>
      <c r="B935">
        <v>4211</v>
      </c>
      <c r="C935" s="3">
        <v>41141</v>
      </c>
      <c r="D935">
        <v>41186</v>
      </c>
      <c r="E935" t="s">
        <v>1682</v>
      </c>
      <c r="F935" t="s">
        <v>1530</v>
      </c>
      <c r="G935" t="s">
        <v>5366</v>
      </c>
      <c r="H935" s="42" t="s">
        <v>499</v>
      </c>
      <c r="I935" s="42" t="s">
        <v>499</v>
      </c>
      <c r="J935" t="s">
        <v>7007</v>
      </c>
      <c r="K935" s="28" t="s">
        <v>7008</v>
      </c>
      <c r="L935" s="28" t="s">
        <v>5828</v>
      </c>
      <c r="M935" t="s">
        <v>7009</v>
      </c>
      <c r="N935" s="42" t="s">
        <v>499</v>
      </c>
      <c r="O935" s="42" t="s">
        <v>499</v>
      </c>
      <c r="P935" s="42" t="s">
        <v>499</v>
      </c>
      <c r="Q935" s="42" t="s">
        <v>499</v>
      </c>
      <c r="R935" s="42" t="s">
        <v>499</v>
      </c>
      <c r="S935" s="42" t="s">
        <v>11913</v>
      </c>
      <c r="T935" s="42" t="s">
        <v>499</v>
      </c>
      <c r="U935" s="42" t="s">
        <v>499</v>
      </c>
      <c r="V935" t="s">
        <v>11913</v>
      </c>
    </row>
    <row r="936" spans="1:22" ht="18" customHeight="1">
      <c r="A936">
        <v>4210</v>
      </c>
      <c r="B936">
        <v>4210</v>
      </c>
      <c r="C936" s="3">
        <v>41141</v>
      </c>
      <c r="D936">
        <v>41186</v>
      </c>
      <c r="E936" t="s">
        <v>1682</v>
      </c>
      <c r="F936" t="s">
        <v>1530</v>
      </c>
      <c r="G936" t="s">
        <v>5366</v>
      </c>
      <c r="H936" s="42" t="s">
        <v>499</v>
      </c>
      <c r="I936" s="42" t="s">
        <v>499</v>
      </c>
      <c r="J936" t="s">
        <v>7010</v>
      </c>
      <c r="K936" s="28" t="s">
        <v>13642</v>
      </c>
      <c r="L936" s="28" t="s">
        <v>5828</v>
      </c>
      <c r="M936" t="s">
        <v>7011</v>
      </c>
      <c r="N936" s="42" t="s">
        <v>499</v>
      </c>
      <c r="O936" s="42" t="s">
        <v>499</v>
      </c>
      <c r="P936" s="42" t="s">
        <v>499</v>
      </c>
      <c r="Q936" s="42" t="s">
        <v>499</v>
      </c>
      <c r="R936" s="42" t="s">
        <v>499</v>
      </c>
      <c r="S936" s="42" t="s">
        <v>11914</v>
      </c>
      <c r="T936" s="42" t="s">
        <v>499</v>
      </c>
      <c r="U936" s="42" t="s">
        <v>499</v>
      </c>
      <c r="V936" t="s">
        <v>11914</v>
      </c>
    </row>
    <row r="937" spans="1:22" ht="18" customHeight="1">
      <c r="A937">
        <v>4209</v>
      </c>
      <c r="B937">
        <v>4209</v>
      </c>
      <c r="C937" s="3">
        <v>41141</v>
      </c>
      <c r="D937">
        <v>41186</v>
      </c>
      <c r="E937" t="s">
        <v>1594</v>
      </c>
      <c r="F937" t="s">
        <v>1530</v>
      </c>
      <c r="G937" t="s">
        <v>5366</v>
      </c>
      <c r="H937" s="42" t="s">
        <v>8342</v>
      </c>
      <c r="I937" s="42">
        <v>41172</v>
      </c>
      <c r="J937" t="s">
        <v>7012</v>
      </c>
      <c r="K937" t="s">
        <v>7013</v>
      </c>
      <c r="L937" t="s">
        <v>5828</v>
      </c>
      <c r="M937" t="s">
        <v>7014</v>
      </c>
      <c r="N937" s="42" t="s">
        <v>499</v>
      </c>
      <c r="O937" s="42" t="s">
        <v>499</v>
      </c>
      <c r="P937" s="42" t="s">
        <v>499</v>
      </c>
      <c r="Q937" s="42" t="s">
        <v>499</v>
      </c>
      <c r="R937" s="42" t="s">
        <v>11915</v>
      </c>
      <c r="S937" s="42" t="s">
        <v>11916</v>
      </c>
      <c r="T937" s="42" t="s">
        <v>499</v>
      </c>
      <c r="U937" t="s">
        <v>11915</v>
      </c>
      <c r="V937" t="s">
        <v>11916</v>
      </c>
    </row>
    <row r="938" spans="1:22" ht="18" customHeight="1">
      <c r="A938">
        <v>4208</v>
      </c>
      <c r="B938">
        <v>4208</v>
      </c>
      <c r="C938" s="3">
        <v>41141</v>
      </c>
      <c r="D938">
        <v>41186</v>
      </c>
      <c r="E938" t="s">
        <v>1529</v>
      </c>
      <c r="F938" t="s">
        <v>1530</v>
      </c>
      <c r="G938" t="s">
        <v>5366</v>
      </c>
      <c r="H938" s="42" t="s">
        <v>8343</v>
      </c>
      <c r="I938" s="42">
        <v>41172</v>
      </c>
      <c r="J938" t="s">
        <v>7015</v>
      </c>
      <c r="K938" t="s">
        <v>7016</v>
      </c>
      <c r="L938" t="s">
        <v>5828</v>
      </c>
      <c r="M938" t="s">
        <v>7017</v>
      </c>
      <c r="N938" s="42" t="s">
        <v>8344</v>
      </c>
      <c r="O938" s="42" t="s">
        <v>6414</v>
      </c>
      <c r="P938" s="42">
        <v>41173</v>
      </c>
      <c r="Q938" s="42" t="s">
        <v>499</v>
      </c>
      <c r="R938" s="42" t="s">
        <v>11917</v>
      </c>
      <c r="S938" t="s">
        <v>11918</v>
      </c>
      <c r="T938" s="42" t="s">
        <v>499</v>
      </c>
      <c r="U938" t="s">
        <v>11917</v>
      </c>
      <c r="V938" t="s">
        <v>11918</v>
      </c>
    </row>
    <row r="939" spans="1:22" ht="18" customHeight="1">
      <c r="A939">
        <v>4207</v>
      </c>
      <c r="B939">
        <v>4207</v>
      </c>
      <c r="C939" s="3">
        <v>41141</v>
      </c>
      <c r="D939">
        <v>41141</v>
      </c>
      <c r="E939" t="s">
        <v>1529</v>
      </c>
      <c r="F939" t="s">
        <v>1530</v>
      </c>
      <c r="G939" t="s">
        <v>5366</v>
      </c>
      <c r="H939" s="42" t="s">
        <v>8345</v>
      </c>
      <c r="I939" s="42">
        <v>41172</v>
      </c>
      <c r="J939" t="s">
        <v>7018</v>
      </c>
      <c r="K939" t="s">
        <v>7019</v>
      </c>
      <c r="L939" t="s">
        <v>5828</v>
      </c>
      <c r="M939" t="s">
        <v>7020</v>
      </c>
      <c r="N939" s="42" t="s">
        <v>8346</v>
      </c>
      <c r="O939" s="42" t="s">
        <v>6454</v>
      </c>
      <c r="P939" s="42">
        <v>41173</v>
      </c>
      <c r="Q939" s="42" t="s">
        <v>499</v>
      </c>
      <c r="R939" s="42" t="s">
        <v>11919</v>
      </c>
      <c r="S939" t="s">
        <v>11920</v>
      </c>
      <c r="T939" s="42" t="s">
        <v>499</v>
      </c>
      <c r="U939" t="s">
        <v>11919</v>
      </c>
      <c r="V939" t="s">
        <v>11920</v>
      </c>
    </row>
    <row r="940" spans="1:22" ht="18" customHeight="1">
      <c r="A940">
        <v>4198</v>
      </c>
      <c r="B940">
        <v>4198</v>
      </c>
      <c r="C940" s="3">
        <v>41141</v>
      </c>
      <c r="D940">
        <v>41186</v>
      </c>
      <c r="E940" t="s">
        <v>1529</v>
      </c>
      <c r="F940" t="s">
        <v>1530</v>
      </c>
      <c r="G940" t="s">
        <v>167</v>
      </c>
      <c r="H940" s="42" t="s">
        <v>8291</v>
      </c>
      <c r="I940" s="42">
        <v>41166</v>
      </c>
      <c r="J940" t="s">
        <v>7021</v>
      </c>
      <c r="K940" t="s">
        <v>7022</v>
      </c>
      <c r="L940" t="s">
        <v>4784</v>
      </c>
      <c r="M940" t="s">
        <v>7023</v>
      </c>
      <c r="N940" s="42" t="s">
        <v>8292</v>
      </c>
      <c r="O940" s="42" t="s">
        <v>8306</v>
      </c>
      <c r="P940" s="42">
        <v>41171</v>
      </c>
      <c r="Q940" s="42" t="s">
        <v>499</v>
      </c>
      <c r="R940" s="42" t="s">
        <v>11921</v>
      </c>
      <c r="S940" t="s">
        <v>11922</v>
      </c>
      <c r="T940" s="42" t="s">
        <v>499</v>
      </c>
      <c r="U940" t="s">
        <v>11921</v>
      </c>
      <c r="V940" t="s">
        <v>11922</v>
      </c>
    </row>
    <row r="941" spans="1:22" ht="18" customHeight="1">
      <c r="A941">
        <v>4194</v>
      </c>
      <c r="B941">
        <v>4194</v>
      </c>
      <c r="C941" s="3">
        <v>41141</v>
      </c>
      <c r="D941">
        <v>41186</v>
      </c>
      <c r="E941" t="s">
        <v>1529</v>
      </c>
      <c r="F941" t="s">
        <v>1530</v>
      </c>
      <c r="G941" t="s">
        <v>167</v>
      </c>
      <c r="H941" s="42" t="s">
        <v>8347</v>
      </c>
      <c r="I941" s="42">
        <v>41166</v>
      </c>
      <c r="J941" t="s">
        <v>7024</v>
      </c>
      <c r="K941" t="s">
        <v>7025</v>
      </c>
      <c r="L941" t="s">
        <v>4784</v>
      </c>
      <c r="M941" t="s">
        <v>7026</v>
      </c>
      <c r="N941" s="42" t="s">
        <v>8348</v>
      </c>
      <c r="O941" s="42" t="s">
        <v>8306</v>
      </c>
      <c r="P941" s="42">
        <v>41173</v>
      </c>
      <c r="Q941" s="42" t="s">
        <v>499</v>
      </c>
      <c r="R941" s="42" t="s">
        <v>11923</v>
      </c>
      <c r="S941" t="s">
        <v>11924</v>
      </c>
      <c r="T941" s="42" t="s">
        <v>499</v>
      </c>
      <c r="U941" t="s">
        <v>11923</v>
      </c>
      <c r="V941" t="s">
        <v>11924</v>
      </c>
    </row>
    <row r="942" spans="1:22" ht="18" customHeight="1">
      <c r="A942">
        <v>4197</v>
      </c>
      <c r="B942">
        <v>4197</v>
      </c>
      <c r="C942" s="3">
        <v>41141</v>
      </c>
      <c r="D942">
        <v>41186</v>
      </c>
      <c r="E942" t="s">
        <v>1529</v>
      </c>
      <c r="F942" t="s">
        <v>1530</v>
      </c>
      <c r="G942" t="s">
        <v>167</v>
      </c>
      <c r="H942" s="42" t="s">
        <v>8156</v>
      </c>
      <c r="I942" s="42">
        <v>41166</v>
      </c>
      <c r="J942" t="s">
        <v>7027</v>
      </c>
      <c r="K942" t="s">
        <v>7028</v>
      </c>
      <c r="L942" t="s">
        <v>4784</v>
      </c>
      <c r="M942" t="s">
        <v>7029</v>
      </c>
      <c r="N942" s="42" t="s">
        <v>8349</v>
      </c>
      <c r="O942" s="42" t="s">
        <v>8306</v>
      </c>
      <c r="P942" s="42">
        <v>41172</v>
      </c>
      <c r="Q942" s="42" t="s">
        <v>499</v>
      </c>
      <c r="R942" s="42" t="s">
        <v>11925</v>
      </c>
      <c r="S942" t="s">
        <v>11926</v>
      </c>
      <c r="T942" s="42" t="s">
        <v>499</v>
      </c>
      <c r="U942" t="s">
        <v>11925</v>
      </c>
      <c r="V942" t="s">
        <v>11926</v>
      </c>
    </row>
    <row r="943" spans="1:22" ht="18" customHeight="1">
      <c r="A943">
        <v>4195</v>
      </c>
      <c r="B943">
        <v>4195</v>
      </c>
      <c r="C943" s="3">
        <v>41141</v>
      </c>
      <c r="D943">
        <v>41186</v>
      </c>
      <c r="E943" t="s">
        <v>1529</v>
      </c>
      <c r="F943" t="s">
        <v>1530</v>
      </c>
      <c r="G943" t="s">
        <v>167</v>
      </c>
      <c r="H943" s="42" t="s">
        <v>8350</v>
      </c>
      <c r="I943" s="42">
        <v>41166</v>
      </c>
      <c r="J943" t="s">
        <v>7030</v>
      </c>
      <c r="K943" t="s">
        <v>7031</v>
      </c>
      <c r="L943" t="s">
        <v>4784</v>
      </c>
      <c r="M943" t="s">
        <v>7032</v>
      </c>
      <c r="N943" s="42" t="s">
        <v>8351</v>
      </c>
      <c r="O943" s="42" t="s">
        <v>8306</v>
      </c>
      <c r="P943" s="42">
        <v>41173</v>
      </c>
      <c r="Q943" s="42" t="s">
        <v>499</v>
      </c>
      <c r="R943" s="42" t="s">
        <v>11927</v>
      </c>
      <c r="S943" t="s">
        <v>11928</v>
      </c>
      <c r="T943" s="42" t="s">
        <v>499</v>
      </c>
      <c r="U943" t="s">
        <v>11927</v>
      </c>
      <c r="V943" t="s">
        <v>11928</v>
      </c>
    </row>
    <row r="944" spans="1:22" ht="18" customHeight="1">
      <c r="A944">
        <v>4196</v>
      </c>
      <c r="B944">
        <v>4196</v>
      </c>
      <c r="C944" s="3">
        <v>41141</v>
      </c>
      <c r="D944">
        <v>41186</v>
      </c>
      <c r="E944" t="s">
        <v>1529</v>
      </c>
      <c r="F944" t="s">
        <v>1530</v>
      </c>
      <c r="G944" t="s">
        <v>167</v>
      </c>
      <c r="H944" s="42" t="s">
        <v>8293</v>
      </c>
      <c r="I944" s="42">
        <v>41166</v>
      </c>
      <c r="J944" t="s">
        <v>7033</v>
      </c>
      <c r="K944" t="s">
        <v>7034</v>
      </c>
      <c r="L944" t="s">
        <v>4784</v>
      </c>
      <c r="M944" t="s">
        <v>7035</v>
      </c>
      <c r="N944" s="42" t="s">
        <v>8352</v>
      </c>
      <c r="O944" s="42" t="s">
        <v>8306</v>
      </c>
      <c r="P944" s="42">
        <v>41173</v>
      </c>
      <c r="Q944" s="42" t="s">
        <v>499</v>
      </c>
      <c r="R944" s="42" t="s">
        <v>11929</v>
      </c>
      <c r="S944" t="s">
        <v>11930</v>
      </c>
      <c r="T944" s="42" t="s">
        <v>499</v>
      </c>
      <c r="U944" t="s">
        <v>11929</v>
      </c>
      <c r="V944" t="s">
        <v>11930</v>
      </c>
    </row>
    <row r="945" spans="1:22" ht="18" customHeight="1">
      <c r="A945">
        <v>4190</v>
      </c>
      <c r="B945">
        <v>4190</v>
      </c>
      <c r="C945" s="3">
        <v>41138</v>
      </c>
      <c r="D945">
        <v>41183</v>
      </c>
      <c r="E945" t="s">
        <v>1529</v>
      </c>
      <c r="F945" t="s">
        <v>1530</v>
      </c>
      <c r="G945" t="s">
        <v>7036</v>
      </c>
      <c r="H945" s="42" t="s">
        <v>9348</v>
      </c>
      <c r="I945" s="42">
        <v>41200</v>
      </c>
      <c r="J945" t="s">
        <v>7037</v>
      </c>
      <c r="K945" t="s">
        <v>7038</v>
      </c>
      <c r="L945" t="s">
        <v>7039</v>
      </c>
      <c r="M945" t="s">
        <v>7040</v>
      </c>
      <c r="N945" s="42" t="s">
        <v>9349</v>
      </c>
      <c r="O945" s="42" t="s">
        <v>8749</v>
      </c>
      <c r="P945" s="42">
        <v>41200</v>
      </c>
      <c r="Q945" s="42" t="s">
        <v>499</v>
      </c>
      <c r="R945" s="42" t="s">
        <v>11931</v>
      </c>
      <c r="S945" t="s">
        <v>11932</v>
      </c>
      <c r="T945" s="42" t="s">
        <v>499</v>
      </c>
      <c r="U945" t="s">
        <v>11931</v>
      </c>
      <c r="V945" t="s">
        <v>11932</v>
      </c>
    </row>
    <row r="946" spans="1:22" ht="18" customHeight="1">
      <c r="A946">
        <v>4189</v>
      </c>
      <c r="B946">
        <v>4189</v>
      </c>
      <c r="C946" s="3">
        <v>41138</v>
      </c>
      <c r="D946">
        <v>41183</v>
      </c>
      <c r="E946" t="s">
        <v>1529</v>
      </c>
      <c r="F946" t="s">
        <v>1530</v>
      </c>
      <c r="G946" t="s">
        <v>7036</v>
      </c>
      <c r="H946" s="42" t="s">
        <v>9350</v>
      </c>
      <c r="I946" s="42">
        <v>41197</v>
      </c>
      <c r="J946" t="s">
        <v>7041</v>
      </c>
      <c r="K946" t="s">
        <v>7042</v>
      </c>
      <c r="L946" t="s">
        <v>7039</v>
      </c>
      <c r="M946" t="s">
        <v>7043</v>
      </c>
      <c r="N946" s="42" t="s">
        <v>9351</v>
      </c>
      <c r="O946" s="42" t="s">
        <v>8749</v>
      </c>
      <c r="P946" s="42">
        <v>41201</v>
      </c>
      <c r="Q946" s="42" t="s">
        <v>499</v>
      </c>
      <c r="R946" s="42" t="s">
        <v>11933</v>
      </c>
      <c r="S946" t="s">
        <v>11934</v>
      </c>
      <c r="T946" s="42" t="s">
        <v>499</v>
      </c>
      <c r="U946" t="s">
        <v>11933</v>
      </c>
      <c r="V946" t="s">
        <v>11934</v>
      </c>
    </row>
    <row r="947" spans="1:22" ht="18" customHeight="1">
      <c r="A947">
        <v>4188</v>
      </c>
      <c r="B947">
        <v>4188</v>
      </c>
      <c r="C947" s="3">
        <v>41138</v>
      </c>
      <c r="D947">
        <v>41183</v>
      </c>
      <c r="E947" t="s">
        <v>1529</v>
      </c>
      <c r="F947" t="s">
        <v>1530</v>
      </c>
      <c r="G947" t="s">
        <v>7036</v>
      </c>
      <c r="H947" s="42" t="s">
        <v>11935</v>
      </c>
      <c r="I947" s="42">
        <v>41198</v>
      </c>
      <c r="J947" t="s">
        <v>7044</v>
      </c>
      <c r="K947" t="s">
        <v>7045</v>
      </c>
      <c r="L947" t="s">
        <v>7039</v>
      </c>
      <c r="M947" t="s">
        <v>7040</v>
      </c>
      <c r="N947" s="42" t="s">
        <v>9268</v>
      </c>
      <c r="O947" s="42" t="s">
        <v>8749</v>
      </c>
      <c r="P947" s="42">
        <v>41198</v>
      </c>
      <c r="Q947" s="42" t="s">
        <v>499</v>
      </c>
      <c r="R947" s="42" t="s">
        <v>11936</v>
      </c>
      <c r="S947" t="s">
        <v>11937</v>
      </c>
      <c r="T947" s="42" t="s">
        <v>499</v>
      </c>
      <c r="U947" t="s">
        <v>11936</v>
      </c>
      <c r="V947" t="s">
        <v>11937</v>
      </c>
    </row>
    <row r="948" spans="1:22" ht="18" customHeight="1">
      <c r="A948">
        <v>4187</v>
      </c>
      <c r="B948">
        <v>4187</v>
      </c>
      <c r="C948" s="3">
        <v>41138</v>
      </c>
      <c r="D948">
        <v>41183</v>
      </c>
      <c r="E948" t="s">
        <v>1529</v>
      </c>
      <c r="F948" t="s">
        <v>1530</v>
      </c>
      <c r="G948" t="s">
        <v>7036</v>
      </c>
      <c r="H948" s="42" t="s">
        <v>9352</v>
      </c>
      <c r="I948" s="42">
        <v>41200</v>
      </c>
      <c r="J948" t="s">
        <v>7046</v>
      </c>
      <c r="K948" t="s">
        <v>7047</v>
      </c>
      <c r="L948" t="s">
        <v>7039</v>
      </c>
      <c r="M948" t="s">
        <v>7040</v>
      </c>
      <c r="N948" s="42" t="s">
        <v>9353</v>
      </c>
      <c r="O948" s="42" t="s">
        <v>8749</v>
      </c>
      <c r="P948" s="42">
        <v>41204</v>
      </c>
      <c r="Q948" s="42" t="s">
        <v>499</v>
      </c>
      <c r="R948" s="42" t="s">
        <v>11938</v>
      </c>
      <c r="S948" t="s">
        <v>11939</v>
      </c>
      <c r="T948" s="42" t="s">
        <v>499</v>
      </c>
      <c r="U948" t="s">
        <v>11938</v>
      </c>
      <c r="V948" t="s">
        <v>11939</v>
      </c>
    </row>
    <row r="949" spans="1:22" ht="18" customHeight="1">
      <c r="A949">
        <v>4186</v>
      </c>
      <c r="B949">
        <v>4186</v>
      </c>
      <c r="C949" s="3">
        <v>41138</v>
      </c>
      <c r="D949">
        <v>41183</v>
      </c>
      <c r="E949" t="s">
        <v>1529</v>
      </c>
      <c r="F949" t="s">
        <v>1530</v>
      </c>
      <c r="G949" t="s">
        <v>7036</v>
      </c>
      <c r="H949" s="42" t="s">
        <v>9283</v>
      </c>
      <c r="I949" s="42">
        <v>41198</v>
      </c>
      <c r="J949" t="s">
        <v>7048</v>
      </c>
      <c r="K949" t="s">
        <v>7049</v>
      </c>
      <c r="L949" t="s">
        <v>7039</v>
      </c>
      <c r="M949" t="s">
        <v>7040</v>
      </c>
      <c r="N949" s="42" t="s">
        <v>9354</v>
      </c>
      <c r="O949" s="42" t="s">
        <v>8749</v>
      </c>
      <c r="P949" s="42">
        <v>41199</v>
      </c>
      <c r="Q949" s="42" t="s">
        <v>499</v>
      </c>
      <c r="R949" s="42" t="s">
        <v>11940</v>
      </c>
      <c r="S949" t="s">
        <v>11941</v>
      </c>
      <c r="T949" s="42" t="s">
        <v>499</v>
      </c>
      <c r="U949" t="s">
        <v>11940</v>
      </c>
      <c r="V949" t="s">
        <v>11941</v>
      </c>
    </row>
    <row r="950" spans="1:22" ht="18" customHeight="1">
      <c r="A950">
        <v>4185</v>
      </c>
      <c r="B950">
        <v>4185</v>
      </c>
      <c r="C950" s="3">
        <v>41138</v>
      </c>
      <c r="D950">
        <v>41183</v>
      </c>
      <c r="E950" t="s">
        <v>1594</v>
      </c>
      <c r="F950" t="s">
        <v>1530</v>
      </c>
      <c r="G950" t="s">
        <v>7834</v>
      </c>
      <c r="H950" s="42" t="s">
        <v>499</v>
      </c>
      <c r="I950" s="42">
        <v>41162</v>
      </c>
      <c r="J950" t="s">
        <v>7050</v>
      </c>
      <c r="K950" s="28" t="s">
        <v>7051</v>
      </c>
      <c r="L950" t="s">
        <v>7052</v>
      </c>
      <c r="M950" t="s">
        <v>7053</v>
      </c>
      <c r="N950" s="42" t="s">
        <v>499</v>
      </c>
      <c r="O950" s="42" t="s">
        <v>499</v>
      </c>
      <c r="P950" s="42" t="s">
        <v>499</v>
      </c>
      <c r="Q950" s="42" t="s">
        <v>499</v>
      </c>
      <c r="R950" s="42" t="s">
        <v>499</v>
      </c>
      <c r="S950" s="42" t="s">
        <v>11942</v>
      </c>
      <c r="T950" s="42" t="s">
        <v>499</v>
      </c>
      <c r="U950" s="42" t="s">
        <v>499</v>
      </c>
      <c r="V950" t="s">
        <v>11942</v>
      </c>
    </row>
    <row r="951" spans="1:22" ht="18" customHeight="1">
      <c r="A951">
        <v>4184</v>
      </c>
      <c r="B951">
        <v>4184</v>
      </c>
      <c r="C951" s="3">
        <v>41138</v>
      </c>
      <c r="D951">
        <v>41183</v>
      </c>
      <c r="E951" t="s">
        <v>1529</v>
      </c>
      <c r="F951" t="s">
        <v>1530</v>
      </c>
      <c r="G951" t="s">
        <v>7054</v>
      </c>
      <c r="H951" s="42" t="s">
        <v>10124</v>
      </c>
      <c r="I951" s="42">
        <v>41233</v>
      </c>
      <c r="J951" t="s">
        <v>7055</v>
      </c>
      <c r="K951" t="s">
        <v>7056</v>
      </c>
      <c r="L951" t="s">
        <v>7057</v>
      </c>
      <c r="M951" t="s">
        <v>7058</v>
      </c>
      <c r="N951" s="42" t="s">
        <v>10125</v>
      </c>
      <c r="O951" s="42" t="s">
        <v>6922</v>
      </c>
      <c r="P951" s="42">
        <v>41234</v>
      </c>
      <c r="Q951" s="42" t="s">
        <v>499</v>
      </c>
      <c r="R951" s="42" t="s">
        <v>11943</v>
      </c>
      <c r="S951" t="s">
        <v>11944</v>
      </c>
      <c r="T951" s="42" t="s">
        <v>499</v>
      </c>
      <c r="U951" t="s">
        <v>11943</v>
      </c>
      <c r="V951" t="s">
        <v>11944</v>
      </c>
    </row>
    <row r="952" spans="1:22" ht="18" customHeight="1">
      <c r="A952">
        <v>4183</v>
      </c>
      <c r="B952">
        <v>4183</v>
      </c>
      <c r="C952" s="3">
        <v>41138</v>
      </c>
      <c r="D952">
        <v>41183</v>
      </c>
      <c r="E952" t="s">
        <v>1682</v>
      </c>
      <c r="F952" t="s">
        <v>1530</v>
      </c>
      <c r="G952" t="s">
        <v>205</v>
      </c>
      <c r="H952" s="42" t="s">
        <v>499</v>
      </c>
      <c r="I952" s="42" t="s">
        <v>499</v>
      </c>
      <c r="J952" t="s">
        <v>7059</v>
      </c>
      <c r="K952" s="28" t="s">
        <v>7060</v>
      </c>
      <c r="L952" s="28" t="s">
        <v>4803</v>
      </c>
      <c r="M952" t="s">
        <v>7061</v>
      </c>
      <c r="N952" s="42" t="s">
        <v>499</v>
      </c>
      <c r="O952" s="42" t="s">
        <v>499</v>
      </c>
      <c r="P952" s="42" t="s">
        <v>499</v>
      </c>
      <c r="Q952" s="42" t="s">
        <v>499</v>
      </c>
      <c r="R952" s="42" t="s">
        <v>499</v>
      </c>
      <c r="S952" s="42" t="s">
        <v>11945</v>
      </c>
      <c r="T952" s="42" t="s">
        <v>499</v>
      </c>
      <c r="U952" s="42" t="s">
        <v>499</v>
      </c>
      <c r="V952" t="s">
        <v>11945</v>
      </c>
    </row>
    <row r="953" spans="1:22" ht="18" customHeight="1">
      <c r="A953">
        <v>4182</v>
      </c>
      <c r="B953">
        <v>4182</v>
      </c>
      <c r="C953" s="3">
        <v>41138</v>
      </c>
      <c r="D953">
        <v>41183</v>
      </c>
      <c r="E953" t="s">
        <v>1682</v>
      </c>
      <c r="F953" t="s">
        <v>1530</v>
      </c>
      <c r="G953" t="s">
        <v>205</v>
      </c>
      <c r="H953" s="42" t="s">
        <v>499</v>
      </c>
      <c r="I953" s="42" t="s">
        <v>499</v>
      </c>
      <c r="J953" t="s">
        <v>7062</v>
      </c>
      <c r="K953" s="28" t="s">
        <v>7063</v>
      </c>
      <c r="L953" s="28" t="s">
        <v>4803</v>
      </c>
      <c r="M953" t="s">
        <v>7061</v>
      </c>
      <c r="N953" s="42" t="s">
        <v>499</v>
      </c>
      <c r="O953" s="42" t="s">
        <v>499</v>
      </c>
      <c r="P953" s="42" t="s">
        <v>499</v>
      </c>
      <c r="Q953" s="42" t="s">
        <v>499</v>
      </c>
      <c r="R953" s="42" t="s">
        <v>499</v>
      </c>
      <c r="S953" s="42" t="s">
        <v>11946</v>
      </c>
      <c r="T953" s="42" t="s">
        <v>499</v>
      </c>
      <c r="U953" s="42" t="s">
        <v>499</v>
      </c>
      <c r="V953" t="s">
        <v>11946</v>
      </c>
    </row>
    <row r="954" spans="1:22" ht="18" customHeight="1">
      <c r="A954">
        <v>4181</v>
      </c>
      <c r="B954">
        <v>4181</v>
      </c>
      <c r="C954" s="3">
        <v>41138</v>
      </c>
      <c r="D954">
        <v>41183</v>
      </c>
      <c r="E954" t="s">
        <v>1682</v>
      </c>
      <c r="F954" t="s">
        <v>1530</v>
      </c>
      <c r="G954" t="s">
        <v>205</v>
      </c>
      <c r="H954" s="42" t="s">
        <v>499</v>
      </c>
      <c r="I954" s="42" t="s">
        <v>499</v>
      </c>
      <c r="J954" t="s">
        <v>7064</v>
      </c>
      <c r="K954" s="28" t="s">
        <v>7065</v>
      </c>
      <c r="L954" s="28" t="s">
        <v>7066</v>
      </c>
      <c r="M954" t="s">
        <v>7067</v>
      </c>
      <c r="N954" s="42" t="s">
        <v>499</v>
      </c>
      <c r="O954" s="42" t="s">
        <v>499</v>
      </c>
      <c r="P954" s="42" t="s">
        <v>499</v>
      </c>
      <c r="Q954" s="42" t="s">
        <v>499</v>
      </c>
      <c r="R954" s="42" t="s">
        <v>499</v>
      </c>
      <c r="S954" s="42" t="s">
        <v>11947</v>
      </c>
      <c r="T954" s="42" t="s">
        <v>499</v>
      </c>
      <c r="U954" s="42" t="s">
        <v>499</v>
      </c>
      <c r="V954" t="s">
        <v>11947</v>
      </c>
    </row>
    <row r="955" spans="1:22" ht="18" customHeight="1">
      <c r="A955">
        <v>4180</v>
      </c>
      <c r="B955">
        <v>4180</v>
      </c>
      <c r="C955" s="3">
        <v>41138</v>
      </c>
      <c r="D955">
        <v>41183</v>
      </c>
      <c r="E955" t="s">
        <v>1529</v>
      </c>
      <c r="F955" t="s">
        <v>1530</v>
      </c>
      <c r="G955" t="s">
        <v>205</v>
      </c>
      <c r="H955" s="42" t="s">
        <v>11948</v>
      </c>
      <c r="I955" s="42" t="s">
        <v>499</v>
      </c>
      <c r="J955" t="s">
        <v>7068</v>
      </c>
      <c r="K955" t="s">
        <v>7069</v>
      </c>
      <c r="L955" s="28" t="s">
        <v>4803</v>
      </c>
      <c r="M955" t="s">
        <v>7070</v>
      </c>
      <c r="N955" s="42" t="s">
        <v>8605</v>
      </c>
      <c r="O955" s="42" t="s">
        <v>5510</v>
      </c>
      <c r="P955" s="42">
        <v>41177</v>
      </c>
      <c r="Q955" s="42" t="s">
        <v>499</v>
      </c>
      <c r="R955" s="42" t="s">
        <v>11949</v>
      </c>
      <c r="S955" t="s">
        <v>11950</v>
      </c>
      <c r="T955" s="42" t="s">
        <v>499</v>
      </c>
      <c r="U955" t="s">
        <v>11949</v>
      </c>
      <c r="V955" t="s">
        <v>11950</v>
      </c>
    </row>
    <row r="956" spans="1:22" ht="18" customHeight="1">
      <c r="A956">
        <v>4179</v>
      </c>
      <c r="B956">
        <v>4179</v>
      </c>
      <c r="C956" s="3">
        <v>41138</v>
      </c>
      <c r="D956">
        <v>41183</v>
      </c>
      <c r="E956" t="s">
        <v>1529</v>
      </c>
      <c r="F956" t="s">
        <v>1530</v>
      </c>
      <c r="G956" t="s">
        <v>2751</v>
      </c>
      <c r="H956" s="42" t="s">
        <v>13643</v>
      </c>
      <c r="I956" s="42">
        <v>41165</v>
      </c>
      <c r="J956" t="s">
        <v>7071</v>
      </c>
      <c r="K956" s="28" t="s">
        <v>7072</v>
      </c>
      <c r="L956" t="s">
        <v>5098</v>
      </c>
      <c r="M956" t="s">
        <v>7073</v>
      </c>
      <c r="N956" s="42" t="s">
        <v>13644</v>
      </c>
      <c r="O956" s="42" t="s">
        <v>12750</v>
      </c>
      <c r="P956" s="42">
        <v>41257</v>
      </c>
      <c r="Q956" s="42" t="s">
        <v>499</v>
      </c>
      <c r="R956" s="42" t="s">
        <v>13645</v>
      </c>
      <c r="S956" s="42" t="s">
        <v>11951</v>
      </c>
      <c r="T956" s="42" t="s">
        <v>499</v>
      </c>
      <c r="U956" s="42" t="s">
        <v>499</v>
      </c>
      <c r="V956" t="s">
        <v>11951</v>
      </c>
    </row>
    <row r="957" spans="1:22" ht="18" customHeight="1">
      <c r="A957">
        <v>4175</v>
      </c>
      <c r="B957">
        <v>4175</v>
      </c>
      <c r="C957" s="3">
        <v>41138</v>
      </c>
      <c r="D957">
        <v>41183</v>
      </c>
      <c r="E957" t="s">
        <v>1529</v>
      </c>
      <c r="F957" t="s">
        <v>1770</v>
      </c>
      <c r="G957" t="s">
        <v>5358</v>
      </c>
      <c r="H957" s="42" t="s">
        <v>8933</v>
      </c>
      <c r="I957" s="42">
        <v>41186</v>
      </c>
      <c r="J957" t="s">
        <v>7074</v>
      </c>
      <c r="K957" t="s">
        <v>7075</v>
      </c>
      <c r="L957" t="s">
        <v>7076</v>
      </c>
      <c r="M957" t="s">
        <v>7077</v>
      </c>
      <c r="N957" s="42" t="s">
        <v>9049</v>
      </c>
      <c r="O957" s="42" t="s">
        <v>4252</v>
      </c>
      <c r="P957" s="42">
        <v>41187</v>
      </c>
      <c r="Q957" s="42" t="s">
        <v>499</v>
      </c>
      <c r="R957" s="42" t="s">
        <v>11952</v>
      </c>
      <c r="S957" t="s">
        <v>11953</v>
      </c>
      <c r="T957" s="42" t="s">
        <v>499</v>
      </c>
      <c r="U957" t="s">
        <v>11952</v>
      </c>
      <c r="V957" t="s">
        <v>11953</v>
      </c>
    </row>
    <row r="958" spans="1:22" ht="18" customHeight="1">
      <c r="A958">
        <v>4176</v>
      </c>
      <c r="B958">
        <v>4176</v>
      </c>
      <c r="C958" s="3">
        <v>41138</v>
      </c>
      <c r="D958">
        <v>41183</v>
      </c>
      <c r="E958" t="s">
        <v>1529</v>
      </c>
      <c r="F958" t="s">
        <v>1770</v>
      </c>
      <c r="G958" t="s">
        <v>5358</v>
      </c>
      <c r="H958" s="42" t="s">
        <v>12678</v>
      </c>
      <c r="I958" s="42">
        <v>41247</v>
      </c>
      <c r="J958" t="s">
        <v>7078</v>
      </c>
      <c r="K958" t="s">
        <v>7079</v>
      </c>
      <c r="L958" t="s">
        <v>7080</v>
      </c>
      <c r="M958" t="s">
        <v>7081</v>
      </c>
      <c r="N958" s="42" t="s">
        <v>12679</v>
      </c>
      <c r="O958" s="42" t="s">
        <v>5691</v>
      </c>
      <c r="P958" s="42">
        <v>41247</v>
      </c>
      <c r="Q958" s="42" t="s">
        <v>499</v>
      </c>
      <c r="R958" s="42" t="s">
        <v>12680</v>
      </c>
      <c r="S958" t="s">
        <v>11954</v>
      </c>
      <c r="T958" s="42" t="s">
        <v>499</v>
      </c>
      <c r="U958" t="s">
        <v>12680</v>
      </c>
      <c r="V958" t="s">
        <v>11954</v>
      </c>
    </row>
    <row r="959" spans="1:22" ht="18" customHeight="1">
      <c r="A959">
        <v>4177</v>
      </c>
      <c r="B959">
        <v>4177</v>
      </c>
      <c r="C959" s="3">
        <v>41138</v>
      </c>
      <c r="D959">
        <v>41183</v>
      </c>
      <c r="E959" t="s">
        <v>1529</v>
      </c>
      <c r="F959" t="s">
        <v>1770</v>
      </c>
      <c r="G959" t="s">
        <v>5358</v>
      </c>
      <c r="H959" s="42" t="s">
        <v>8934</v>
      </c>
      <c r="I959" s="42">
        <v>41186</v>
      </c>
      <c r="J959" t="s">
        <v>7082</v>
      </c>
      <c r="K959" t="s">
        <v>7083</v>
      </c>
      <c r="L959" t="s">
        <v>6808</v>
      </c>
      <c r="M959" t="s">
        <v>7084</v>
      </c>
      <c r="N959" s="42" t="s">
        <v>8935</v>
      </c>
      <c r="O959" s="42" t="s">
        <v>7337</v>
      </c>
      <c r="P959" s="42">
        <v>41186</v>
      </c>
      <c r="Q959" s="42" t="s">
        <v>499</v>
      </c>
      <c r="R959" s="42" t="s">
        <v>11955</v>
      </c>
      <c r="S959" t="s">
        <v>11956</v>
      </c>
      <c r="T959" s="42" t="s">
        <v>499</v>
      </c>
      <c r="U959" t="s">
        <v>11955</v>
      </c>
      <c r="V959" t="s">
        <v>11956</v>
      </c>
    </row>
    <row r="960" spans="1:22" ht="18" customHeight="1">
      <c r="A960">
        <v>4178</v>
      </c>
      <c r="B960">
        <v>4178</v>
      </c>
      <c r="C960" s="3">
        <v>41138</v>
      </c>
      <c r="D960">
        <v>41183</v>
      </c>
      <c r="E960" t="s">
        <v>1529</v>
      </c>
      <c r="F960" t="s">
        <v>1770</v>
      </c>
      <c r="G960" t="s">
        <v>5358</v>
      </c>
      <c r="H960" s="42" t="s">
        <v>11957</v>
      </c>
      <c r="I960" s="42">
        <v>41221</v>
      </c>
      <c r="J960" t="s">
        <v>7085</v>
      </c>
      <c r="K960" t="s">
        <v>7086</v>
      </c>
      <c r="L960" t="s">
        <v>7087</v>
      </c>
      <c r="M960" t="s">
        <v>7088</v>
      </c>
      <c r="N960" s="42" t="s">
        <v>9789</v>
      </c>
      <c r="O960" s="42" t="s">
        <v>5691</v>
      </c>
      <c r="P960" s="42">
        <v>41221</v>
      </c>
      <c r="Q960" s="42" t="s">
        <v>499</v>
      </c>
      <c r="R960" s="42" t="s">
        <v>11958</v>
      </c>
      <c r="S960" t="s">
        <v>11959</v>
      </c>
      <c r="T960" s="42" t="s">
        <v>499</v>
      </c>
      <c r="U960" t="s">
        <v>11958</v>
      </c>
      <c r="V960" t="s">
        <v>11959</v>
      </c>
    </row>
    <row r="961" spans="1:22" ht="18" customHeight="1">
      <c r="A961">
        <v>4206</v>
      </c>
      <c r="B961">
        <v>4206</v>
      </c>
      <c r="C961" s="3">
        <v>41141</v>
      </c>
      <c r="D961">
        <v>41186</v>
      </c>
      <c r="E961" t="s">
        <v>1594</v>
      </c>
      <c r="F961" t="s">
        <v>1530</v>
      </c>
      <c r="G961" t="s">
        <v>167</v>
      </c>
      <c r="H961" s="42" t="s">
        <v>499</v>
      </c>
      <c r="I961" s="42">
        <v>41166</v>
      </c>
      <c r="J961" t="s">
        <v>7089</v>
      </c>
      <c r="K961" s="28" t="s">
        <v>7090</v>
      </c>
      <c r="L961" t="s">
        <v>4784</v>
      </c>
      <c r="M961" t="s">
        <v>7091</v>
      </c>
      <c r="N961" s="42" t="s">
        <v>499</v>
      </c>
      <c r="O961" s="42" t="s">
        <v>499</v>
      </c>
      <c r="P961" s="42" t="s">
        <v>499</v>
      </c>
      <c r="Q961" s="42" t="s">
        <v>499</v>
      </c>
      <c r="R961" s="42" t="s">
        <v>499</v>
      </c>
      <c r="S961" s="42" t="s">
        <v>11960</v>
      </c>
      <c r="T961" s="42" t="s">
        <v>499</v>
      </c>
      <c r="U961" s="42" t="s">
        <v>499</v>
      </c>
      <c r="V961" t="s">
        <v>11960</v>
      </c>
    </row>
    <row r="962" spans="1:22" ht="18" customHeight="1">
      <c r="A962">
        <v>4205</v>
      </c>
      <c r="B962">
        <v>4205</v>
      </c>
      <c r="C962" s="3">
        <v>41141</v>
      </c>
      <c r="D962">
        <v>41186</v>
      </c>
      <c r="E962" t="s">
        <v>1594</v>
      </c>
      <c r="F962" t="s">
        <v>1530</v>
      </c>
      <c r="G962" t="s">
        <v>167</v>
      </c>
      <c r="H962" s="42" t="s">
        <v>499</v>
      </c>
      <c r="I962" s="42">
        <v>41166</v>
      </c>
      <c r="J962" t="s">
        <v>7089</v>
      </c>
      <c r="K962" s="28" t="s">
        <v>7092</v>
      </c>
      <c r="L962" t="s">
        <v>4784</v>
      </c>
      <c r="M962" t="s">
        <v>7093</v>
      </c>
      <c r="N962" s="42" t="s">
        <v>499</v>
      </c>
      <c r="O962" s="42" t="s">
        <v>499</v>
      </c>
      <c r="P962" s="42" t="s">
        <v>499</v>
      </c>
      <c r="Q962" s="42" t="s">
        <v>499</v>
      </c>
      <c r="R962" s="42" t="s">
        <v>499</v>
      </c>
      <c r="S962" s="42" t="s">
        <v>11961</v>
      </c>
      <c r="T962" s="42" t="s">
        <v>499</v>
      </c>
      <c r="U962" s="42" t="s">
        <v>499</v>
      </c>
      <c r="V962" t="s">
        <v>11961</v>
      </c>
    </row>
    <row r="963" spans="1:22" ht="18" customHeight="1">
      <c r="A963">
        <v>4204</v>
      </c>
      <c r="B963">
        <v>4204</v>
      </c>
      <c r="C963" s="3">
        <v>41141</v>
      </c>
      <c r="D963">
        <v>41186</v>
      </c>
      <c r="E963" t="s">
        <v>1594</v>
      </c>
      <c r="F963" t="s">
        <v>1530</v>
      </c>
      <c r="G963" t="s">
        <v>167</v>
      </c>
      <c r="H963" s="42" t="s">
        <v>8606</v>
      </c>
      <c r="I963" s="42">
        <v>41166</v>
      </c>
      <c r="J963" t="s">
        <v>7089</v>
      </c>
      <c r="K963" t="s">
        <v>7094</v>
      </c>
      <c r="L963" t="s">
        <v>4784</v>
      </c>
      <c r="M963" t="s">
        <v>7095</v>
      </c>
      <c r="N963" s="42" t="s">
        <v>499</v>
      </c>
      <c r="O963" s="42" t="s">
        <v>499</v>
      </c>
      <c r="P963" s="42" t="s">
        <v>499</v>
      </c>
      <c r="Q963" s="42" t="s">
        <v>499</v>
      </c>
      <c r="R963" s="42" t="s">
        <v>11962</v>
      </c>
      <c r="S963" s="42" t="s">
        <v>11963</v>
      </c>
      <c r="T963" s="42" t="s">
        <v>499</v>
      </c>
      <c r="U963" t="s">
        <v>11962</v>
      </c>
      <c r="V963" t="s">
        <v>11963</v>
      </c>
    </row>
    <row r="964" spans="1:22" ht="18" customHeight="1">
      <c r="A964">
        <v>4203</v>
      </c>
      <c r="B964">
        <v>4203</v>
      </c>
      <c r="C964" s="3">
        <v>41141</v>
      </c>
      <c r="D964">
        <v>41186</v>
      </c>
      <c r="E964" t="s">
        <v>1529</v>
      </c>
      <c r="F964" t="s">
        <v>1530</v>
      </c>
      <c r="G964" t="s">
        <v>167</v>
      </c>
      <c r="H964" s="42" t="s">
        <v>9197</v>
      </c>
      <c r="I964" s="42">
        <v>41166</v>
      </c>
      <c r="J964" t="s">
        <v>7096</v>
      </c>
      <c r="K964" t="s">
        <v>7097</v>
      </c>
      <c r="L964" t="s">
        <v>4784</v>
      </c>
      <c r="M964" t="s">
        <v>7098</v>
      </c>
      <c r="N964" s="42" t="s">
        <v>9198</v>
      </c>
      <c r="O964" s="42" t="s">
        <v>3231</v>
      </c>
      <c r="P964" s="42">
        <v>41192</v>
      </c>
      <c r="Q964" s="42" t="s">
        <v>499</v>
      </c>
      <c r="R964" s="42" t="s">
        <v>11964</v>
      </c>
      <c r="S964" t="s">
        <v>11965</v>
      </c>
      <c r="T964" s="42" t="s">
        <v>499</v>
      </c>
      <c r="U964" t="s">
        <v>11964</v>
      </c>
      <c r="V964" t="s">
        <v>11965</v>
      </c>
    </row>
    <row r="965" spans="1:22" ht="18" customHeight="1">
      <c r="A965">
        <v>4202</v>
      </c>
      <c r="B965">
        <v>4202</v>
      </c>
      <c r="C965" s="3">
        <v>41141</v>
      </c>
      <c r="D965">
        <v>41199</v>
      </c>
      <c r="E965" t="s">
        <v>1594</v>
      </c>
      <c r="F965" t="s">
        <v>1530</v>
      </c>
      <c r="G965" t="s">
        <v>167</v>
      </c>
      <c r="H965" s="42" t="s">
        <v>11966</v>
      </c>
      <c r="I965" s="42">
        <v>41162</v>
      </c>
      <c r="J965" t="s">
        <v>7099</v>
      </c>
      <c r="K965" t="s">
        <v>7100</v>
      </c>
      <c r="L965" t="s">
        <v>4784</v>
      </c>
      <c r="M965" t="s">
        <v>7101</v>
      </c>
      <c r="N965" s="42" t="s">
        <v>499</v>
      </c>
      <c r="O965" s="42" t="s">
        <v>499</v>
      </c>
      <c r="P965" s="42" t="s">
        <v>499</v>
      </c>
      <c r="Q965" s="42" t="s">
        <v>9374</v>
      </c>
      <c r="R965" s="42" t="s">
        <v>11967</v>
      </c>
      <c r="S965" s="42" t="s">
        <v>11968</v>
      </c>
      <c r="T965" t="s">
        <v>9374</v>
      </c>
      <c r="U965" t="s">
        <v>11967</v>
      </c>
      <c r="V965" t="s">
        <v>11968</v>
      </c>
    </row>
    <row r="966" spans="1:22" ht="18" customHeight="1">
      <c r="A966">
        <v>4201</v>
      </c>
      <c r="B966">
        <v>4201</v>
      </c>
      <c r="C966" s="3">
        <v>41141</v>
      </c>
      <c r="D966">
        <v>41186</v>
      </c>
      <c r="E966" t="s">
        <v>1529</v>
      </c>
      <c r="F966" t="s">
        <v>1530</v>
      </c>
      <c r="G966" t="s">
        <v>167</v>
      </c>
      <c r="H966" s="42" t="s">
        <v>8607</v>
      </c>
      <c r="I966" s="42">
        <v>41166</v>
      </c>
      <c r="J966" t="s">
        <v>7102</v>
      </c>
      <c r="K966" t="s">
        <v>7103</v>
      </c>
      <c r="L966" t="s">
        <v>4784</v>
      </c>
      <c r="M966" t="s">
        <v>7104</v>
      </c>
      <c r="N966" s="42" t="s">
        <v>8608</v>
      </c>
      <c r="O966" s="42" t="s">
        <v>6454</v>
      </c>
      <c r="P966" s="42">
        <v>41179</v>
      </c>
      <c r="Q966" s="42" t="s">
        <v>499</v>
      </c>
      <c r="R966" s="42" t="s">
        <v>11969</v>
      </c>
      <c r="S966" t="s">
        <v>11970</v>
      </c>
      <c r="T966" s="42" t="s">
        <v>499</v>
      </c>
      <c r="U966" t="s">
        <v>11969</v>
      </c>
      <c r="V966" t="s">
        <v>11970</v>
      </c>
    </row>
    <row r="967" spans="1:22" ht="18" customHeight="1">
      <c r="A967">
        <v>4192</v>
      </c>
      <c r="B967">
        <v>4192</v>
      </c>
      <c r="C967" s="3">
        <v>41138</v>
      </c>
      <c r="D967">
        <v>41183</v>
      </c>
      <c r="E967" t="s">
        <v>1529</v>
      </c>
      <c r="F967" t="s">
        <v>1530</v>
      </c>
      <c r="G967" t="s">
        <v>7105</v>
      </c>
      <c r="H967" s="42" t="s">
        <v>12910</v>
      </c>
      <c r="I967" s="42">
        <v>41253</v>
      </c>
      <c r="J967" t="s">
        <v>7106</v>
      </c>
      <c r="K967" t="s">
        <v>7107</v>
      </c>
      <c r="L967" t="s">
        <v>7108</v>
      </c>
      <c r="M967" t="s">
        <v>7109</v>
      </c>
      <c r="N967" s="42" t="s">
        <v>13646</v>
      </c>
      <c r="O967" s="42" t="s">
        <v>13467</v>
      </c>
      <c r="P967" s="42">
        <v>41257</v>
      </c>
      <c r="Q967" s="42" t="s">
        <v>499</v>
      </c>
      <c r="R967" s="42" t="s">
        <v>12911</v>
      </c>
      <c r="S967" s="42" t="s">
        <v>11971</v>
      </c>
      <c r="T967" s="42" t="s">
        <v>499</v>
      </c>
      <c r="U967" t="s">
        <v>12911</v>
      </c>
      <c r="V967" t="s">
        <v>11971</v>
      </c>
    </row>
    <row r="968" spans="1:22" ht="18" customHeight="1">
      <c r="A968">
        <v>4193</v>
      </c>
      <c r="B968">
        <v>4193</v>
      </c>
      <c r="C968" s="3">
        <v>41138</v>
      </c>
      <c r="D968">
        <v>41183</v>
      </c>
      <c r="E968" t="s">
        <v>1594</v>
      </c>
      <c r="F968" t="s">
        <v>1530</v>
      </c>
      <c r="G968" t="s">
        <v>7105</v>
      </c>
      <c r="H968" s="42" t="s">
        <v>12912</v>
      </c>
      <c r="I968" s="42">
        <v>41165</v>
      </c>
      <c r="J968" t="s">
        <v>7106</v>
      </c>
      <c r="K968" t="s">
        <v>7110</v>
      </c>
      <c r="L968" t="s">
        <v>7108</v>
      </c>
      <c r="M968" t="s">
        <v>7111</v>
      </c>
      <c r="N968" s="42" t="s">
        <v>499</v>
      </c>
      <c r="O968" s="42" t="s">
        <v>499</v>
      </c>
      <c r="P968" s="42" t="s">
        <v>499</v>
      </c>
      <c r="Q968" s="42" t="s">
        <v>499</v>
      </c>
      <c r="R968" s="42" t="s">
        <v>12913</v>
      </c>
      <c r="S968" s="42" t="s">
        <v>11972</v>
      </c>
      <c r="T968" s="42" t="s">
        <v>499</v>
      </c>
      <c r="U968" t="s">
        <v>12913</v>
      </c>
      <c r="V968" t="s">
        <v>11972</v>
      </c>
    </row>
    <row r="969" spans="1:22" ht="18" customHeight="1">
      <c r="A969">
        <v>4200</v>
      </c>
      <c r="B969">
        <v>4200</v>
      </c>
      <c r="C969" s="3">
        <v>41141</v>
      </c>
      <c r="D969">
        <v>41186</v>
      </c>
      <c r="E969" t="s">
        <v>1529</v>
      </c>
      <c r="F969" t="s">
        <v>1530</v>
      </c>
      <c r="G969" t="s">
        <v>167</v>
      </c>
      <c r="H969" s="42" t="s">
        <v>11973</v>
      </c>
      <c r="I969" s="42">
        <v>41166</v>
      </c>
      <c r="J969" t="s">
        <v>7112</v>
      </c>
      <c r="K969" t="s">
        <v>7113</v>
      </c>
      <c r="L969" t="s">
        <v>4784</v>
      </c>
      <c r="M969" t="s">
        <v>7114</v>
      </c>
      <c r="N969" s="42" t="s">
        <v>8609</v>
      </c>
      <c r="O969" s="42" t="s">
        <v>6303</v>
      </c>
      <c r="P969" s="42">
        <v>41179</v>
      </c>
      <c r="Q969" s="42" t="s">
        <v>499</v>
      </c>
      <c r="R969" s="42" t="s">
        <v>11974</v>
      </c>
      <c r="S969" t="s">
        <v>11975</v>
      </c>
      <c r="T969" s="42" t="s">
        <v>499</v>
      </c>
      <c r="U969" t="s">
        <v>11974</v>
      </c>
      <c r="V969" t="s">
        <v>11975</v>
      </c>
    </row>
    <row r="970" spans="1:22" ht="18" customHeight="1">
      <c r="A970">
        <v>4199</v>
      </c>
      <c r="B970">
        <v>4199</v>
      </c>
      <c r="C970" s="3">
        <v>41141</v>
      </c>
      <c r="D970">
        <v>41186</v>
      </c>
      <c r="E970" t="s">
        <v>1529</v>
      </c>
      <c r="F970" t="s">
        <v>1530</v>
      </c>
      <c r="G970" t="s">
        <v>167</v>
      </c>
      <c r="H970" s="42" t="s">
        <v>8294</v>
      </c>
      <c r="I970" s="42">
        <v>41166</v>
      </c>
      <c r="J970" t="s">
        <v>7115</v>
      </c>
      <c r="K970" t="s">
        <v>7116</v>
      </c>
      <c r="L970" t="s">
        <v>4784</v>
      </c>
      <c r="M970" t="s">
        <v>7117</v>
      </c>
      <c r="N970" s="42" t="s">
        <v>9199</v>
      </c>
      <c r="O970" s="42" t="s">
        <v>5526</v>
      </c>
      <c r="P970" s="42">
        <v>41193</v>
      </c>
      <c r="Q970" s="42" t="s">
        <v>499</v>
      </c>
      <c r="R970" s="42" t="s">
        <v>11976</v>
      </c>
      <c r="S970" t="s">
        <v>11977</v>
      </c>
      <c r="T970" s="42" t="s">
        <v>499</v>
      </c>
      <c r="U970" t="s">
        <v>11976</v>
      </c>
      <c r="V970" t="s">
        <v>11977</v>
      </c>
    </row>
    <row r="971" spans="1:22" ht="18" customHeight="1">
      <c r="A971">
        <v>4215</v>
      </c>
      <c r="B971">
        <v>4215</v>
      </c>
      <c r="C971" s="3">
        <v>41141</v>
      </c>
      <c r="D971">
        <v>41186</v>
      </c>
      <c r="E971" t="s">
        <v>1529</v>
      </c>
      <c r="F971" t="s">
        <v>1530</v>
      </c>
      <c r="G971" t="s">
        <v>5363</v>
      </c>
      <c r="H971" s="42" t="s">
        <v>8936</v>
      </c>
      <c r="I971" s="42">
        <v>41163</v>
      </c>
      <c r="J971" t="s">
        <v>5470</v>
      </c>
      <c r="K971" t="s">
        <v>7118</v>
      </c>
      <c r="L971" t="s">
        <v>7119</v>
      </c>
      <c r="M971" t="s">
        <v>7120</v>
      </c>
      <c r="N971" s="42" t="s">
        <v>8937</v>
      </c>
      <c r="O971" s="42" t="s">
        <v>6617</v>
      </c>
      <c r="P971" s="42">
        <v>41186</v>
      </c>
      <c r="Q971" s="42" t="s">
        <v>499</v>
      </c>
      <c r="R971" s="42" t="s">
        <v>11978</v>
      </c>
      <c r="S971" t="s">
        <v>11979</v>
      </c>
      <c r="T971" s="42" t="s">
        <v>499</v>
      </c>
      <c r="U971" t="s">
        <v>11978</v>
      </c>
      <c r="V971" t="s">
        <v>11979</v>
      </c>
    </row>
    <row r="972" spans="1:22" ht="18" customHeight="1">
      <c r="A972">
        <v>4217</v>
      </c>
      <c r="B972">
        <v>4217</v>
      </c>
      <c r="C972" s="3">
        <v>41141</v>
      </c>
      <c r="D972">
        <v>41186</v>
      </c>
      <c r="E972" t="s">
        <v>1529</v>
      </c>
      <c r="F972" t="s">
        <v>1530</v>
      </c>
      <c r="G972" t="s">
        <v>5363</v>
      </c>
      <c r="H972" s="42" t="s">
        <v>11980</v>
      </c>
      <c r="I972" s="42">
        <v>41163</v>
      </c>
      <c r="J972" t="s">
        <v>5470</v>
      </c>
      <c r="K972" t="s">
        <v>7121</v>
      </c>
      <c r="L972" t="s">
        <v>7119</v>
      </c>
      <c r="M972" t="s">
        <v>7122</v>
      </c>
      <c r="N972" s="42" t="s">
        <v>9050</v>
      </c>
      <c r="O972" s="42" t="s">
        <v>6827</v>
      </c>
      <c r="P972" s="42">
        <v>41187</v>
      </c>
      <c r="Q972" s="42" t="s">
        <v>499</v>
      </c>
      <c r="R972" s="42" t="s">
        <v>11981</v>
      </c>
      <c r="S972" t="s">
        <v>11982</v>
      </c>
      <c r="T972" s="42" t="s">
        <v>499</v>
      </c>
      <c r="U972" t="s">
        <v>11981</v>
      </c>
      <c r="V972" t="s">
        <v>11982</v>
      </c>
    </row>
    <row r="973" spans="1:22" ht="18" customHeight="1">
      <c r="A973">
        <v>4216</v>
      </c>
      <c r="B973">
        <v>4216</v>
      </c>
      <c r="C973" s="3">
        <v>41141</v>
      </c>
      <c r="D973">
        <v>41186</v>
      </c>
      <c r="E973" t="s">
        <v>1529</v>
      </c>
      <c r="F973" t="s">
        <v>1530</v>
      </c>
      <c r="G973" t="s">
        <v>5363</v>
      </c>
      <c r="H973" s="42" t="s">
        <v>8938</v>
      </c>
      <c r="I973" s="42">
        <v>41163</v>
      </c>
      <c r="J973" t="s">
        <v>5470</v>
      </c>
      <c r="K973" t="s">
        <v>7123</v>
      </c>
      <c r="L973" t="s">
        <v>7119</v>
      </c>
      <c r="M973" t="s">
        <v>7124</v>
      </c>
      <c r="N973" s="42" t="s">
        <v>8939</v>
      </c>
      <c r="O973" s="42" t="s">
        <v>6827</v>
      </c>
      <c r="P973" s="42">
        <v>41186</v>
      </c>
      <c r="Q973" s="42" t="s">
        <v>499</v>
      </c>
      <c r="R973" s="42" t="s">
        <v>11983</v>
      </c>
      <c r="S973" t="s">
        <v>11984</v>
      </c>
      <c r="T973" s="42" t="s">
        <v>499</v>
      </c>
      <c r="U973" t="s">
        <v>11983</v>
      </c>
      <c r="V973" t="s">
        <v>11984</v>
      </c>
    </row>
    <row r="974" spans="1:22" ht="18" customHeight="1">
      <c r="A974">
        <v>4214</v>
      </c>
      <c r="B974">
        <v>4214</v>
      </c>
      <c r="C974" s="3">
        <v>41141</v>
      </c>
      <c r="D974">
        <v>41201</v>
      </c>
      <c r="E974" t="s">
        <v>1594</v>
      </c>
      <c r="F974" t="s">
        <v>1530</v>
      </c>
      <c r="G974" t="s">
        <v>5363</v>
      </c>
      <c r="H974" s="42" t="s">
        <v>499</v>
      </c>
      <c r="I974" s="42">
        <v>41197</v>
      </c>
      <c r="J974" t="s">
        <v>5470</v>
      </c>
      <c r="K974" s="28" t="s">
        <v>7125</v>
      </c>
      <c r="L974" t="s">
        <v>7119</v>
      </c>
      <c r="M974" t="s">
        <v>8415</v>
      </c>
      <c r="N974" s="42" t="s">
        <v>499</v>
      </c>
      <c r="O974" s="42" t="s">
        <v>499</v>
      </c>
      <c r="P974" s="42" t="s">
        <v>499</v>
      </c>
      <c r="Q974" s="42" t="s">
        <v>8416</v>
      </c>
      <c r="R974" s="42" t="s">
        <v>499</v>
      </c>
      <c r="S974" s="42" t="s">
        <v>11985</v>
      </c>
      <c r="T974" t="s">
        <v>8416</v>
      </c>
      <c r="U974" s="42" t="s">
        <v>499</v>
      </c>
      <c r="V974" t="s">
        <v>11985</v>
      </c>
    </row>
    <row r="975" spans="1:22" ht="18" customHeight="1">
      <c r="A975">
        <v>4213</v>
      </c>
      <c r="B975">
        <v>4213</v>
      </c>
      <c r="C975" s="3">
        <v>41141</v>
      </c>
      <c r="D975">
        <v>41186</v>
      </c>
      <c r="E975" t="s">
        <v>1529</v>
      </c>
      <c r="F975" t="s">
        <v>1530</v>
      </c>
      <c r="G975" t="s">
        <v>5363</v>
      </c>
      <c r="H975" s="42" t="s">
        <v>8940</v>
      </c>
      <c r="I975" s="42">
        <v>41163</v>
      </c>
      <c r="J975" t="s">
        <v>5470</v>
      </c>
      <c r="K975" t="s">
        <v>7126</v>
      </c>
      <c r="L975" t="s">
        <v>7119</v>
      </c>
      <c r="M975" t="s">
        <v>7127</v>
      </c>
      <c r="N975" s="42" t="s">
        <v>8941</v>
      </c>
      <c r="O975" s="42" t="s">
        <v>6827</v>
      </c>
      <c r="P975" s="42">
        <v>41187</v>
      </c>
      <c r="Q975" s="42" t="s">
        <v>499</v>
      </c>
      <c r="R975" s="42" t="s">
        <v>11986</v>
      </c>
      <c r="S975" t="s">
        <v>11987</v>
      </c>
      <c r="T975" s="42" t="s">
        <v>499</v>
      </c>
      <c r="U975" t="s">
        <v>11986</v>
      </c>
      <c r="V975" t="s">
        <v>11987</v>
      </c>
    </row>
    <row r="976" spans="1:22" ht="18" customHeight="1">
      <c r="A976">
        <v>4226</v>
      </c>
      <c r="B976">
        <v>4226</v>
      </c>
      <c r="C976" s="3">
        <v>41141</v>
      </c>
      <c r="D976">
        <v>41215</v>
      </c>
      <c r="E976" t="s">
        <v>1538</v>
      </c>
      <c r="F976" t="s">
        <v>1530</v>
      </c>
      <c r="G976" t="s">
        <v>5362</v>
      </c>
      <c r="H976" s="42" t="s">
        <v>499</v>
      </c>
      <c r="I976" s="42" t="s">
        <v>499</v>
      </c>
      <c r="J976" t="s">
        <v>7128</v>
      </c>
      <c r="K976" s="28" t="s">
        <v>7129</v>
      </c>
      <c r="L976" s="28" t="s">
        <v>7130</v>
      </c>
      <c r="M976" t="s">
        <v>9218</v>
      </c>
      <c r="N976" s="42" t="s">
        <v>499</v>
      </c>
      <c r="O976" s="42" t="s">
        <v>499</v>
      </c>
      <c r="P976" s="42" t="s">
        <v>499</v>
      </c>
      <c r="Q976" s="42" t="s">
        <v>9375</v>
      </c>
      <c r="R976" s="42" t="s">
        <v>499</v>
      </c>
      <c r="S976" s="42" t="s">
        <v>11988</v>
      </c>
      <c r="T976" t="s">
        <v>9375</v>
      </c>
      <c r="U976" s="42" t="s">
        <v>499</v>
      </c>
      <c r="V976" t="s">
        <v>11988</v>
      </c>
    </row>
    <row r="977" spans="1:22" ht="18" customHeight="1">
      <c r="A977">
        <v>4218</v>
      </c>
      <c r="B977">
        <v>4218</v>
      </c>
      <c r="C977" s="3">
        <v>41141</v>
      </c>
      <c r="D977">
        <v>41186</v>
      </c>
      <c r="E977" t="s">
        <v>1529</v>
      </c>
      <c r="F977" t="s">
        <v>1530</v>
      </c>
      <c r="G977" t="s">
        <v>5362</v>
      </c>
      <c r="H977" s="42" t="s">
        <v>11989</v>
      </c>
      <c r="I977" s="42">
        <v>41162</v>
      </c>
      <c r="J977" t="s">
        <v>7131</v>
      </c>
      <c r="K977" t="s">
        <v>7132</v>
      </c>
      <c r="L977" t="s">
        <v>7130</v>
      </c>
      <c r="M977" t="s">
        <v>7133</v>
      </c>
      <c r="N977" s="42" t="s">
        <v>8157</v>
      </c>
      <c r="O977" s="42" t="s">
        <v>6414</v>
      </c>
      <c r="P977" s="42">
        <v>41170</v>
      </c>
      <c r="Q977" s="42" t="s">
        <v>499</v>
      </c>
      <c r="R977" s="42" t="s">
        <v>11990</v>
      </c>
      <c r="S977" t="s">
        <v>11991</v>
      </c>
      <c r="T977" s="42" t="s">
        <v>499</v>
      </c>
      <c r="U977" t="s">
        <v>11990</v>
      </c>
      <c r="V977" t="s">
        <v>11991</v>
      </c>
    </row>
    <row r="978" spans="1:22" ht="18" customHeight="1">
      <c r="A978">
        <v>4219</v>
      </c>
      <c r="B978">
        <v>4219</v>
      </c>
      <c r="C978" s="3">
        <v>41141</v>
      </c>
      <c r="D978">
        <v>41186</v>
      </c>
      <c r="E978" t="s">
        <v>1529</v>
      </c>
      <c r="F978" t="s">
        <v>1530</v>
      </c>
      <c r="G978" t="s">
        <v>5362</v>
      </c>
      <c r="H978" s="42" t="s">
        <v>11992</v>
      </c>
      <c r="I978" s="42">
        <v>41157</v>
      </c>
      <c r="J978" t="s">
        <v>7134</v>
      </c>
      <c r="K978" t="s">
        <v>7135</v>
      </c>
      <c r="L978" t="s">
        <v>7130</v>
      </c>
      <c r="M978" t="s">
        <v>7136</v>
      </c>
      <c r="N978" s="42" t="s">
        <v>8295</v>
      </c>
      <c r="O978" s="42" t="s">
        <v>6303</v>
      </c>
      <c r="P978" s="42">
        <v>41171</v>
      </c>
      <c r="Q978" s="42" t="s">
        <v>499</v>
      </c>
      <c r="R978" s="42" t="s">
        <v>11993</v>
      </c>
      <c r="S978" t="s">
        <v>11994</v>
      </c>
      <c r="T978" s="42" t="s">
        <v>499</v>
      </c>
      <c r="U978" t="s">
        <v>11993</v>
      </c>
      <c r="V978" t="s">
        <v>11994</v>
      </c>
    </row>
    <row r="979" spans="1:22" ht="18" customHeight="1">
      <c r="A979">
        <v>4222</v>
      </c>
      <c r="B979">
        <v>4222</v>
      </c>
      <c r="C979" s="3">
        <v>41141</v>
      </c>
      <c r="D979">
        <v>41186</v>
      </c>
      <c r="E979" t="s">
        <v>1529</v>
      </c>
      <c r="F979" t="s">
        <v>1530</v>
      </c>
      <c r="G979" t="s">
        <v>5362</v>
      </c>
      <c r="H979" s="42" t="s">
        <v>11995</v>
      </c>
      <c r="I979" s="42">
        <v>41157</v>
      </c>
      <c r="J979" t="s">
        <v>7137</v>
      </c>
      <c r="K979" t="s">
        <v>7138</v>
      </c>
      <c r="L979" t="s">
        <v>7130</v>
      </c>
      <c r="M979" t="s">
        <v>7139</v>
      </c>
      <c r="N979" s="42" t="s">
        <v>8158</v>
      </c>
      <c r="O979" s="42" t="s">
        <v>6414</v>
      </c>
      <c r="P979" s="42">
        <v>41170</v>
      </c>
      <c r="Q979" s="42" t="s">
        <v>499</v>
      </c>
      <c r="R979" s="42" t="s">
        <v>11996</v>
      </c>
      <c r="S979" t="s">
        <v>11997</v>
      </c>
      <c r="T979" s="42" t="s">
        <v>499</v>
      </c>
      <c r="U979" t="s">
        <v>11996</v>
      </c>
      <c r="V979" t="s">
        <v>11997</v>
      </c>
    </row>
    <row r="980" spans="1:22" ht="18" customHeight="1">
      <c r="A980">
        <v>4228</v>
      </c>
      <c r="B980">
        <v>4228</v>
      </c>
      <c r="C980" s="3">
        <v>41141</v>
      </c>
      <c r="D980">
        <v>41186</v>
      </c>
      <c r="E980" t="s">
        <v>1529</v>
      </c>
      <c r="F980" t="s">
        <v>1530</v>
      </c>
      <c r="G980" t="s">
        <v>5362</v>
      </c>
      <c r="H980" s="42" t="s">
        <v>11998</v>
      </c>
      <c r="I980" s="42">
        <v>41157</v>
      </c>
      <c r="J980" t="s">
        <v>7140</v>
      </c>
      <c r="K980" t="s">
        <v>7141</v>
      </c>
      <c r="L980" t="s">
        <v>7130</v>
      </c>
      <c r="M980" t="s">
        <v>7142</v>
      </c>
      <c r="N980" s="42" t="s">
        <v>8296</v>
      </c>
      <c r="O980" s="42" t="s">
        <v>6414</v>
      </c>
      <c r="P980" s="42">
        <v>41171</v>
      </c>
      <c r="Q980" s="42" t="s">
        <v>499</v>
      </c>
      <c r="R980" s="42" t="s">
        <v>10611</v>
      </c>
      <c r="S980" t="s">
        <v>11999</v>
      </c>
      <c r="T980" s="42" t="s">
        <v>499</v>
      </c>
      <c r="U980" t="s">
        <v>10611</v>
      </c>
      <c r="V980" t="s">
        <v>11999</v>
      </c>
    </row>
    <row r="981" spans="1:22" ht="18" customHeight="1">
      <c r="A981">
        <v>4191</v>
      </c>
      <c r="B981">
        <v>4191</v>
      </c>
      <c r="C981" s="3">
        <v>41138</v>
      </c>
      <c r="D981">
        <v>41183</v>
      </c>
      <c r="E981" t="s">
        <v>1529</v>
      </c>
      <c r="F981" t="s">
        <v>1530</v>
      </c>
      <c r="G981" t="s">
        <v>7105</v>
      </c>
      <c r="H981" s="42" t="s">
        <v>12914</v>
      </c>
      <c r="I981" s="42">
        <v>41253</v>
      </c>
      <c r="J981" t="s">
        <v>7106</v>
      </c>
      <c r="K981" t="s">
        <v>7143</v>
      </c>
      <c r="L981" t="s">
        <v>7108</v>
      </c>
      <c r="M981" t="s">
        <v>7144</v>
      </c>
      <c r="N981" s="42" t="s">
        <v>13490</v>
      </c>
      <c r="O981" s="42" t="s">
        <v>13467</v>
      </c>
      <c r="P981" s="42">
        <v>41256</v>
      </c>
      <c r="Q981" s="42" t="s">
        <v>499</v>
      </c>
      <c r="R981" s="42" t="s">
        <v>12915</v>
      </c>
      <c r="S981" s="42" t="s">
        <v>12000</v>
      </c>
      <c r="T981" s="42" t="s">
        <v>499</v>
      </c>
      <c r="U981" t="s">
        <v>12915</v>
      </c>
      <c r="V981" t="s">
        <v>12000</v>
      </c>
    </row>
    <row r="982" spans="1:22" ht="18" customHeight="1">
      <c r="A982">
        <v>4252</v>
      </c>
      <c r="B982">
        <v>4252</v>
      </c>
      <c r="C982" s="3">
        <v>41145</v>
      </c>
      <c r="D982">
        <v>41190</v>
      </c>
      <c r="E982" t="s">
        <v>1529</v>
      </c>
      <c r="F982" t="s">
        <v>1530</v>
      </c>
      <c r="G982" t="s">
        <v>7252</v>
      </c>
      <c r="H982" s="42" t="s">
        <v>8159</v>
      </c>
      <c r="I982" s="42">
        <v>41162</v>
      </c>
      <c r="J982" t="s">
        <v>7253</v>
      </c>
      <c r="K982" t="s">
        <v>7254</v>
      </c>
      <c r="L982" t="s">
        <v>7255</v>
      </c>
      <c r="M982" t="s">
        <v>7256</v>
      </c>
      <c r="N982" s="42" t="s">
        <v>8160</v>
      </c>
      <c r="O982" s="42" t="s">
        <v>8161</v>
      </c>
      <c r="P982" s="42">
        <v>41170</v>
      </c>
      <c r="Q982" s="42" t="s">
        <v>499</v>
      </c>
      <c r="R982" s="42" t="s">
        <v>12001</v>
      </c>
      <c r="S982" t="s">
        <v>12002</v>
      </c>
      <c r="T982" s="42" t="s">
        <v>499</v>
      </c>
      <c r="U982" t="s">
        <v>12001</v>
      </c>
      <c r="V982" t="s">
        <v>12002</v>
      </c>
    </row>
    <row r="983" spans="1:22" ht="18" customHeight="1">
      <c r="A983">
        <v>4227</v>
      </c>
      <c r="B983">
        <v>4227</v>
      </c>
      <c r="C983" s="3">
        <v>41145</v>
      </c>
      <c r="D983">
        <v>41190</v>
      </c>
      <c r="E983" t="s">
        <v>1529</v>
      </c>
      <c r="F983" t="s">
        <v>1530</v>
      </c>
      <c r="G983" t="s">
        <v>5362</v>
      </c>
      <c r="H983" s="42" t="s">
        <v>7946</v>
      </c>
      <c r="I983" s="42">
        <v>41162</v>
      </c>
      <c r="J983" t="s">
        <v>7137</v>
      </c>
      <c r="K983" t="s">
        <v>7257</v>
      </c>
      <c r="L983" t="s">
        <v>7130</v>
      </c>
      <c r="M983" t="s">
        <v>7258</v>
      </c>
      <c r="N983" s="42" t="s">
        <v>7947</v>
      </c>
      <c r="O983" s="42" t="s">
        <v>6414</v>
      </c>
      <c r="P983" s="42">
        <v>41166</v>
      </c>
      <c r="Q983" s="42" t="s">
        <v>499</v>
      </c>
      <c r="R983" s="42" t="s">
        <v>12003</v>
      </c>
      <c r="S983" t="s">
        <v>12004</v>
      </c>
      <c r="T983" s="42" t="s">
        <v>499</v>
      </c>
      <c r="U983" t="s">
        <v>12003</v>
      </c>
      <c r="V983" t="s">
        <v>12004</v>
      </c>
    </row>
    <row r="984" spans="1:22" ht="18" customHeight="1">
      <c r="A984">
        <v>4246</v>
      </c>
      <c r="B984">
        <v>4246</v>
      </c>
      <c r="C984" s="3">
        <v>41145</v>
      </c>
      <c r="D984">
        <v>41190</v>
      </c>
      <c r="E984" t="s">
        <v>1529</v>
      </c>
      <c r="F984" t="s">
        <v>1530</v>
      </c>
      <c r="G984" t="s">
        <v>7252</v>
      </c>
      <c r="H984" s="42" t="s">
        <v>8353</v>
      </c>
      <c r="I984" s="42">
        <v>41162</v>
      </c>
      <c r="J984" t="s">
        <v>7259</v>
      </c>
      <c r="K984" t="s">
        <v>7260</v>
      </c>
      <c r="L984" t="s">
        <v>7255</v>
      </c>
      <c r="M984" t="s">
        <v>7261</v>
      </c>
      <c r="N984" s="42" t="s">
        <v>8436</v>
      </c>
      <c r="O984" s="42" t="s">
        <v>8428</v>
      </c>
      <c r="P984" s="42">
        <v>41183</v>
      </c>
      <c r="Q984" s="42" t="s">
        <v>499</v>
      </c>
      <c r="R984" s="42" t="s">
        <v>12005</v>
      </c>
      <c r="S984" t="s">
        <v>12006</v>
      </c>
      <c r="T984" s="42" t="s">
        <v>499</v>
      </c>
      <c r="U984" t="s">
        <v>12005</v>
      </c>
      <c r="V984" t="s">
        <v>12006</v>
      </c>
    </row>
    <row r="985" spans="1:22" ht="18" customHeight="1">
      <c r="A985">
        <v>4233</v>
      </c>
      <c r="B985">
        <v>4233</v>
      </c>
      <c r="C985" s="3">
        <v>41145</v>
      </c>
      <c r="D985">
        <v>41190</v>
      </c>
      <c r="E985" t="s">
        <v>1682</v>
      </c>
      <c r="F985" t="s">
        <v>1530</v>
      </c>
      <c r="G985" t="s">
        <v>1961</v>
      </c>
      <c r="H985" s="42" t="s">
        <v>499</v>
      </c>
      <c r="I985" s="42" t="s">
        <v>499</v>
      </c>
      <c r="J985" t="s">
        <v>7262</v>
      </c>
      <c r="K985" s="28" t="s">
        <v>7263</v>
      </c>
      <c r="L985" s="28" t="s">
        <v>4923</v>
      </c>
      <c r="M985" t="s">
        <v>7264</v>
      </c>
      <c r="N985" s="42" t="s">
        <v>499</v>
      </c>
      <c r="O985" s="42" t="s">
        <v>499</v>
      </c>
      <c r="P985" s="42" t="s">
        <v>499</v>
      </c>
      <c r="Q985" s="42" t="s">
        <v>499</v>
      </c>
      <c r="R985" s="42" t="s">
        <v>499</v>
      </c>
      <c r="S985" s="42" t="s">
        <v>12007</v>
      </c>
      <c r="T985" s="42" t="s">
        <v>499</v>
      </c>
      <c r="U985" s="42" t="s">
        <v>499</v>
      </c>
      <c r="V985" t="s">
        <v>12007</v>
      </c>
    </row>
    <row r="986" spans="1:22" ht="18" customHeight="1">
      <c r="A986">
        <v>4238</v>
      </c>
      <c r="B986">
        <v>4238</v>
      </c>
      <c r="C986" s="3">
        <v>41145</v>
      </c>
      <c r="D986">
        <v>41190</v>
      </c>
      <c r="E986" t="s">
        <v>1529</v>
      </c>
      <c r="F986" t="s">
        <v>1770</v>
      </c>
      <c r="G986" t="s">
        <v>3778</v>
      </c>
      <c r="H986" s="42" t="s">
        <v>9732</v>
      </c>
      <c r="I986" s="42">
        <v>41211</v>
      </c>
      <c r="J986" t="s">
        <v>7265</v>
      </c>
      <c r="K986" t="s">
        <v>7266</v>
      </c>
      <c r="L986" t="s">
        <v>5234</v>
      </c>
      <c r="M986" t="s">
        <v>7267</v>
      </c>
      <c r="N986" s="42" t="s">
        <v>9733</v>
      </c>
      <c r="O986" s="42" t="s">
        <v>4254</v>
      </c>
      <c r="P986" s="42">
        <v>41211</v>
      </c>
      <c r="Q986" s="42" t="s">
        <v>499</v>
      </c>
      <c r="R986" s="42" t="s">
        <v>12008</v>
      </c>
      <c r="S986" t="s">
        <v>12009</v>
      </c>
      <c r="T986" s="42" t="s">
        <v>499</v>
      </c>
      <c r="U986" t="s">
        <v>12008</v>
      </c>
      <c r="V986" t="s">
        <v>12009</v>
      </c>
    </row>
    <row r="987" spans="1:22" ht="18" customHeight="1">
      <c r="A987">
        <v>4251</v>
      </c>
      <c r="B987">
        <v>4251</v>
      </c>
      <c r="C987" s="3">
        <v>41145</v>
      </c>
      <c r="D987">
        <v>41190</v>
      </c>
      <c r="E987" t="s">
        <v>1529</v>
      </c>
      <c r="F987" t="s">
        <v>1530</v>
      </c>
      <c r="G987" t="s">
        <v>7252</v>
      </c>
      <c r="H987" s="42" t="s">
        <v>8354</v>
      </c>
      <c r="I987" s="42" t="s">
        <v>7393</v>
      </c>
      <c r="J987" t="s">
        <v>7268</v>
      </c>
      <c r="K987" t="s">
        <v>7269</v>
      </c>
      <c r="L987" t="s">
        <v>7255</v>
      </c>
      <c r="M987" t="s">
        <v>7256</v>
      </c>
      <c r="N987" s="42" t="s">
        <v>8355</v>
      </c>
      <c r="O987" s="42" t="s">
        <v>8114</v>
      </c>
      <c r="P987" s="42">
        <v>41172</v>
      </c>
      <c r="Q987" s="42" t="s">
        <v>499</v>
      </c>
      <c r="R987" s="42" t="s">
        <v>12010</v>
      </c>
      <c r="S987" t="s">
        <v>12011</v>
      </c>
      <c r="T987" s="42" t="s">
        <v>499</v>
      </c>
      <c r="U987" t="s">
        <v>12010</v>
      </c>
      <c r="V987" t="s">
        <v>12011</v>
      </c>
    </row>
    <row r="988" spans="1:22" ht="18" customHeight="1">
      <c r="A988">
        <v>4225</v>
      </c>
      <c r="B988">
        <v>4225</v>
      </c>
      <c r="C988" s="3">
        <v>41145</v>
      </c>
      <c r="D988">
        <v>41190</v>
      </c>
      <c r="E988" t="s">
        <v>1529</v>
      </c>
      <c r="F988" t="s">
        <v>1530</v>
      </c>
      <c r="G988" t="s">
        <v>5362</v>
      </c>
      <c r="H988" s="42" t="s">
        <v>7948</v>
      </c>
      <c r="I988" s="42">
        <v>41162</v>
      </c>
      <c r="J988" t="s">
        <v>7270</v>
      </c>
      <c r="K988" t="s">
        <v>7271</v>
      </c>
      <c r="L988" t="s">
        <v>7130</v>
      </c>
      <c r="M988" t="s">
        <v>7272</v>
      </c>
      <c r="N988" s="42" t="s">
        <v>7949</v>
      </c>
      <c r="O988" s="42" t="s">
        <v>6414</v>
      </c>
      <c r="P988" s="42">
        <v>41166</v>
      </c>
      <c r="Q988" s="42" t="s">
        <v>499</v>
      </c>
      <c r="R988" s="42" t="s">
        <v>12012</v>
      </c>
      <c r="S988" t="s">
        <v>12013</v>
      </c>
      <c r="T988" s="42" t="s">
        <v>499</v>
      </c>
      <c r="U988" t="s">
        <v>12012</v>
      </c>
      <c r="V988" t="s">
        <v>12013</v>
      </c>
    </row>
    <row r="989" spans="1:22" ht="18" customHeight="1">
      <c r="A989">
        <v>4243</v>
      </c>
      <c r="B989">
        <v>4243</v>
      </c>
      <c r="C989" s="3">
        <v>41145</v>
      </c>
      <c r="D989">
        <v>41190</v>
      </c>
      <c r="E989" t="s">
        <v>1529</v>
      </c>
      <c r="F989" t="s">
        <v>1530</v>
      </c>
      <c r="G989" t="s">
        <v>217</v>
      </c>
      <c r="H989" s="42" t="s">
        <v>9790</v>
      </c>
      <c r="I989" s="42">
        <v>41162</v>
      </c>
      <c r="J989" t="s">
        <v>7273</v>
      </c>
      <c r="K989" t="s">
        <v>7274</v>
      </c>
      <c r="L989" t="s">
        <v>4815</v>
      </c>
      <c r="M989" t="s">
        <v>7275</v>
      </c>
      <c r="N989" s="42" t="s">
        <v>9791</v>
      </c>
      <c r="O989" s="42" t="s">
        <v>5510</v>
      </c>
      <c r="P989" s="42">
        <v>41213</v>
      </c>
      <c r="Q989" s="42" t="s">
        <v>499</v>
      </c>
      <c r="R989" s="42" t="s">
        <v>12014</v>
      </c>
      <c r="S989" t="s">
        <v>12015</v>
      </c>
      <c r="T989" s="42" t="s">
        <v>499</v>
      </c>
      <c r="U989" t="s">
        <v>12014</v>
      </c>
      <c r="V989" t="s">
        <v>12015</v>
      </c>
    </row>
    <row r="990" spans="1:22" ht="18" customHeight="1">
      <c r="A990">
        <v>4232</v>
      </c>
      <c r="B990">
        <v>4232</v>
      </c>
      <c r="C990" s="3">
        <v>41145</v>
      </c>
      <c r="D990">
        <v>41190</v>
      </c>
      <c r="E990" t="s">
        <v>1594</v>
      </c>
      <c r="F990" t="s">
        <v>1530</v>
      </c>
      <c r="G990" t="s">
        <v>1961</v>
      </c>
      <c r="H990" s="42" t="s">
        <v>499</v>
      </c>
      <c r="I990" s="42">
        <v>41162</v>
      </c>
      <c r="J990" t="s">
        <v>7276</v>
      </c>
      <c r="K990" s="28" t="s">
        <v>7277</v>
      </c>
      <c r="L990" t="s">
        <v>4923</v>
      </c>
      <c r="M990" t="s">
        <v>7278</v>
      </c>
      <c r="N990" s="42" t="s">
        <v>499</v>
      </c>
      <c r="O990" s="42" t="s">
        <v>499</v>
      </c>
      <c r="P990" s="42" t="s">
        <v>499</v>
      </c>
      <c r="Q990" s="42" t="s">
        <v>499</v>
      </c>
      <c r="R990" s="42" t="s">
        <v>499</v>
      </c>
      <c r="S990" s="42" t="s">
        <v>12016</v>
      </c>
      <c r="T990" s="42" t="s">
        <v>499</v>
      </c>
      <c r="U990" s="42" t="s">
        <v>499</v>
      </c>
      <c r="V990" t="s">
        <v>12016</v>
      </c>
    </row>
    <row r="991" spans="1:22" ht="18" customHeight="1">
      <c r="A991">
        <v>4237</v>
      </c>
      <c r="B991">
        <v>4237</v>
      </c>
      <c r="C991" s="3">
        <v>41145</v>
      </c>
      <c r="D991">
        <v>41190</v>
      </c>
      <c r="E991" t="s">
        <v>1529</v>
      </c>
      <c r="F991" t="s">
        <v>1770</v>
      </c>
      <c r="G991" t="s">
        <v>3778</v>
      </c>
      <c r="H991" s="42" t="s">
        <v>10126</v>
      </c>
      <c r="I991" s="42">
        <v>41233</v>
      </c>
      <c r="J991" t="s">
        <v>7265</v>
      </c>
      <c r="K991" t="s">
        <v>7279</v>
      </c>
      <c r="L991" t="s">
        <v>5234</v>
      </c>
      <c r="M991" t="s">
        <v>7267</v>
      </c>
      <c r="N991" s="42" t="s">
        <v>10127</v>
      </c>
      <c r="O991" s="42" t="s">
        <v>4254</v>
      </c>
      <c r="P991" s="42">
        <v>41234</v>
      </c>
      <c r="Q991" s="42" t="s">
        <v>499</v>
      </c>
      <c r="R991" s="42" t="s">
        <v>12017</v>
      </c>
      <c r="S991" t="s">
        <v>12018</v>
      </c>
      <c r="T991" s="42" t="s">
        <v>499</v>
      </c>
      <c r="U991" t="s">
        <v>12017</v>
      </c>
      <c r="V991" t="s">
        <v>12018</v>
      </c>
    </row>
    <row r="992" spans="1:22" ht="18" customHeight="1">
      <c r="A992">
        <v>4249</v>
      </c>
      <c r="B992">
        <v>4249</v>
      </c>
      <c r="C992" s="3">
        <v>41145</v>
      </c>
      <c r="D992">
        <v>41190</v>
      </c>
      <c r="E992" t="s">
        <v>1529</v>
      </c>
      <c r="F992" t="s">
        <v>1530</v>
      </c>
      <c r="G992" t="s">
        <v>7252</v>
      </c>
      <c r="H992" s="42" t="s">
        <v>8162</v>
      </c>
      <c r="I992" s="42">
        <v>41162</v>
      </c>
      <c r="J992" t="s">
        <v>7280</v>
      </c>
      <c r="K992" t="s">
        <v>7281</v>
      </c>
      <c r="L992" t="s">
        <v>7255</v>
      </c>
      <c r="M992" t="s">
        <v>7256</v>
      </c>
      <c r="N992" s="42" t="s">
        <v>8163</v>
      </c>
      <c r="O992" s="42" t="s">
        <v>8116</v>
      </c>
      <c r="P992" s="42">
        <v>41170</v>
      </c>
      <c r="Q992" s="42" t="s">
        <v>499</v>
      </c>
      <c r="R992" s="42" t="s">
        <v>12019</v>
      </c>
      <c r="S992" t="s">
        <v>12020</v>
      </c>
      <c r="T992" s="42" t="s">
        <v>499</v>
      </c>
      <c r="U992" t="s">
        <v>12019</v>
      </c>
      <c r="V992" t="s">
        <v>12020</v>
      </c>
    </row>
    <row r="993" spans="1:22" ht="18" customHeight="1">
      <c r="A993">
        <v>4224</v>
      </c>
      <c r="B993">
        <v>4224</v>
      </c>
      <c r="C993" s="3">
        <v>41145</v>
      </c>
      <c r="D993">
        <v>41190</v>
      </c>
      <c r="E993" t="s">
        <v>1594</v>
      </c>
      <c r="F993" t="s">
        <v>1530</v>
      </c>
      <c r="G993" t="s">
        <v>5362</v>
      </c>
      <c r="H993" s="42" t="s">
        <v>499</v>
      </c>
      <c r="I993" s="42">
        <v>41162</v>
      </c>
      <c r="J993" t="s">
        <v>7282</v>
      </c>
      <c r="K993" s="28" t="s">
        <v>7283</v>
      </c>
      <c r="L993" t="s">
        <v>7130</v>
      </c>
      <c r="M993" t="s">
        <v>7284</v>
      </c>
      <c r="N993" s="42" t="s">
        <v>499</v>
      </c>
      <c r="O993" s="42" t="s">
        <v>499</v>
      </c>
      <c r="P993" s="42" t="s">
        <v>499</v>
      </c>
      <c r="Q993" s="42" t="s">
        <v>499</v>
      </c>
      <c r="R993" s="42" t="s">
        <v>499</v>
      </c>
      <c r="S993" s="42" t="s">
        <v>12021</v>
      </c>
      <c r="T993" s="42" t="s">
        <v>499</v>
      </c>
      <c r="U993" s="42" t="s">
        <v>499</v>
      </c>
      <c r="V993" t="s">
        <v>12021</v>
      </c>
    </row>
    <row r="994" spans="1:22" ht="18" customHeight="1">
      <c r="A994">
        <v>4239</v>
      </c>
      <c r="B994">
        <v>4239</v>
      </c>
      <c r="C994" s="3">
        <v>41145</v>
      </c>
      <c r="D994">
        <v>41190</v>
      </c>
      <c r="E994" t="s">
        <v>1529</v>
      </c>
      <c r="F994" t="s">
        <v>1770</v>
      </c>
      <c r="G994" t="s">
        <v>3778</v>
      </c>
      <c r="H994" s="42" t="s">
        <v>9792</v>
      </c>
      <c r="I994" s="42">
        <v>41220</v>
      </c>
      <c r="J994" t="s">
        <v>7265</v>
      </c>
      <c r="K994" t="s">
        <v>7285</v>
      </c>
      <c r="L994" t="s">
        <v>5234</v>
      </c>
      <c r="M994" t="s">
        <v>7267</v>
      </c>
      <c r="N994" s="42" t="s">
        <v>9793</v>
      </c>
      <c r="O994" s="42" t="s">
        <v>6365</v>
      </c>
      <c r="P994" s="42">
        <v>41221</v>
      </c>
      <c r="Q994" s="42" t="s">
        <v>499</v>
      </c>
      <c r="R994" s="42" t="s">
        <v>12022</v>
      </c>
      <c r="S994" t="s">
        <v>12023</v>
      </c>
      <c r="T994" s="42" t="s">
        <v>499</v>
      </c>
      <c r="U994" t="s">
        <v>12022</v>
      </c>
      <c r="V994" t="s">
        <v>12023</v>
      </c>
    </row>
    <row r="995" spans="1:22" ht="18" customHeight="1">
      <c r="A995">
        <v>4231</v>
      </c>
      <c r="B995">
        <v>4231</v>
      </c>
      <c r="C995" s="3">
        <v>41145</v>
      </c>
      <c r="D995">
        <v>41190</v>
      </c>
      <c r="E995" t="s">
        <v>1529</v>
      </c>
      <c r="F995" t="s">
        <v>1530</v>
      </c>
      <c r="G995" t="s">
        <v>1961</v>
      </c>
      <c r="H995" s="42" t="s">
        <v>8610</v>
      </c>
      <c r="I995" s="42">
        <v>41162</v>
      </c>
      <c r="J995" t="s">
        <v>7286</v>
      </c>
      <c r="K995" t="s">
        <v>7287</v>
      </c>
      <c r="L995" t="s">
        <v>4923</v>
      </c>
      <c r="M995" t="s">
        <v>7288</v>
      </c>
      <c r="N995" s="42" t="s">
        <v>8752</v>
      </c>
      <c r="O995" s="42" t="s">
        <v>8114</v>
      </c>
      <c r="P995" s="42">
        <v>41183</v>
      </c>
      <c r="Q995" s="42" t="s">
        <v>499</v>
      </c>
      <c r="R995" s="42" t="s">
        <v>12024</v>
      </c>
      <c r="S995" t="s">
        <v>12025</v>
      </c>
      <c r="T995" s="42" t="s">
        <v>499</v>
      </c>
      <c r="U995" t="s">
        <v>12024</v>
      </c>
      <c r="V995" t="s">
        <v>12025</v>
      </c>
    </row>
    <row r="996" spans="1:22" ht="18" customHeight="1">
      <c r="A996">
        <v>4234</v>
      </c>
      <c r="B996">
        <v>4234</v>
      </c>
      <c r="C996" s="3">
        <v>41145</v>
      </c>
      <c r="D996">
        <v>41190</v>
      </c>
      <c r="E996" t="s">
        <v>1529</v>
      </c>
      <c r="F996" t="s">
        <v>1530</v>
      </c>
      <c r="G996" t="s">
        <v>1961</v>
      </c>
      <c r="H996" s="42" t="s">
        <v>8611</v>
      </c>
      <c r="I996" s="42">
        <v>41162</v>
      </c>
      <c r="J996" t="s">
        <v>7289</v>
      </c>
      <c r="K996" t="s">
        <v>7290</v>
      </c>
      <c r="L996" t="s">
        <v>4923</v>
      </c>
      <c r="M996" t="s">
        <v>7291</v>
      </c>
      <c r="N996" s="42" t="s">
        <v>8612</v>
      </c>
      <c r="O996" s="42" t="s">
        <v>8114</v>
      </c>
      <c r="P996" s="42">
        <v>41179</v>
      </c>
      <c r="Q996" s="42" t="s">
        <v>499</v>
      </c>
      <c r="R996" s="42" t="s">
        <v>12026</v>
      </c>
      <c r="S996" t="s">
        <v>12027</v>
      </c>
      <c r="T996" s="42" t="s">
        <v>499</v>
      </c>
      <c r="U996" t="s">
        <v>12026</v>
      </c>
      <c r="V996" t="s">
        <v>12027</v>
      </c>
    </row>
    <row r="997" spans="1:22" ht="18" customHeight="1">
      <c r="A997">
        <v>4248</v>
      </c>
      <c r="B997">
        <v>4248</v>
      </c>
      <c r="C997" s="3">
        <v>41145</v>
      </c>
      <c r="D997">
        <v>41190</v>
      </c>
      <c r="E997" t="s">
        <v>1529</v>
      </c>
      <c r="F997" t="s">
        <v>1530</v>
      </c>
      <c r="G997" t="s">
        <v>7252</v>
      </c>
      <c r="H997" s="42" t="s">
        <v>8164</v>
      </c>
      <c r="I997" s="42">
        <v>41162</v>
      </c>
      <c r="J997" t="s">
        <v>7292</v>
      </c>
      <c r="K997" t="s">
        <v>7293</v>
      </c>
      <c r="L997" t="s">
        <v>7255</v>
      </c>
      <c r="M997" t="s">
        <v>7256</v>
      </c>
      <c r="N997" s="42" t="s">
        <v>8165</v>
      </c>
      <c r="O997" s="42" t="s">
        <v>8114</v>
      </c>
      <c r="P997" s="42">
        <v>41170</v>
      </c>
      <c r="Q997" s="42" t="s">
        <v>499</v>
      </c>
      <c r="R997" s="42" t="s">
        <v>12028</v>
      </c>
      <c r="S997" t="s">
        <v>12029</v>
      </c>
      <c r="T997" s="42" t="s">
        <v>499</v>
      </c>
      <c r="U997" t="s">
        <v>12028</v>
      </c>
      <c r="V997" t="s">
        <v>12029</v>
      </c>
    </row>
    <row r="998" spans="1:22" ht="18" customHeight="1">
      <c r="A998">
        <v>4221</v>
      </c>
      <c r="B998">
        <v>4221</v>
      </c>
      <c r="C998" s="3">
        <v>41145</v>
      </c>
      <c r="D998">
        <v>41190</v>
      </c>
      <c r="E998" t="s">
        <v>1529</v>
      </c>
      <c r="F998" t="s">
        <v>1530</v>
      </c>
      <c r="G998" t="s">
        <v>5362</v>
      </c>
      <c r="H998" s="42" t="s">
        <v>7950</v>
      </c>
      <c r="I998" s="42">
        <v>41162</v>
      </c>
      <c r="J998" t="s">
        <v>7294</v>
      </c>
      <c r="K998" t="s">
        <v>7295</v>
      </c>
      <c r="L998" t="s">
        <v>7130</v>
      </c>
      <c r="M998" t="s">
        <v>7296</v>
      </c>
      <c r="N998" s="42" t="s">
        <v>8166</v>
      </c>
      <c r="O998" s="42" t="s">
        <v>6414</v>
      </c>
      <c r="P998" s="42">
        <v>41169</v>
      </c>
      <c r="Q998" s="42" t="s">
        <v>499</v>
      </c>
      <c r="R998" s="42" t="s">
        <v>12030</v>
      </c>
      <c r="S998" t="s">
        <v>12031</v>
      </c>
      <c r="T998" s="42" t="s">
        <v>499</v>
      </c>
      <c r="U998" t="s">
        <v>12030</v>
      </c>
      <c r="V998" t="s">
        <v>12031</v>
      </c>
    </row>
    <row r="999" spans="1:22" ht="18" customHeight="1">
      <c r="A999">
        <v>4240</v>
      </c>
      <c r="B999">
        <v>4240</v>
      </c>
      <c r="C999" s="3">
        <v>41145</v>
      </c>
      <c r="D999">
        <v>41190</v>
      </c>
      <c r="E999" t="s">
        <v>1529</v>
      </c>
      <c r="F999" t="s">
        <v>1770</v>
      </c>
      <c r="G999" t="s">
        <v>3778</v>
      </c>
      <c r="H999" s="42" t="s">
        <v>9734</v>
      </c>
      <c r="I999" s="42">
        <v>41212</v>
      </c>
      <c r="J999" t="s">
        <v>7265</v>
      </c>
      <c r="K999" t="s">
        <v>7297</v>
      </c>
      <c r="L999" t="s">
        <v>5234</v>
      </c>
      <c r="M999" t="s">
        <v>7267</v>
      </c>
      <c r="N999" s="42" t="s">
        <v>9735</v>
      </c>
      <c r="O999" s="42" t="s">
        <v>6365</v>
      </c>
      <c r="P999" s="42">
        <v>41212</v>
      </c>
      <c r="Q999" s="42" t="s">
        <v>499</v>
      </c>
      <c r="R999" s="42" t="s">
        <v>12032</v>
      </c>
      <c r="S999" t="s">
        <v>12033</v>
      </c>
      <c r="T999" s="42" t="s">
        <v>499</v>
      </c>
      <c r="U999" t="s">
        <v>12032</v>
      </c>
      <c r="V999" t="s">
        <v>12033</v>
      </c>
    </row>
    <row r="1000" spans="1:22" ht="18" customHeight="1">
      <c r="A1000">
        <v>4235</v>
      </c>
      <c r="B1000">
        <v>4235</v>
      </c>
      <c r="C1000" s="3">
        <v>41145</v>
      </c>
      <c r="D1000">
        <v>41190</v>
      </c>
      <c r="E1000" t="s">
        <v>1529</v>
      </c>
      <c r="F1000" t="s">
        <v>1770</v>
      </c>
      <c r="G1000" t="s">
        <v>3778</v>
      </c>
      <c r="H1000" s="42" t="s">
        <v>10128</v>
      </c>
      <c r="I1000" s="42">
        <v>41235</v>
      </c>
      <c r="J1000" t="s">
        <v>7298</v>
      </c>
      <c r="K1000" t="s">
        <v>7299</v>
      </c>
      <c r="L1000" t="s">
        <v>5234</v>
      </c>
      <c r="M1000" t="s">
        <v>7267</v>
      </c>
      <c r="N1000" s="42" t="s">
        <v>10129</v>
      </c>
      <c r="O1000" s="42" t="s">
        <v>6365</v>
      </c>
      <c r="P1000" s="42">
        <v>41236</v>
      </c>
      <c r="Q1000" s="42" t="s">
        <v>499</v>
      </c>
      <c r="R1000" s="42" t="s">
        <v>12034</v>
      </c>
      <c r="S1000" t="s">
        <v>12035</v>
      </c>
      <c r="T1000" s="42" t="s">
        <v>499</v>
      </c>
      <c r="U1000" t="s">
        <v>12034</v>
      </c>
      <c r="V1000" t="s">
        <v>12035</v>
      </c>
    </row>
    <row r="1001" spans="1:22" ht="18" customHeight="1">
      <c r="A1001">
        <v>4230</v>
      </c>
      <c r="B1001">
        <v>4230</v>
      </c>
      <c r="C1001" s="3">
        <v>41145</v>
      </c>
      <c r="D1001">
        <v>41190</v>
      </c>
      <c r="E1001" t="s">
        <v>1529</v>
      </c>
      <c r="F1001" t="s">
        <v>1530</v>
      </c>
      <c r="G1001" t="s">
        <v>1961</v>
      </c>
      <c r="H1001" s="42" t="s">
        <v>8753</v>
      </c>
      <c r="I1001" s="42">
        <v>41162</v>
      </c>
      <c r="J1001" t="s">
        <v>7300</v>
      </c>
      <c r="K1001" t="s">
        <v>7301</v>
      </c>
      <c r="L1001" t="s">
        <v>4923</v>
      </c>
      <c r="M1001" t="s">
        <v>7302</v>
      </c>
      <c r="N1001" s="42" t="s">
        <v>8754</v>
      </c>
      <c r="O1001" s="42" t="s">
        <v>8114</v>
      </c>
      <c r="P1001" s="42">
        <v>41180</v>
      </c>
      <c r="Q1001" s="42" t="s">
        <v>499</v>
      </c>
      <c r="R1001" s="42" t="s">
        <v>12036</v>
      </c>
      <c r="S1001" t="s">
        <v>12037</v>
      </c>
      <c r="T1001" s="42" t="s">
        <v>499</v>
      </c>
      <c r="U1001" t="s">
        <v>12036</v>
      </c>
      <c r="V1001" t="s">
        <v>12037</v>
      </c>
    </row>
    <row r="1002" spans="1:22" ht="18" customHeight="1">
      <c r="A1002">
        <v>4236</v>
      </c>
      <c r="B1002">
        <v>4236</v>
      </c>
      <c r="C1002" s="3">
        <v>41145</v>
      </c>
      <c r="D1002">
        <v>41190</v>
      </c>
      <c r="E1002" t="s">
        <v>1682</v>
      </c>
      <c r="F1002" t="s">
        <v>1770</v>
      </c>
      <c r="G1002" t="s">
        <v>3778</v>
      </c>
      <c r="H1002" s="42" t="s">
        <v>499</v>
      </c>
      <c r="I1002" s="42" t="s">
        <v>499</v>
      </c>
      <c r="J1002" t="s">
        <v>7265</v>
      </c>
      <c r="K1002" s="28" t="s">
        <v>7303</v>
      </c>
      <c r="L1002" s="28" t="s">
        <v>5234</v>
      </c>
      <c r="M1002" t="s">
        <v>7267</v>
      </c>
      <c r="N1002" s="42" t="s">
        <v>499</v>
      </c>
      <c r="O1002" s="42" t="s">
        <v>499</v>
      </c>
      <c r="P1002" s="42" t="s">
        <v>499</v>
      </c>
      <c r="Q1002" s="42" t="s">
        <v>499</v>
      </c>
      <c r="R1002" s="42" t="s">
        <v>499</v>
      </c>
      <c r="S1002" s="42" t="s">
        <v>12038</v>
      </c>
      <c r="T1002" s="42" t="s">
        <v>499</v>
      </c>
      <c r="U1002" s="42" t="s">
        <v>499</v>
      </c>
      <c r="V1002" t="s">
        <v>12038</v>
      </c>
    </row>
    <row r="1003" spans="1:22" ht="18" customHeight="1">
      <c r="A1003">
        <v>4242</v>
      </c>
      <c r="B1003">
        <v>4242</v>
      </c>
      <c r="C1003" s="3">
        <v>41145</v>
      </c>
      <c r="D1003">
        <v>41190</v>
      </c>
      <c r="E1003" t="s">
        <v>1538</v>
      </c>
      <c r="F1003" t="s">
        <v>1770</v>
      </c>
      <c r="G1003" t="s">
        <v>3778</v>
      </c>
      <c r="H1003" s="42" t="s">
        <v>499</v>
      </c>
      <c r="I1003" s="42" t="s">
        <v>499</v>
      </c>
      <c r="J1003" t="s">
        <v>7304</v>
      </c>
      <c r="K1003" s="28" t="s">
        <v>7305</v>
      </c>
      <c r="L1003" s="28" t="s">
        <v>5234</v>
      </c>
      <c r="M1003" t="s">
        <v>7306</v>
      </c>
      <c r="N1003" s="42" t="s">
        <v>499</v>
      </c>
      <c r="O1003" s="42" t="s">
        <v>499</v>
      </c>
      <c r="P1003" s="42" t="s">
        <v>499</v>
      </c>
      <c r="Q1003" s="42" t="s">
        <v>12766</v>
      </c>
      <c r="R1003" s="42" t="s">
        <v>499</v>
      </c>
      <c r="S1003" s="42" t="s">
        <v>12039</v>
      </c>
      <c r="T1003" t="s">
        <v>12766</v>
      </c>
      <c r="U1003" s="42" t="s">
        <v>499</v>
      </c>
      <c r="V1003" t="s">
        <v>12039</v>
      </c>
    </row>
    <row r="1004" spans="1:22" ht="18" customHeight="1">
      <c r="A1004">
        <v>4241</v>
      </c>
      <c r="B1004">
        <v>4241</v>
      </c>
      <c r="C1004" s="3">
        <v>41145</v>
      </c>
      <c r="D1004">
        <v>41190</v>
      </c>
      <c r="E1004" t="s">
        <v>1529</v>
      </c>
      <c r="F1004" t="s">
        <v>1770</v>
      </c>
      <c r="G1004" t="s">
        <v>3778</v>
      </c>
      <c r="H1004" s="42" t="s">
        <v>10130</v>
      </c>
      <c r="I1004" s="42">
        <v>41234</v>
      </c>
      <c r="J1004" t="s">
        <v>7298</v>
      </c>
      <c r="K1004" t="s">
        <v>7307</v>
      </c>
      <c r="L1004" t="s">
        <v>5234</v>
      </c>
      <c r="M1004" t="s">
        <v>7306</v>
      </c>
      <c r="N1004" s="42" t="s">
        <v>10131</v>
      </c>
      <c r="O1004" s="42" t="s">
        <v>4254</v>
      </c>
      <c r="P1004" s="42">
        <v>41235</v>
      </c>
      <c r="Q1004" s="42" t="s">
        <v>499</v>
      </c>
      <c r="R1004" s="42" t="s">
        <v>12040</v>
      </c>
      <c r="S1004" t="s">
        <v>12041</v>
      </c>
      <c r="T1004" s="42" t="s">
        <v>499</v>
      </c>
      <c r="U1004" t="s">
        <v>12040</v>
      </c>
      <c r="V1004" t="s">
        <v>12041</v>
      </c>
    </row>
    <row r="1005" spans="1:22" ht="18" customHeight="1">
      <c r="A1005">
        <v>4220</v>
      </c>
      <c r="B1005">
        <v>4220</v>
      </c>
      <c r="C1005" s="3">
        <v>41145</v>
      </c>
      <c r="D1005">
        <v>41190</v>
      </c>
      <c r="E1005" t="s">
        <v>1529</v>
      </c>
      <c r="F1005" t="s">
        <v>1530</v>
      </c>
      <c r="G1005" t="s">
        <v>5362</v>
      </c>
      <c r="H1005" s="42" t="s">
        <v>7951</v>
      </c>
      <c r="I1005" s="42">
        <v>41157</v>
      </c>
      <c r="J1005" t="s">
        <v>7308</v>
      </c>
      <c r="K1005" t="s">
        <v>7309</v>
      </c>
      <c r="L1005" t="s">
        <v>7130</v>
      </c>
      <c r="M1005" t="s">
        <v>7310</v>
      </c>
      <c r="N1005" s="42" t="s">
        <v>7952</v>
      </c>
      <c r="O1005" s="42" t="s">
        <v>6414</v>
      </c>
      <c r="P1005" s="42">
        <v>41165</v>
      </c>
      <c r="Q1005" s="42" t="s">
        <v>499</v>
      </c>
      <c r="R1005" s="42" t="s">
        <v>12042</v>
      </c>
      <c r="S1005" t="s">
        <v>12043</v>
      </c>
      <c r="T1005" s="42" t="s">
        <v>499</v>
      </c>
      <c r="U1005" t="s">
        <v>12042</v>
      </c>
      <c r="V1005" t="s">
        <v>12043</v>
      </c>
    </row>
    <row r="1006" spans="1:22" ht="18" customHeight="1">
      <c r="A1006">
        <v>4247</v>
      </c>
      <c r="B1006">
        <v>4247</v>
      </c>
      <c r="C1006" s="3">
        <v>41145</v>
      </c>
      <c r="D1006">
        <v>41190</v>
      </c>
      <c r="E1006" t="s">
        <v>1529</v>
      </c>
      <c r="F1006" t="s">
        <v>1530</v>
      </c>
      <c r="G1006" t="s">
        <v>7252</v>
      </c>
      <c r="H1006" s="42" t="s">
        <v>12044</v>
      </c>
      <c r="I1006" s="42">
        <v>41162</v>
      </c>
      <c r="J1006" t="s">
        <v>7311</v>
      </c>
      <c r="K1006" t="s">
        <v>7312</v>
      </c>
      <c r="L1006" t="s">
        <v>7255</v>
      </c>
      <c r="M1006" t="s">
        <v>7313</v>
      </c>
      <c r="N1006" s="42" t="s">
        <v>8297</v>
      </c>
      <c r="O1006" s="42" t="s">
        <v>8116</v>
      </c>
      <c r="P1006" s="42">
        <v>41235</v>
      </c>
      <c r="Q1006" s="42" t="s">
        <v>499</v>
      </c>
      <c r="R1006" s="42" t="s">
        <v>12045</v>
      </c>
      <c r="S1006" t="s">
        <v>12046</v>
      </c>
      <c r="T1006" s="42" t="s">
        <v>499</v>
      </c>
      <c r="U1006" t="s">
        <v>12045</v>
      </c>
      <c r="V1006" t="s">
        <v>12046</v>
      </c>
    </row>
    <row r="1007" spans="1:22" ht="18" customHeight="1">
      <c r="A1007">
        <v>4295</v>
      </c>
      <c r="B1007">
        <v>4295</v>
      </c>
      <c r="C1007" s="3">
        <v>41149</v>
      </c>
      <c r="D1007">
        <v>41194</v>
      </c>
      <c r="E1007" t="s">
        <v>1538</v>
      </c>
      <c r="F1007" t="s">
        <v>1530</v>
      </c>
      <c r="G1007" t="s">
        <v>7394</v>
      </c>
      <c r="H1007" s="42" t="s">
        <v>499</v>
      </c>
      <c r="I1007" s="42" t="s">
        <v>499</v>
      </c>
      <c r="J1007" t="s">
        <v>7395</v>
      </c>
      <c r="K1007" s="28" t="s">
        <v>7396</v>
      </c>
      <c r="L1007" s="28" t="s">
        <v>7397</v>
      </c>
      <c r="M1007" t="s">
        <v>7398</v>
      </c>
      <c r="N1007" s="42" t="s">
        <v>499</v>
      </c>
      <c r="O1007" s="42" t="s">
        <v>499</v>
      </c>
      <c r="P1007" s="42" t="s">
        <v>499</v>
      </c>
      <c r="Q1007" s="42" t="s">
        <v>8417</v>
      </c>
      <c r="R1007" s="42" t="s">
        <v>499</v>
      </c>
      <c r="S1007" s="42" t="s">
        <v>12047</v>
      </c>
      <c r="T1007" t="s">
        <v>8417</v>
      </c>
      <c r="U1007" s="42" t="s">
        <v>499</v>
      </c>
      <c r="V1007" t="s">
        <v>12047</v>
      </c>
    </row>
    <row r="1008" spans="1:22" ht="18" customHeight="1">
      <c r="A1008">
        <v>4294</v>
      </c>
      <c r="B1008">
        <v>4294</v>
      </c>
      <c r="C1008" s="3">
        <v>41149</v>
      </c>
      <c r="D1008">
        <v>41194</v>
      </c>
      <c r="E1008" t="s">
        <v>1529</v>
      </c>
      <c r="F1008" t="s">
        <v>1530</v>
      </c>
      <c r="G1008" t="s">
        <v>7394</v>
      </c>
      <c r="H1008" s="42" t="s">
        <v>8755</v>
      </c>
      <c r="I1008" s="42">
        <v>41164</v>
      </c>
      <c r="J1008" t="s">
        <v>7395</v>
      </c>
      <c r="K1008" t="s">
        <v>7399</v>
      </c>
      <c r="L1008" t="s">
        <v>7397</v>
      </c>
      <c r="M1008" t="s">
        <v>7400</v>
      </c>
      <c r="N1008" s="42" t="s">
        <v>8756</v>
      </c>
      <c r="O1008" s="42" t="s">
        <v>8750</v>
      </c>
      <c r="P1008" s="42">
        <v>41180</v>
      </c>
      <c r="Q1008" s="42" t="s">
        <v>499</v>
      </c>
      <c r="R1008" s="42" t="s">
        <v>12048</v>
      </c>
      <c r="S1008" t="s">
        <v>12049</v>
      </c>
      <c r="T1008" s="42" t="s">
        <v>499</v>
      </c>
      <c r="U1008" t="s">
        <v>12048</v>
      </c>
      <c r="V1008" t="s">
        <v>12049</v>
      </c>
    </row>
    <row r="1009" spans="1:22" ht="18" customHeight="1">
      <c r="A1009">
        <v>4257</v>
      </c>
      <c r="B1009">
        <v>4257</v>
      </c>
      <c r="C1009" s="3">
        <v>41149</v>
      </c>
      <c r="D1009">
        <v>41194</v>
      </c>
      <c r="E1009" t="s">
        <v>1529</v>
      </c>
      <c r="F1009" t="s">
        <v>12681</v>
      </c>
      <c r="G1009" t="s">
        <v>7401</v>
      </c>
      <c r="H1009" s="42" t="s">
        <v>12916</v>
      </c>
      <c r="I1009" s="42">
        <v>41250</v>
      </c>
      <c r="J1009" t="s">
        <v>7402</v>
      </c>
      <c r="K1009" t="s">
        <v>7403</v>
      </c>
      <c r="L1009" t="s">
        <v>7404</v>
      </c>
      <c r="M1009" t="s">
        <v>7405</v>
      </c>
      <c r="N1009" s="42" t="s">
        <v>12917</v>
      </c>
      <c r="O1009" s="42" t="s">
        <v>12838</v>
      </c>
      <c r="P1009" s="42">
        <v>41250</v>
      </c>
      <c r="Q1009" s="42" t="s">
        <v>499</v>
      </c>
      <c r="R1009" s="42" t="s">
        <v>12918</v>
      </c>
      <c r="S1009" t="s">
        <v>12050</v>
      </c>
      <c r="T1009" s="42" t="s">
        <v>499</v>
      </c>
      <c r="U1009" t="s">
        <v>12918</v>
      </c>
      <c r="V1009" t="s">
        <v>12050</v>
      </c>
    </row>
    <row r="1010" spans="1:22" ht="18" customHeight="1">
      <c r="A1010">
        <v>4256</v>
      </c>
      <c r="B1010">
        <v>4256</v>
      </c>
      <c r="C1010" s="3">
        <v>41149</v>
      </c>
      <c r="D1010">
        <v>41194</v>
      </c>
      <c r="E1010" t="s">
        <v>1529</v>
      </c>
      <c r="F1010" t="s">
        <v>12681</v>
      </c>
      <c r="G1010" t="s">
        <v>7401</v>
      </c>
      <c r="H1010" s="42" t="s">
        <v>12919</v>
      </c>
      <c r="I1010" s="42">
        <v>41250</v>
      </c>
      <c r="J1010" t="s">
        <v>7406</v>
      </c>
      <c r="K1010" t="s">
        <v>7407</v>
      </c>
      <c r="L1010" t="s">
        <v>7404</v>
      </c>
      <c r="M1010" t="s">
        <v>7408</v>
      </c>
      <c r="N1010" s="42" t="s">
        <v>12920</v>
      </c>
      <c r="O1010" s="42" t="s">
        <v>12840</v>
      </c>
      <c r="P1010" s="42">
        <v>41250</v>
      </c>
      <c r="Q1010" s="42" t="s">
        <v>499</v>
      </c>
      <c r="R1010" s="42" t="s">
        <v>12921</v>
      </c>
      <c r="S1010" t="s">
        <v>12051</v>
      </c>
      <c r="T1010" s="42" t="s">
        <v>499</v>
      </c>
      <c r="U1010" t="s">
        <v>12921</v>
      </c>
      <c r="V1010" t="s">
        <v>12051</v>
      </c>
    </row>
    <row r="1011" spans="1:22" ht="18" customHeight="1">
      <c r="A1011">
        <v>4254</v>
      </c>
      <c r="B1011">
        <v>4254</v>
      </c>
      <c r="C1011" s="3">
        <v>41149</v>
      </c>
      <c r="D1011">
        <v>41194</v>
      </c>
      <c r="E1011" t="s">
        <v>1529</v>
      </c>
      <c r="F1011" t="s">
        <v>1530</v>
      </c>
      <c r="G1011" t="s">
        <v>7409</v>
      </c>
      <c r="H1011" s="42" t="s">
        <v>9944</v>
      </c>
      <c r="I1011" s="42">
        <v>41164</v>
      </c>
      <c r="J1011" t="s">
        <v>7410</v>
      </c>
      <c r="K1011" t="s">
        <v>7411</v>
      </c>
      <c r="L1011" t="s">
        <v>7412</v>
      </c>
      <c r="M1011" t="s">
        <v>7413</v>
      </c>
      <c r="N1011" s="42" t="s">
        <v>9945</v>
      </c>
      <c r="O1011" s="42" t="s">
        <v>5510</v>
      </c>
      <c r="P1011" s="42">
        <v>41222</v>
      </c>
      <c r="Q1011" s="42" t="s">
        <v>499</v>
      </c>
      <c r="R1011" s="42" t="s">
        <v>12052</v>
      </c>
      <c r="S1011" t="s">
        <v>12053</v>
      </c>
      <c r="T1011" s="42" t="s">
        <v>499</v>
      </c>
      <c r="U1011" t="s">
        <v>12052</v>
      </c>
      <c r="V1011" t="s">
        <v>12053</v>
      </c>
    </row>
    <row r="1012" spans="1:22" ht="18" customHeight="1">
      <c r="A1012">
        <v>4253</v>
      </c>
      <c r="B1012">
        <v>4253</v>
      </c>
      <c r="C1012" s="3">
        <v>41149</v>
      </c>
      <c r="D1012">
        <v>41194</v>
      </c>
      <c r="E1012" t="s">
        <v>1529</v>
      </c>
      <c r="F1012" t="s">
        <v>1530</v>
      </c>
      <c r="G1012" t="s">
        <v>2879</v>
      </c>
      <c r="H1012" s="42" t="s">
        <v>7953</v>
      </c>
      <c r="I1012" s="42">
        <v>41164</v>
      </c>
      <c r="J1012" t="s">
        <v>7414</v>
      </c>
      <c r="K1012" t="s">
        <v>7415</v>
      </c>
      <c r="L1012" t="s">
        <v>5112</v>
      </c>
      <c r="M1012" t="s">
        <v>7416</v>
      </c>
      <c r="N1012" s="42" t="s">
        <v>7954</v>
      </c>
      <c r="O1012" s="42" t="s">
        <v>6297</v>
      </c>
      <c r="P1012" s="42">
        <v>41166</v>
      </c>
      <c r="Q1012" s="42" t="s">
        <v>499</v>
      </c>
      <c r="R1012" s="42" t="s">
        <v>12054</v>
      </c>
      <c r="S1012" t="s">
        <v>12055</v>
      </c>
      <c r="T1012" s="42" t="s">
        <v>499</v>
      </c>
      <c r="U1012" t="s">
        <v>12054</v>
      </c>
      <c r="V1012" t="s">
        <v>12055</v>
      </c>
    </row>
    <row r="1013" spans="1:22" ht="18" customHeight="1">
      <c r="A1013">
        <v>4289</v>
      </c>
      <c r="B1013">
        <v>4289</v>
      </c>
      <c r="C1013" s="3">
        <v>41149</v>
      </c>
      <c r="D1013">
        <v>41194</v>
      </c>
      <c r="E1013" t="s">
        <v>1594</v>
      </c>
      <c r="F1013" t="s">
        <v>1530</v>
      </c>
      <c r="G1013" t="s">
        <v>7417</v>
      </c>
      <c r="H1013" s="42" t="s">
        <v>499</v>
      </c>
      <c r="I1013" s="42">
        <v>41165</v>
      </c>
      <c r="J1013" t="s">
        <v>7418</v>
      </c>
      <c r="K1013" s="28" t="s">
        <v>7419</v>
      </c>
      <c r="L1013" t="s">
        <v>7420</v>
      </c>
      <c r="M1013" t="s">
        <v>7421</v>
      </c>
      <c r="N1013" s="42" t="s">
        <v>499</v>
      </c>
      <c r="O1013" s="42" t="s">
        <v>499</v>
      </c>
      <c r="P1013" s="42" t="s">
        <v>499</v>
      </c>
      <c r="Q1013" s="42" t="s">
        <v>499</v>
      </c>
      <c r="R1013" s="42" t="s">
        <v>499</v>
      </c>
      <c r="S1013" s="42" t="s">
        <v>12056</v>
      </c>
      <c r="T1013" s="42" t="s">
        <v>499</v>
      </c>
      <c r="U1013" s="42" t="s">
        <v>499</v>
      </c>
      <c r="V1013" t="s">
        <v>12056</v>
      </c>
    </row>
    <row r="1014" spans="1:22" ht="18" customHeight="1">
      <c r="A1014">
        <v>4288</v>
      </c>
      <c r="B1014">
        <v>4288</v>
      </c>
      <c r="C1014" s="3">
        <v>41149</v>
      </c>
      <c r="D1014">
        <v>41194</v>
      </c>
      <c r="E1014" t="s">
        <v>1594</v>
      </c>
      <c r="F1014" t="s">
        <v>1530</v>
      </c>
      <c r="G1014" t="s">
        <v>7417</v>
      </c>
      <c r="H1014" s="42" t="s">
        <v>499</v>
      </c>
      <c r="I1014" s="42">
        <v>41165</v>
      </c>
      <c r="J1014" t="s">
        <v>7422</v>
      </c>
      <c r="K1014" s="28" t="s">
        <v>7423</v>
      </c>
      <c r="L1014" t="s">
        <v>7420</v>
      </c>
      <c r="M1014" t="s">
        <v>7424</v>
      </c>
      <c r="N1014" s="42" t="s">
        <v>499</v>
      </c>
      <c r="O1014" s="42" t="s">
        <v>499</v>
      </c>
      <c r="P1014" s="42" t="s">
        <v>499</v>
      </c>
      <c r="Q1014" s="42" t="s">
        <v>499</v>
      </c>
      <c r="R1014" s="42" t="s">
        <v>499</v>
      </c>
      <c r="S1014" s="42" t="s">
        <v>12057</v>
      </c>
      <c r="T1014" s="42" t="s">
        <v>499</v>
      </c>
      <c r="U1014" s="42" t="s">
        <v>499</v>
      </c>
      <c r="V1014" t="s">
        <v>12057</v>
      </c>
    </row>
    <row r="1015" spans="1:22" ht="18" customHeight="1">
      <c r="A1015">
        <v>4287</v>
      </c>
      <c r="B1015">
        <v>4287</v>
      </c>
      <c r="C1015" s="3">
        <v>41149</v>
      </c>
      <c r="D1015">
        <v>41194</v>
      </c>
      <c r="E1015" t="s">
        <v>1594</v>
      </c>
      <c r="F1015" t="s">
        <v>1530</v>
      </c>
      <c r="G1015" t="s">
        <v>7417</v>
      </c>
      <c r="H1015" s="42" t="s">
        <v>499</v>
      </c>
      <c r="I1015" s="42">
        <v>41165</v>
      </c>
      <c r="J1015" t="s">
        <v>7425</v>
      </c>
      <c r="K1015" s="28" t="s">
        <v>7426</v>
      </c>
      <c r="L1015" t="s">
        <v>7420</v>
      </c>
      <c r="M1015" t="s">
        <v>7427</v>
      </c>
      <c r="N1015" s="42" t="s">
        <v>499</v>
      </c>
      <c r="O1015" s="42" t="s">
        <v>499</v>
      </c>
      <c r="P1015" s="42" t="s">
        <v>499</v>
      </c>
      <c r="Q1015" s="42" t="s">
        <v>499</v>
      </c>
      <c r="R1015" s="42" t="s">
        <v>499</v>
      </c>
      <c r="S1015" s="42" t="s">
        <v>12058</v>
      </c>
      <c r="T1015" s="42" t="s">
        <v>499</v>
      </c>
      <c r="U1015" s="42" t="s">
        <v>499</v>
      </c>
      <c r="V1015" t="s">
        <v>12058</v>
      </c>
    </row>
    <row r="1016" spans="1:22" ht="18" customHeight="1">
      <c r="A1016">
        <v>4286</v>
      </c>
      <c r="B1016">
        <v>4286</v>
      </c>
      <c r="C1016" s="3">
        <v>41149</v>
      </c>
      <c r="D1016">
        <v>41194</v>
      </c>
      <c r="E1016" t="s">
        <v>1529</v>
      </c>
      <c r="F1016" t="s">
        <v>1530</v>
      </c>
      <c r="G1016" t="s">
        <v>1859</v>
      </c>
      <c r="H1016" s="42" t="s">
        <v>8298</v>
      </c>
      <c r="I1016" s="42">
        <v>41169</v>
      </c>
      <c r="J1016" t="s">
        <v>7428</v>
      </c>
      <c r="K1016" t="s">
        <v>7429</v>
      </c>
      <c r="L1016" t="s">
        <v>4890</v>
      </c>
      <c r="M1016" t="s">
        <v>7430</v>
      </c>
      <c r="N1016" s="42" t="s">
        <v>8356</v>
      </c>
      <c r="O1016" s="42" t="s">
        <v>5884</v>
      </c>
      <c r="P1016" s="42">
        <v>41172</v>
      </c>
      <c r="Q1016" s="42" t="s">
        <v>499</v>
      </c>
      <c r="R1016" s="42" t="s">
        <v>12059</v>
      </c>
      <c r="S1016" t="s">
        <v>12060</v>
      </c>
      <c r="T1016" s="42" t="s">
        <v>499</v>
      </c>
      <c r="U1016" t="s">
        <v>12059</v>
      </c>
      <c r="V1016" t="s">
        <v>12060</v>
      </c>
    </row>
    <row r="1017" spans="1:22" ht="18" customHeight="1">
      <c r="A1017">
        <v>4285</v>
      </c>
      <c r="B1017">
        <v>4285</v>
      </c>
      <c r="C1017" s="3">
        <v>41149</v>
      </c>
      <c r="D1017">
        <v>41194</v>
      </c>
      <c r="E1017" t="s">
        <v>1529</v>
      </c>
      <c r="F1017" t="s">
        <v>1530</v>
      </c>
      <c r="G1017" t="s">
        <v>1859</v>
      </c>
      <c r="H1017" s="42" t="s">
        <v>8299</v>
      </c>
      <c r="I1017" s="42" t="s">
        <v>499</v>
      </c>
      <c r="J1017" t="s">
        <v>7428</v>
      </c>
      <c r="K1017" t="s">
        <v>7431</v>
      </c>
      <c r="L1017" s="28" t="s">
        <v>4890</v>
      </c>
      <c r="M1017" t="s">
        <v>7432</v>
      </c>
      <c r="N1017" s="42" t="s">
        <v>8300</v>
      </c>
      <c r="O1017" s="42" t="s">
        <v>5884</v>
      </c>
      <c r="P1017" s="42">
        <v>41172</v>
      </c>
      <c r="Q1017" s="42" t="s">
        <v>499</v>
      </c>
      <c r="R1017" s="42" t="s">
        <v>12061</v>
      </c>
      <c r="S1017" t="s">
        <v>12062</v>
      </c>
      <c r="T1017" s="42" t="s">
        <v>499</v>
      </c>
      <c r="U1017" t="s">
        <v>12061</v>
      </c>
      <c r="V1017" t="s">
        <v>12062</v>
      </c>
    </row>
    <row r="1018" spans="1:22" ht="18" customHeight="1">
      <c r="A1018">
        <v>4284</v>
      </c>
      <c r="B1018">
        <v>4284</v>
      </c>
      <c r="C1018" s="3">
        <v>41149</v>
      </c>
      <c r="D1018">
        <v>41194</v>
      </c>
      <c r="E1018" t="s">
        <v>1529</v>
      </c>
      <c r="F1018" t="s">
        <v>1530</v>
      </c>
      <c r="G1018" t="s">
        <v>1859</v>
      </c>
      <c r="H1018" s="42" t="s">
        <v>8167</v>
      </c>
      <c r="I1018" s="42">
        <v>41170</v>
      </c>
      <c r="J1018" t="s">
        <v>7428</v>
      </c>
      <c r="K1018" t="s">
        <v>7433</v>
      </c>
      <c r="L1018" t="s">
        <v>4890</v>
      </c>
      <c r="M1018" t="s">
        <v>7434</v>
      </c>
      <c r="N1018" s="42" t="s">
        <v>8301</v>
      </c>
      <c r="O1018" s="42" t="s">
        <v>5884</v>
      </c>
      <c r="P1018" s="42">
        <v>41171</v>
      </c>
      <c r="Q1018" s="42" t="s">
        <v>499</v>
      </c>
      <c r="R1018" s="42" t="s">
        <v>12063</v>
      </c>
      <c r="S1018" t="s">
        <v>12064</v>
      </c>
      <c r="T1018" s="42" t="s">
        <v>499</v>
      </c>
      <c r="U1018" t="s">
        <v>12063</v>
      </c>
      <c r="V1018" t="s">
        <v>12064</v>
      </c>
    </row>
    <row r="1019" spans="1:22" ht="18" customHeight="1">
      <c r="A1019">
        <v>4283</v>
      </c>
      <c r="B1019">
        <v>4283</v>
      </c>
      <c r="C1019" s="3">
        <v>41149</v>
      </c>
      <c r="D1019">
        <v>41194</v>
      </c>
      <c r="E1019" t="s">
        <v>1529</v>
      </c>
      <c r="F1019" t="s">
        <v>1530</v>
      </c>
      <c r="G1019" t="s">
        <v>2793</v>
      </c>
      <c r="H1019" s="42" t="s">
        <v>8613</v>
      </c>
      <c r="I1019" s="42">
        <v>41166</v>
      </c>
      <c r="J1019" t="s">
        <v>7435</v>
      </c>
      <c r="K1019" t="s">
        <v>7436</v>
      </c>
      <c r="L1019" t="s">
        <v>5102</v>
      </c>
      <c r="M1019" t="s">
        <v>7437</v>
      </c>
      <c r="N1019" s="42" t="s">
        <v>8614</v>
      </c>
      <c r="O1019" s="42" t="s">
        <v>8615</v>
      </c>
      <c r="P1019" s="42">
        <v>41180</v>
      </c>
      <c r="Q1019" s="42" t="s">
        <v>499</v>
      </c>
      <c r="R1019" s="42" t="s">
        <v>12065</v>
      </c>
      <c r="S1019" t="s">
        <v>12066</v>
      </c>
      <c r="T1019" s="42" t="s">
        <v>499</v>
      </c>
      <c r="U1019" t="s">
        <v>12065</v>
      </c>
      <c r="V1019" t="s">
        <v>12066</v>
      </c>
    </row>
    <row r="1020" spans="1:22" ht="18" customHeight="1">
      <c r="A1020">
        <v>4282</v>
      </c>
      <c r="B1020">
        <v>4282</v>
      </c>
      <c r="C1020" s="3">
        <v>41149</v>
      </c>
      <c r="D1020">
        <v>41194</v>
      </c>
      <c r="E1020" t="s">
        <v>1529</v>
      </c>
      <c r="F1020" t="s">
        <v>1530</v>
      </c>
      <c r="G1020" t="s">
        <v>2793</v>
      </c>
      <c r="H1020" s="42" t="s">
        <v>8616</v>
      </c>
      <c r="I1020" s="42">
        <v>41166</v>
      </c>
      <c r="J1020" t="s">
        <v>7438</v>
      </c>
      <c r="K1020" t="s">
        <v>7439</v>
      </c>
      <c r="L1020" t="s">
        <v>5102</v>
      </c>
      <c r="M1020" t="s">
        <v>7440</v>
      </c>
      <c r="N1020" s="42" t="s">
        <v>8942</v>
      </c>
      <c r="O1020" s="42" t="s">
        <v>8615</v>
      </c>
      <c r="P1020" s="42">
        <v>41186</v>
      </c>
      <c r="Q1020" s="42" t="s">
        <v>499</v>
      </c>
      <c r="R1020" s="42" t="s">
        <v>12067</v>
      </c>
      <c r="S1020" t="s">
        <v>12068</v>
      </c>
      <c r="T1020" s="42" t="s">
        <v>499</v>
      </c>
      <c r="U1020" t="s">
        <v>12067</v>
      </c>
      <c r="V1020" t="s">
        <v>12068</v>
      </c>
    </row>
    <row r="1021" spans="1:22" ht="18" customHeight="1">
      <c r="A1021">
        <v>4281</v>
      </c>
      <c r="B1021">
        <v>4281</v>
      </c>
      <c r="C1021" s="3">
        <v>41149</v>
      </c>
      <c r="D1021">
        <v>41194</v>
      </c>
      <c r="E1021" t="s">
        <v>1529</v>
      </c>
      <c r="F1021" t="s">
        <v>1530</v>
      </c>
      <c r="G1021" t="s">
        <v>2793</v>
      </c>
      <c r="H1021" s="42" t="s">
        <v>8757</v>
      </c>
      <c r="I1021" s="42">
        <v>41166</v>
      </c>
      <c r="J1021" t="s">
        <v>7441</v>
      </c>
      <c r="K1021" t="s">
        <v>7442</v>
      </c>
      <c r="L1021" t="s">
        <v>5102</v>
      </c>
      <c r="M1021" t="s">
        <v>7443</v>
      </c>
      <c r="N1021" s="42" t="s">
        <v>8758</v>
      </c>
      <c r="O1021" s="42" t="s">
        <v>6827</v>
      </c>
      <c r="P1021" s="42">
        <v>41183</v>
      </c>
      <c r="Q1021" s="42" t="s">
        <v>499</v>
      </c>
      <c r="R1021" s="42" t="s">
        <v>12069</v>
      </c>
      <c r="S1021" t="s">
        <v>12070</v>
      </c>
      <c r="T1021" s="42" t="s">
        <v>499</v>
      </c>
      <c r="U1021" t="s">
        <v>12069</v>
      </c>
      <c r="V1021" t="s">
        <v>12070</v>
      </c>
    </row>
    <row r="1022" spans="1:22" ht="18" customHeight="1">
      <c r="A1022">
        <v>4280</v>
      </c>
      <c r="B1022">
        <v>4280</v>
      </c>
      <c r="C1022" s="3">
        <v>41149</v>
      </c>
      <c r="D1022">
        <v>41194</v>
      </c>
      <c r="E1022" t="s">
        <v>1529</v>
      </c>
      <c r="F1022" t="s">
        <v>1530</v>
      </c>
      <c r="G1022" t="s">
        <v>2793</v>
      </c>
      <c r="H1022" s="42" t="s">
        <v>8759</v>
      </c>
      <c r="I1022" s="42">
        <v>41166</v>
      </c>
      <c r="J1022" t="s">
        <v>7444</v>
      </c>
      <c r="K1022" t="s">
        <v>7445</v>
      </c>
      <c r="L1022" t="s">
        <v>5102</v>
      </c>
      <c r="M1022" t="s">
        <v>7446</v>
      </c>
      <c r="N1022" s="42" t="s">
        <v>8760</v>
      </c>
      <c r="O1022" s="42" t="s">
        <v>5884</v>
      </c>
      <c r="P1022" s="42">
        <v>41180</v>
      </c>
      <c r="Q1022" s="42" t="s">
        <v>499</v>
      </c>
      <c r="R1022" s="42" t="s">
        <v>12071</v>
      </c>
      <c r="S1022" t="s">
        <v>12072</v>
      </c>
      <c r="T1022" s="42" t="s">
        <v>499</v>
      </c>
      <c r="U1022" t="s">
        <v>12071</v>
      </c>
      <c r="V1022" t="s">
        <v>12072</v>
      </c>
    </row>
    <row r="1023" spans="1:22" ht="18" customHeight="1">
      <c r="A1023">
        <v>4279</v>
      </c>
      <c r="B1023">
        <v>4279</v>
      </c>
      <c r="C1023" s="3">
        <v>41149</v>
      </c>
      <c r="D1023">
        <v>41194</v>
      </c>
      <c r="E1023" t="s">
        <v>1529</v>
      </c>
      <c r="F1023" t="s">
        <v>1530</v>
      </c>
      <c r="G1023" t="s">
        <v>2793</v>
      </c>
      <c r="H1023" s="42" t="s">
        <v>8761</v>
      </c>
      <c r="I1023" s="42">
        <v>41166</v>
      </c>
      <c r="J1023" t="s">
        <v>7447</v>
      </c>
      <c r="K1023" t="s">
        <v>7448</v>
      </c>
      <c r="L1023" t="s">
        <v>5102</v>
      </c>
      <c r="M1023" t="s">
        <v>7449</v>
      </c>
      <c r="N1023" s="42" t="s">
        <v>8762</v>
      </c>
      <c r="O1023" s="42" t="s">
        <v>5884</v>
      </c>
      <c r="P1023" s="42">
        <v>41183</v>
      </c>
      <c r="Q1023" s="42" t="s">
        <v>499</v>
      </c>
      <c r="R1023" s="42" t="s">
        <v>12073</v>
      </c>
      <c r="S1023" t="s">
        <v>12074</v>
      </c>
      <c r="T1023" s="42" t="s">
        <v>499</v>
      </c>
      <c r="U1023" t="s">
        <v>12073</v>
      </c>
      <c r="V1023" t="s">
        <v>12074</v>
      </c>
    </row>
    <row r="1024" spans="1:22" ht="18" customHeight="1">
      <c r="A1024">
        <v>4278</v>
      </c>
      <c r="B1024">
        <v>4278</v>
      </c>
      <c r="C1024" s="3">
        <v>41149</v>
      </c>
      <c r="D1024">
        <v>41202</v>
      </c>
      <c r="E1024" t="s">
        <v>1594</v>
      </c>
      <c r="F1024" t="s">
        <v>1530</v>
      </c>
      <c r="G1024" t="s">
        <v>2793</v>
      </c>
      <c r="H1024" s="42" t="s">
        <v>499</v>
      </c>
      <c r="I1024" s="42">
        <v>41213</v>
      </c>
      <c r="J1024" t="s">
        <v>7450</v>
      </c>
      <c r="K1024" s="28" t="s">
        <v>8302</v>
      </c>
      <c r="L1024" t="s">
        <v>5102</v>
      </c>
      <c r="M1024" t="s">
        <v>8303</v>
      </c>
      <c r="N1024" s="42" t="s">
        <v>499</v>
      </c>
      <c r="O1024" s="42" t="s">
        <v>499</v>
      </c>
      <c r="P1024" s="42" t="s">
        <v>499</v>
      </c>
      <c r="Q1024" s="42" t="s">
        <v>8304</v>
      </c>
      <c r="R1024" s="42" t="s">
        <v>499</v>
      </c>
      <c r="S1024" s="42" t="s">
        <v>12075</v>
      </c>
      <c r="T1024" t="s">
        <v>8304</v>
      </c>
      <c r="U1024" s="42" t="s">
        <v>499</v>
      </c>
      <c r="V1024" t="s">
        <v>12075</v>
      </c>
    </row>
    <row r="1025" spans="1:22" ht="18" customHeight="1">
      <c r="A1025">
        <v>4277</v>
      </c>
      <c r="B1025">
        <v>4277</v>
      </c>
      <c r="C1025" s="3">
        <v>41149</v>
      </c>
      <c r="D1025">
        <v>41194</v>
      </c>
      <c r="E1025" t="s">
        <v>1529</v>
      </c>
      <c r="F1025" t="s">
        <v>1530</v>
      </c>
      <c r="G1025" t="s">
        <v>3044</v>
      </c>
      <c r="H1025" s="42" t="s">
        <v>9683</v>
      </c>
      <c r="I1025" s="42">
        <v>41166</v>
      </c>
      <c r="J1025" t="s">
        <v>7451</v>
      </c>
      <c r="K1025" t="s">
        <v>7452</v>
      </c>
      <c r="L1025" t="s">
        <v>5122</v>
      </c>
      <c r="M1025" t="s">
        <v>7453</v>
      </c>
      <c r="N1025" s="42" t="s">
        <v>9684</v>
      </c>
      <c r="O1025" s="42" t="s">
        <v>8114</v>
      </c>
      <c r="P1025" s="42">
        <v>41208</v>
      </c>
      <c r="Q1025" s="42" t="s">
        <v>499</v>
      </c>
      <c r="R1025" s="42" t="s">
        <v>12076</v>
      </c>
      <c r="S1025" t="s">
        <v>12077</v>
      </c>
      <c r="T1025" s="42" t="s">
        <v>499</v>
      </c>
      <c r="U1025" t="s">
        <v>12076</v>
      </c>
      <c r="V1025" t="s">
        <v>12077</v>
      </c>
    </row>
    <row r="1026" spans="1:22" ht="18" customHeight="1">
      <c r="A1026">
        <v>4276</v>
      </c>
      <c r="B1026">
        <v>4276</v>
      </c>
      <c r="C1026" s="3">
        <v>41149</v>
      </c>
      <c r="D1026">
        <v>41194</v>
      </c>
      <c r="E1026" t="s">
        <v>1529</v>
      </c>
      <c r="F1026" t="s">
        <v>1530</v>
      </c>
      <c r="G1026" t="s">
        <v>3044</v>
      </c>
      <c r="H1026" s="42" t="s">
        <v>9403</v>
      </c>
      <c r="I1026" s="42">
        <v>41162</v>
      </c>
      <c r="J1026" t="s">
        <v>7454</v>
      </c>
      <c r="K1026" t="s">
        <v>7455</v>
      </c>
      <c r="L1026" t="s">
        <v>5122</v>
      </c>
      <c r="M1026" t="s">
        <v>7456</v>
      </c>
      <c r="N1026" s="42" t="s">
        <v>9404</v>
      </c>
      <c r="O1026" s="42" t="s">
        <v>8114</v>
      </c>
      <c r="P1026" s="42">
        <v>41205</v>
      </c>
      <c r="Q1026" s="42" t="s">
        <v>499</v>
      </c>
      <c r="R1026" s="42" t="s">
        <v>12078</v>
      </c>
      <c r="S1026" t="s">
        <v>12079</v>
      </c>
      <c r="T1026" s="42" t="s">
        <v>499</v>
      </c>
      <c r="U1026" t="s">
        <v>12078</v>
      </c>
      <c r="V1026" t="s">
        <v>12079</v>
      </c>
    </row>
    <row r="1027" spans="1:22" ht="18" customHeight="1">
      <c r="A1027">
        <v>4275</v>
      </c>
      <c r="B1027">
        <v>4275</v>
      </c>
      <c r="C1027" s="3">
        <v>41149</v>
      </c>
      <c r="D1027">
        <v>41194</v>
      </c>
      <c r="E1027" t="s">
        <v>1529</v>
      </c>
      <c r="F1027" t="s">
        <v>1530</v>
      </c>
      <c r="G1027" t="s">
        <v>3044</v>
      </c>
      <c r="H1027" s="42" t="s">
        <v>9432</v>
      </c>
      <c r="I1027" s="42">
        <v>41166</v>
      </c>
      <c r="J1027" t="s">
        <v>7457</v>
      </c>
      <c r="K1027" t="s">
        <v>7458</v>
      </c>
      <c r="L1027" t="s">
        <v>5122</v>
      </c>
      <c r="M1027" t="s">
        <v>7459</v>
      </c>
      <c r="N1027" s="42" t="s">
        <v>9685</v>
      </c>
      <c r="O1027" s="42" t="s">
        <v>9260</v>
      </c>
      <c r="P1027" s="42">
        <v>41260</v>
      </c>
      <c r="Q1027" s="42" t="s">
        <v>499</v>
      </c>
      <c r="R1027" s="42" t="s">
        <v>12080</v>
      </c>
      <c r="S1027" s="42" t="s">
        <v>12081</v>
      </c>
      <c r="T1027" s="42" t="s">
        <v>499</v>
      </c>
      <c r="U1027" t="s">
        <v>12080</v>
      </c>
      <c r="V1027" t="s">
        <v>12081</v>
      </c>
    </row>
    <row r="1028" spans="1:22" ht="18" customHeight="1">
      <c r="A1028" t="s">
        <v>8943</v>
      </c>
      <c r="B1028">
        <v>4274</v>
      </c>
      <c r="C1028" s="3">
        <v>41149</v>
      </c>
      <c r="D1028">
        <v>41194</v>
      </c>
      <c r="E1028" t="s">
        <v>1594</v>
      </c>
      <c r="F1028" t="s">
        <v>1530</v>
      </c>
      <c r="G1028" t="s">
        <v>3044</v>
      </c>
      <c r="H1028" s="42" t="s">
        <v>499</v>
      </c>
      <c r="I1028" s="42">
        <v>41166</v>
      </c>
      <c r="J1028" t="s">
        <v>7460</v>
      </c>
      <c r="K1028" s="28" t="s">
        <v>7461</v>
      </c>
      <c r="L1028" t="s">
        <v>5122</v>
      </c>
      <c r="M1028" t="s">
        <v>7462</v>
      </c>
      <c r="N1028" s="42" t="s">
        <v>499</v>
      </c>
      <c r="O1028" s="42" t="s">
        <v>499</v>
      </c>
      <c r="P1028" s="42" t="s">
        <v>499</v>
      </c>
      <c r="Q1028" s="42" t="s">
        <v>499</v>
      </c>
      <c r="R1028" s="42" t="s">
        <v>499</v>
      </c>
      <c r="S1028" s="42" t="s">
        <v>12082</v>
      </c>
      <c r="T1028" s="42" t="s">
        <v>499</v>
      </c>
      <c r="U1028" s="42" t="s">
        <v>499</v>
      </c>
      <c r="V1028" t="s">
        <v>12082</v>
      </c>
    </row>
    <row r="1029" spans="1:22" ht="18" customHeight="1">
      <c r="A1029" t="s">
        <v>8944</v>
      </c>
      <c r="B1029">
        <v>4272</v>
      </c>
      <c r="C1029" s="3">
        <v>41149</v>
      </c>
      <c r="D1029">
        <v>41194</v>
      </c>
      <c r="E1029" t="s">
        <v>1538</v>
      </c>
      <c r="F1029" t="s">
        <v>1530</v>
      </c>
      <c r="G1029" t="s">
        <v>7463</v>
      </c>
      <c r="H1029" s="42" t="s">
        <v>499</v>
      </c>
      <c r="I1029" s="42" t="s">
        <v>499</v>
      </c>
      <c r="J1029" t="s">
        <v>7464</v>
      </c>
      <c r="K1029" s="28" t="s">
        <v>7465</v>
      </c>
      <c r="L1029" s="28" t="s">
        <v>7466</v>
      </c>
      <c r="M1029" t="s">
        <v>7467</v>
      </c>
      <c r="N1029" s="42" t="s">
        <v>499</v>
      </c>
      <c r="O1029" s="42" t="s">
        <v>499</v>
      </c>
      <c r="P1029" s="42" t="s">
        <v>499</v>
      </c>
      <c r="Q1029" s="42" t="s">
        <v>8418</v>
      </c>
      <c r="R1029" s="42" t="s">
        <v>499</v>
      </c>
      <c r="S1029" s="42" t="s">
        <v>12083</v>
      </c>
      <c r="T1029" t="s">
        <v>8418</v>
      </c>
      <c r="U1029" s="42" t="s">
        <v>499</v>
      </c>
      <c r="V1029" t="s">
        <v>12083</v>
      </c>
    </row>
    <row r="1030" spans="1:22" ht="18" customHeight="1">
      <c r="A1030">
        <v>4271</v>
      </c>
      <c r="B1030">
        <v>4271</v>
      </c>
      <c r="C1030" s="3">
        <v>41149</v>
      </c>
      <c r="D1030">
        <v>41194</v>
      </c>
      <c r="E1030" t="s">
        <v>1529</v>
      </c>
      <c r="F1030" t="s">
        <v>1530</v>
      </c>
      <c r="G1030" t="s">
        <v>7463</v>
      </c>
      <c r="H1030" s="42" t="s">
        <v>9686</v>
      </c>
      <c r="I1030" s="42">
        <v>41207</v>
      </c>
      <c r="J1030" t="s">
        <v>7468</v>
      </c>
      <c r="K1030" t="s">
        <v>7469</v>
      </c>
      <c r="L1030" t="s">
        <v>7466</v>
      </c>
      <c r="M1030" t="s">
        <v>9051</v>
      </c>
      <c r="N1030" s="42" t="s">
        <v>9687</v>
      </c>
      <c r="O1030" s="42" t="s">
        <v>6984</v>
      </c>
      <c r="P1030" s="42">
        <v>41221</v>
      </c>
      <c r="Q1030" s="42" t="s">
        <v>8419</v>
      </c>
      <c r="R1030" s="42" t="s">
        <v>12084</v>
      </c>
      <c r="S1030" t="s">
        <v>12085</v>
      </c>
      <c r="T1030" t="s">
        <v>8419</v>
      </c>
      <c r="U1030" t="s">
        <v>12084</v>
      </c>
      <c r="V1030" t="s">
        <v>12085</v>
      </c>
    </row>
    <row r="1031" spans="1:22" ht="18" customHeight="1">
      <c r="A1031">
        <v>4293</v>
      </c>
      <c r="B1031">
        <v>4293</v>
      </c>
      <c r="C1031" s="3">
        <v>41149</v>
      </c>
      <c r="D1031">
        <v>41194</v>
      </c>
      <c r="E1031" t="s">
        <v>1529</v>
      </c>
      <c r="F1031" t="s">
        <v>1530</v>
      </c>
      <c r="G1031" t="s">
        <v>7394</v>
      </c>
      <c r="H1031" s="42" t="s">
        <v>8617</v>
      </c>
      <c r="I1031" s="42">
        <v>41164</v>
      </c>
      <c r="J1031" t="s">
        <v>7395</v>
      </c>
      <c r="K1031" t="s">
        <v>7470</v>
      </c>
      <c r="L1031" t="s">
        <v>7397</v>
      </c>
      <c r="M1031" t="s">
        <v>7471</v>
      </c>
      <c r="N1031" s="42" t="s">
        <v>8618</v>
      </c>
      <c r="O1031" s="42" t="s">
        <v>8573</v>
      </c>
      <c r="P1031" s="42">
        <v>41179</v>
      </c>
      <c r="Q1031" s="42" t="s">
        <v>499</v>
      </c>
      <c r="R1031" s="42" t="s">
        <v>12086</v>
      </c>
      <c r="S1031" t="s">
        <v>12087</v>
      </c>
      <c r="T1031" s="42" t="s">
        <v>499</v>
      </c>
      <c r="U1031" t="s">
        <v>12086</v>
      </c>
      <c r="V1031" t="s">
        <v>12087</v>
      </c>
    </row>
    <row r="1032" spans="1:22" ht="18" customHeight="1">
      <c r="A1032">
        <v>4381</v>
      </c>
      <c r="B1032">
        <v>4381</v>
      </c>
      <c r="C1032" s="3">
        <v>41155</v>
      </c>
      <c r="D1032">
        <v>41200</v>
      </c>
      <c r="E1032" t="s">
        <v>1529</v>
      </c>
      <c r="F1032" t="s">
        <v>1530</v>
      </c>
      <c r="G1032" t="s">
        <v>7578</v>
      </c>
      <c r="H1032" s="42" t="s">
        <v>12682</v>
      </c>
      <c r="I1032" s="42">
        <v>41197</v>
      </c>
      <c r="J1032" t="s">
        <v>7579</v>
      </c>
      <c r="K1032" t="s">
        <v>7580</v>
      </c>
      <c r="L1032" t="s">
        <v>7581</v>
      </c>
      <c r="M1032" t="s">
        <v>7582</v>
      </c>
      <c r="N1032" s="42" t="s">
        <v>12767</v>
      </c>
      <c r="O1032" s="42" t="s">
        <v>6617</v>
      </c>
      <c r="P1032" s="42">
        <v>41248</v>
      </c>
      <c r="Q1032" s="42" t="s">
        <v>499</v>
      </c>
      <c r="R1032" s="42" t="s">
        <v>12683</v>
      </c>
      <c r="S1032" t="s">
        <v>12088</v>
      </c>
      <c r="T1032" s="42" t="s">
        <v>499</v>
      </c>
      <c r="U1032" t="s">
        <v>12683</v>
      </c>
      <c r="V1032" t="s">
        <v>12088</v>
      </c>
    </row>
    <row r="1033" spans="1:22" ht="18" customHeight="1">
      <c r="A1033">
        <v>4382</v>
      </c>
      <c r="B1033">
        <v>4382</v>
      </c>
      <c r="C1033" s="3">
        <v>41155</v>
      </c>
      <c r="D1033">
        <v>41200</v>
      </c>
      <c r="E1033" t="s">
        <v>1538</v>
      </c>
      <c r="F1033" t="s">
        <v>1530</v>
      </c>
      <c r="G1033" t="s">
        <v>7578</v>
      </c>
      <c r="H1033" s="42" t="s">
        <v>499</v>
      </c>
      <c r="I1033" s="42">
        <v>41197</v>
      </c>
      <c r="J1033" t="s">
        <v>7579</v>
      </c>
      <c r="K1033" s="28" t="s">
        <v>7583</v>
      </c>
      <c r="L1033" t="s">
        <v>7581</v>
      </c>
      <c r="M1033" t="s">
        <v>7582</v>
      </c>
      <c r="N1033" s="42" t="s">
        <v>499</v>
      </c>
      <c r="O1033" s="42" t="s">
        <v>499</v>
      </c>
      <c r="P1033" s="42" t="s">
        <v>499</v>
      </c>
      <c r="Q1033" s="42" t="s">
        <v>12768</v>
      </c>
      <c r="R1033" s="42" t="s">
        <v>499</v>
      </c>
      <c r="S1033" s="42" t="s">
        <v>12089</v>
      </c>
      <c r="T1033" t="s">
        <v>12768</v>
      </c>
      <c r="U1033" s="42" t="s">
        <v>499</v>
      </c>
      <c r="V1033" t="s">
        <v>12089</v>
      </c>
    </row>
    <row r="1034" spans="1:22" ht="18" customHeight="1">
      <c r="A1034">
        <v>4386</v>
      </c>
      <c r="B1034">
        <v>4386</v>
      </c>
      <c r="C1034" s="3">
        <v>41155</v>
      </c>
      <c r="D1034">
        <v>41200</v>
      </c>
      <c r="E1034" t="s">
        <v>1529</v>
      </c>
      <c r="F1034" t="s">
        <v>1530</v>
      </c>
      <c r="G1034" t="s">
        <v>7578</v>
      </c>
      <c r="H1034" s="42" t="s">
        <v>12769</v>
      </c>
      <c r="I1034" s="42">
        <v>41197</v>
      </c>
      <c r="J1034" t="s">
        <v>7579</v>
      </c>
      <c r="K1034" t="s">
        <v>7584</v>
      </c>
      <c r="L1034" t="s">
        <v>7581</v>
      </c>
      <c r="M1034" t="s">
        <v>7582</v>
      </c>
      <c r="N1034" s="42" t="s">
        <v>12770</v>
      </c>
      <c r="O1034" s="42" t="s">
        <v>8615</v>
      </c>
      <c r="P1034" s="42">
        <v>41250</v>
      </c>
      <c r="Q1034" s="42" t="s">
        <v>499</v>
      </c>
      <c r="R1034" s="42" t="s">
        <v>12771</v>
      </c>
      <c r="S1034" t="s">
        <v>12090</v>
      </c>
      <c r="T1034" s="42" t="s">
        <v>499</v>
      </c>
      <c r="U1034" t="s">
        <v>12771</v>
      </c>
      <c r="V1034" t="s">
        <v>12090</v>
      </c>
    </row>
    <row r="1035" spans="1:22" ht="18" customHeight="1">
      <c r="A1035">
        <v>4383</v>
      </c>
      <c r="B1035">
        <v>4383</v>
      </c>
      <c r="C1035" s="3">
        <v>41155</v>
      </c>
      <c r="D1035">
        <v>41200</v>
      </c>
      <c r="E1035" t="s">
        <v>1529</v>
      </c>
      <c r="F1035" t="s">
        <v>1530</v>
      </c>
      <c r="G1035" t="s">
        <v>7578</v>
      </c>
      <c r="H1035" s="42" t="s">
        <v>12772</v>
      </c>
      <c r="I1035" s="42">
        <v>41197</v>
      </c>
      <c r="J1035" t="s">
        <v>7579</v>
      </c>
      <c r="K1035" t="s">
        <v>7585</v>
      </c>
      <c r="L1035" t="s">
        <v>7581</v>
      </c>
      <c r="M1035" t="s">
        <v>7582</v>
      </c>
      <c r="N1035" s="42" t="s">
        <v>12773</v>
      </c>
      <c r="O1035" s="42" t="s">
        <v>5884</v>
      </c>
      <c r="P1035" s="42">
        <v>41249</v>
      </c>
      <c r="Q1035" s="42" t="s">
        <v>499</v>
      </c>
      <c r="R1035" s="42" t="s">
        <v>12774</v>
      </c>
      <c r="S1035" t="s">
        <v>12091</v>
      </c>
      <c r="T1035" s="42" t="s">
        <v>499</v>
      </c>
      <c r="U1035" t="s">
        <v>12774</v>
      </c>
      <c r="V1035" t="s">
        <v>12091</v>
      </c>
    </row>
    <row r="1036" spans="1:22" ht="18" customHeight="1">
      <c r="A1036">
        <v>4385</v>
      </c>
      <c r="B1036">
        <v>4385</v>
      </c>
      <c r="C1036" s="3">
        <v>41155</v>
      </c>
      <c r="D1036">
        <v>41200</v>
      </c>
      <c r="E1036" t="s">
        <v>1538</v>
      </c>
      <c r="F1036" t="s">
        <v>1530</v>
      </c>
      <c r="G1036" t="s">
        <v>7578</v>
      </c>
      <c r="H1036" s="42" t="s">
        <v>499</v>
      </c>
      <c r="I1036" s="42">
        <v>41197</v>
      </c>
      <c r="J1036" t="s">
        <v>7579</v>
      </c>
      <c r="K1036" s="28" t="s">
        <v>7586</v>
      </c>
      <c r="L1036" t="s">
        <v>7581</v>
      </c>
      <c r="M1036" t="s">
        <v>7582</v>
      </c>
      <c r="N1036" s="42" t="s">
        <v>499</v>
      </c>
      <c r="O1036" s="42" t="s">
        <v>499</v>
      </c>
      <c r="P1036" s="42" t="s">
        <v>499</v>
      </c>
      <c r="Q1036" s="42" t="s">
        <v>13647</v>
      </c>
      <c r="R1036" s="42" t="s">
        <v>499</v>
      </c>
      <c r="S1036" s="42" t="s">
        <v>12092</v>
      </c>
      <c r="T1036" s="42" t="s">
        <v>499</v>
      </c>
      <c r="U1036" s="42" t="s">
        <v>499</v>
      </c>
      <c r="V1036" t="s">
        <v>12092</v>
      </c>
    </row>
    <row r="1037" spans="1:22" ht="18" customHeight="1">
      <c r="A1037">
        <v>4378</v>
      </c>
      <c r="B1037">
        <v>4378</v>
      </c>
      <c r="C1037" s="3">
        <v>41155</v>
      </c>
      <c r="D1037">
        <v>41201</v>
      </c>
      <c r="E1037" t="s">
        <v>1529</v>
      </c>
      <c r="F1037" t="s">
        <v>1530</v>
      </c>
      <c r="G1037" t="s">
        <v>7587</v>
      </c>
      <c r="H1037" s="42" t="s">
        <v>9736</v>
      </c>
      <c r="I1037" s="42">
        <v>41163</v>
      </c>
      <c r="J1037" t="s">
        <v>7588</v>
      </c>
      <c r="K1037" t="s">
        <v>8619</v>
      </c>
      <c r="L1037" t="s">
        <v>7589</v>
      </c>
      <c r="M1037" t="s">
        <v>7590</v>
      </c>
      <c r="N1037" s="42" t="s">
        <v>9737</v>
      </c>
      <c r="O1037" s="42" t="s">
        <v>9213</v>
      </c>
      <c r="P1037" s="42">
        <v>41211</v>
      </c>
      <c r="Q1037" s="42" t="s">
        <v>8420</v>
      </c>
      <c r="R1037" t="s">
        <v>12093</v>
      </c>
      <c r="S1037" t="s">
        <v>12094</v>
      </c>
      <c r="T1037" t="s">
        <v>8420</v>
      </c>
      <c r="U1037" t="s">
        <v>12093</v>
      </c>
      <c r="V1037" t="s">
        <v>12094</v>
      </c>
    </row>
    <row r="1038" spans="1:22" ht="18" customHeight="1">
      <c r="A1038">
        <v>4379</v>
      </c>
      <c r="B1038">
        <v>4379</v>
      </c>
      <c r="C1038" s="3">
        <v>41155</v>
      </c>
      <c r="D1038">
        <v>41200</v>
      </c>
      <c r="E1038" t="s">
        <v>1529</v>
      </c>
      <c r="F1038" t="s">
        <v>1530</v>
      </c>
      <c r="G1038" t="s">
        <v>7587</v>
      </c>
      <c r="H1038" s="42" t="s">
        <v>9738</v>
      </c>
      <c r="I1038" s="42">
        <v>41163</v>
      </c>
      <c r="J1038" t="s">
        <v>7591</v>
      </c>
      <c r="K1038" t="s">
        <v>7592</v>
      </c>
      <c r="L1038" t="s">
        <v>7589</v>
      </c>
      <c r="M1038" t="s">
        <v>7593</v>
      </c>
      <c r="N1038" s="42" t="s">
        <v>9794</v>
      </c>
      <c r="O1038" s="42" t="s">
        <v>6293</v>
      </c>
      <c r="P1038" s="42">
        <v>41219</v>
      </c>
      <c r="Q1038" s="42" t="s">
        <v>499</v>
      </c>
      <c r="R1038" t="s">
        <v>12095</v>
      </c>
      <c r="S1038" t="s">
        <v>12096</v>
      </c>
      <c r="T1038" s="42" t="s">
        <v>499</v>
      </c>
      <c r="U1038" t="s">
        <v>12095</v>
      </c>
      <c r="V1038" t="s">
        <v>12096</v>
      </c>
    </row>
    <row r="1039" spans="1:22" ht="18" customHeight="1">
      <c r="A1039">
        <v>4384</v>
      </c>
      <c r="B1039">
        <v>4384</v>
      </c>
      <c r="C1039" s="3">
        <v>41155</v>
      </c>
      <c r="D1039">
        <v>41200</v>
      </c>
      <c r="E1039" t="s">
        <v>1529</v>
      </c>
      <c r="F1039" t="s">
        <v>1530</v>
      </c>
      <c r="G1039" t="s">
        <v>7578</v>
      </c>
      <c r="H1039" s="42" t="s">
        <v>12922</v>
      </c>
      <c r="I1039" s="42">
        <v>41197</v>
      </c>
      <c r="J1039" t="s">
        <v>7579</v>
      </c>
      <c r="K1039" t="s">
        <v>7594</v>
      </c>
      <c r="L1039" t="s">
        <v>7581</v>
      </c>
      <c r="M1039" t="s">
        <v>7582</v>
      </c>
      <c r="N1039" s="42" t="s">
        <v>12923</v>
      </c>
      <c r="O1039" s="42" t="s">
        <v>5884</v>
      </c>
      <c r="P1039" s="42">
        <v>41250</v>
      </c>
      <c r="Q1039" s="42" t="s">
        <v>499</v>
      </c>
      <c r="R1039" s="42" t="s">
        <v>12924</v>
      </c>
      <c r="S1039" t="s">
        <v>12097</v>
      </c>
      <c r="T1039" s="42" t="s">
        <v>499</v>
      </c>
      <c r="U1039" t="s">
        <v>12924</v>
      </c>
      <c r="V1039" t="s">
        <v>12097</v>
      </c>
    </row>
    <row r="1040" spans="1:22" ht="18" customHeight="1">
      <c r="A1040">
        <v>4377</v>
      </c>
      <c r="B1040">
        <v>4377</v>
      </c>
      <c r="C1040" s="3">
        <v>41155</v>
      </c>
      <c r="D1040">
        <v>41200</v>
      </c>
      <c r="E1040" t="s">
        <v>1529</v>
      </c>
      <c r="F1040" t="s">
        <v>1530</v>
      </c>
      <c r="G1040" t="s">
        <v>7587</v>
      </c>
      <c r="H1040" s="42" t="s">
        <v>7955</v>
      </c>
      <c r="I1040" s="42">
        <v>41163</v>
      </c>
      <c r="J1040" t="s">
        <v>7595</v>
      </c>
      <c r="K1040" t="s">
        <v>7596</v>
      </c>
      <c r="L1040" t="s">
        <v>7589</v>
      </c>
      <c r="M1040" t="s">
        <v>7597</v>
      </c>
      <c r="N1040" s="42" t="s">
        <v>7956</v>
      </c>
      <c r="O1040" s="42" t="s">
        <v>1591</v>
      </c>
      <c r="P1040" s="42">
        <v>41165</v>
      </c>
      <c r="Q1040" s="42" t="s">
        <v>499</v>
      </c>
      <c r="R1040" t="s">
        <v>12098</v>
      </c>
      <c r="S1040" t="s">
        <v>12099</v>
      </c>
      <c r="T1040" s="42" t="s">
        <v>499</v>
      </c>
      <c r="U1040" t="s">
        <v>12098</v>
      </c>
      <c r="V1040" t="s">
        <v>12099</v>
      </c>
    </row>
    <row r="1041" spans="1:22" ht="18" customHeight="1">
      <c r="A1041">
        <v>4376</v>
      </c>
      <c r="B1041">
        <v>4376</v>
      </c>
      <c r="C1041" s="3">
        <v>41155</v>
      </c>
      <c r="D1041">
        <v>41200</v>
      </c>
      <c r="E1041" t="s">
        <v>1529</v>
      </c>
      <c r="F1041" t="s">
        <v>1530</v>
      </c>
      <c r="G1041" t="s">
        <v>7587</v>
      </c>
      <c r="H1041" s="42" t="s">
        <v>7957</v>
      </c>
      <c r="I1041" s="42">
        <v>41163</v>
      </c>
      <c r="J1041" t="s">
        <v>7598</v>
      </c>
      <c r="K1041" t="s">
        <v>7599</v>
      </c>
      <c r="L1041" t="s">
        <v>7589</v>
      </c>
      <c r="M1041" t="s">
        <v>7593</v>
      </c>
      <c r="N1041" s="42" t="s">
        <v>7958</v>
      </c>
      <c r="O1041" s="42" t="s">
        <v>7959</v>
      </c>
      <c r="P1041" s="42">
        <v>41165</v>
      </c>
      <c r="Q1041" s="42" t="s">
        <v>499</v>
      </c>
      <c r="R1041" t="s">
        <v>12100</v>
      </c>
      <c r="S1041" t="s">
        <v>12101</v>
      </c>
      <c r="T1041" s="42" t="s">
        <v>499</v>
      </c>
      <c r="U1041" t="s">
        <v>12100</v>
      </c>
      <c r="V1041" t="s">
        <v>12101</v>
      </c>
    </row>
    <row r="1042" spans="1:22" ht="18" customHeight="1">
      <c r="A1042">
        <v>4375</v>
      </c>
      <c r="B1042">
        <v>4375</v>
      </c>
      <c r="C1042" s="3">
        <v>41155</v>
      </c>
      <c r="D1042">
        <v>41200</v>
      </c>
      <c r="E1042" t="s">
        <v>1529</v>
      </c>
      <c r="F1042" t="s">
        <v>1530</v>
      </c>
      <c r="G1042" t="s">
        <v>7587</v>
      </c>
      <c r="H1042" s="42" t="s">
        <v>7960</v>
      </c>
      <c r="I1042" s="42">
        <v>41163</v>
      </c>
      <c r="J1042" t="s">
        <v>7600</v>
      </c>
      <c r="K1042" t="s">
        <v>7601</v>
      </c>
      <c r="L1042" t="s">
        <v>7589</v>
      </c>
      <c r="M1042" t="s">
        <v>7602</v>
      </c>
      <c r="N1042" s="42" t="s">
        <v>7961</v>
      </c>
      <c r="O1042" s="42" t="s">
        <v>7959</v>
      </c>
      <c r="P1042" s="42">
        <v>41166</v>
      </c>
      <c r="Q1042" s="42" t="s">
        <v>499</v>
      </c>
      <c r="R1042" t="s">
        <v>12102</v>
      </c>
      <c r="S1042" t="s">
        <v>12103</v>
      </c>
      <c r="T1042" s="42" t="s">
        <v>499</v>
      </c>
      <c r="U1042" t="s">
        <v>12102</v>
      </c>
      <c r="V1042" t="s">
        <v>12103</v>
      </c>
    </row>
    <row r="1043" spans="1:22" ht="18" customHeight="1">
      <c r="A1043">
        <v>4374</v>
      </c>
      <c r="B1043">
        <v>4374</v>
      </c>
      <c r="C1043" s="3">
        <v>41155</v>
      </c>
      <c r="D1043">
        <v>41200</v>
      </c>
      <c r="E1043" t="s">
        <v>1594</v>
      </c>
      <c r="F1043" t="s">
        <v>1530</v>
      </c>
      <c r="G1043" t="s">
        <v>7603</v>
      </c>
      <c r="H1043" s="42" t="s">
        <v>499</v>
      </c>
      <c r="I1043" s="42">
        <v>41197</v>
      </c>
      <c r="J1043" t="s">
        <v>7604</v>
      </c>
      <c r="K1043" s="28" t="s">
        <v>7605</v>
      </c>
      <c r="L1043" t="s">
        <v>7606</v>
      </c>
      <c r="M1043" t="s">
        <v>7607</v>
      </c>
      <c r="N1043" s="42" t="s">
        <v>499</v>
      </c>
      <c r="O1043" s="42" t="s">
        <v>499</v>
      </c>
      <c r="P1043" s="42" t="s">
        <v>499</v>
      </c>
      <c r="Q1043" s="42" t="s">
        <v>499</v>
      </c>
      <c r="R1043" s="42" t="s">
        <v>499</v>
      </c>
      <c r="S1043" s="42" t="s">
        <v>12104</v>
      </c>
      <c r="T1043" s="42" t="s">
        <v>499</v>
      </c>
      <c r="U1043" s="42" t="s">
        <v>499</v>
      </c>
      <c r="V1043" t="s">
        <v>12104</v>
      </c>
    </row>
    <row r="1044" spans="1:22" ht="18" customHeight="1">
      <c r="A1044">
        <v>4373</v>
      </c>
      <c r="B1044">
        <v>4373</v>
      </c>
      <c r="C1044" s="3">
        <v>41155</v>
      </c>
      <c r="D1044">
        <v>41200</v>
      </c>
      <c r="E1044" t="s">
        <v>1594</v>
      </c>
      <c r="F1044" t="s">
        <v>1530</v>
      </c>
      <c r="G1044" t="s">
        <v>7603</v>
      </c>
      <c r="H1044" s="42" t="s">
        <v>13648</v>
      </c>
      <c r="I1044" s="42">
        <v>41197</v>
      </c>
      <c r="J1044" t="s">
        <v>7608</v>
      </c>
      <c r="K1044" s="28" t="s">
        <v>7609</v>
      </c>
      <c r="L1044" t="s">
        <v>7606</v>
      </c>
      <c r="M1044" t="s">
        <v>7610</v>
      </c>
      <c r="N1044" s="42" t="s">
        <v>499</v>
      </c>
      <c r="O1044" s="42" t="s">
        <v>499</v>
      </c>
      <c r="P1044" s="42" t="s">
        <v>499</v>
      </c>
      <c r="Q1044" s="42" t="s">
        <v>499</v>
      </c>
      <c r="R1044" s="42" t="s">
        <v>13649</v>
      </c>
      <c r="S1044" s="42" t="s">
        <v>12105</v>
      </c>
      <c r="T1044" s="42" t="s">
        <v>499</v>
      </c>
      <c r="U1044" s="42" t="s">
        <v>499</v>
      </c>
      <c r="V1044" t="s">
        <v>12105</v>
      </c>
    </row>
    <row r="1045" spans="1:22" ht="18" customHeight="1">
      <c r="A1045">
        <v>4371</v>
      </c>
      <c r="B1045">
        <v>4371</v>
      </c>
      <c r="C1045" s="3">
        <v>41155</v>
      </c>
      <c r="D1045">
        <v>41200</v>
      </c>
      <c r="E1045" t="s">
        <v>1529</v>
      </c>
      <c r="F1045" t="s">
        <v>1530</v>
      </c>
      <c r="G1045" t="s">
        <v>7611</v>
      </c>
      <c r="H1045" s="42" t="s">
        <v>9739</v>
      </c>
      <c r="I1045" s="42">
        <v>41186</v>
      </c>
      <c r="J1045" t="s">
        <v>7612</v>
      </c>
      <c r="K1045" t="s">
        <v>7613</v>
      </c>
      <c r="L1045" t="s">
        <v>7614</v>
      </c>
      <c r="M1045" t="s">
        <v>7615</v>
      </c>
      <c r="N1045" s="42" t="s">
        <v>9737</v>
      </c>
      <c r="O1045" s="42" t="s">
        <v>499</v>
      </c>
      <c r="P1045" s="42">
        <v>41211</v>
      </c>
      <c r="Q1045" s="42" t="s">
        <v>499</v>
      </c>
      <c r="R1045" s="42" t="s">
        <v>12106</v>
      </c>
      <c r="S1045" t="s">
        <v>12107</v>
      </c>
      <c r="T1045" s="42" t="s">
        <v>499</v>
      </c>
      <c r="U1045" t="s">
        <v>12106</v>
      </c>
      <c r="V1045" t="s">
        <v>12107</v>
      </c>
    </row>
    <row r="1046" spans="1:22" ht="18" customHeight="1">
      <c r="A1046">
        <v>4372</v>
      </c>
      <c r="B1046">
        <v>4372</v>
      </c>
      <c r="C1046" s="3">
        <v>41155</v>
      </c>
      <c r="D1046">
        <v>41200</v>
      </c>
      <c r="E1046" t="s">
        <v>1594</v>
      </c>
      <c r="F1046" t="s">
        <v>1530</v>
      </c>
      <c r="G1046" t="s">
        <v>7611</v>
      </c>
      <c r="H1046" s="42" t="s">
        <v>9740</v>
      </c>
      <c r="I1046" s="42">
        <v>41186</v>
      </c>
      <c r="J1046" t="s">
        <v>7616</v>
      </c>
      <c r="K1046" t="s">
        <v>7617</v>
      </c>
      <c r="L1046" t="s">
        <v>7618</v>
      </c>
      <c r="M1046" t="s">
        <v>7619</v>
      </c>
      <c r="N1046" s="42" t="s">
        <v>499</v>
      </c>
      <c r="O1046" s="42" t="s">
        <v>499</v>
      </c>
      <c r="P1046" s="42" t="s">
        <v>499</v>
      </c>
      <c r="Q1046" s="42" t="s">
        <v>499</v>
      </c>
      <c r="R1046" s="42" t="s">
        <v>12106</v>
      </c>
      <c r="S1046" s="42" t="s">
        <v>12108</v>
      </c>
      <c r="T1046" s="42" t="s">
        <v>499</v>
      </c>
      <c r="U1046" t="s">
        <v>12106</v>
      </c>
      <c r="V1046" t="s">
        <v>12108</v>
      </c>
    </row>
    <row r="1047" spans="1:22" ht="18" customHeight="1">
      <c r="A1047">
        <v>4370</v>
      </c>
      <c r="B1047">
        <v>4370</v>
      </c>
      <c r="C1047" s="3">
        <v>41155</v>
      </c>
      <c r="D1047">
        <v>41200</v>
      </c>
      <c r="E1047" t="s">
        <v>1529</v>
      </c>
      <c r="F1047" t="s">
        <v>1530</v>
      </c>
      <c r="G1047" t="s">
        <v>7611</v>
      </c>
      <c r="H1047" s="42" t="s">
        <v>9405</v>
      </c>
      <c r="I1047" s="42">
        <v>41186</v>
      </c>
      <c r="J1047" t="s">
        <v>7620</v>
      </c>
      <c r="K1047" t="s">
        <v>7621</v>
      </c>
      <c r="L1047" t="s">
        <v>7618</v>
      </c>
      <c r="M1047" t="s">
        <v>7622</v>
      </c>
      <c r="N1047" s="42" t="s">
        <v>9795</v>
      </c>
      <c r="O1047" s="42" t="s">
        <v>9752</v>
      </c>
      <c r="P1047" s="42">
        <v>41213</v>
      </c>
      <c r="Q1047" s="42" t="s">
        <v>499</v>
      </c>
      <c r="R1047" t="s">
        <v>12109</v>
      </c>
      <c r="S1047" t="s">
        <v>12110</v>
      </c>
      <c r="T1047" s="42" t="s">
        <v>499</v>
      </c>
      <c r="U1047" t="s">
        <v>12109</v>
      </c>
      <c r="V1047" t="s">
        <v>12110</v>
      </c>
    </row>
    <row r="1048" spans="1:22" ht="18" customHeight="1">
      <c r="A1048">
        <v>4369</v>
      </c>
      <c r="B1048">
        <v>4369</v>
      </c>
      <c r="C1048" s="3">
        <v>41155</v>
      </c>
      <c r="D1048">
        <v>41200</v>
      </c>
      <c r="E1048" t="s">
        <v>1538</v>
      </c>
      <c r="F1048" t="s">
        <v>1530</v>
      </c>
      <c r="G1048" t="s">
        <v>7611</v>
      </c>
      <c r="H1048" s="42" t="s">
        <v>10025</v>
      </c>
      <c r="I1048" s="42">
        <v>41186</v>
      </c>
      <c r="J1048" t="s">
        <v>7623</v>
      </c>
      <c r="K1048" t="s">
        <v>9796</v>
      </c>
      <c r="L1048" t="s">
        <v>7618</v>
      </c>
      <c r="M1048" t="s">
        <v>7624</v>
      </c>
      <c r="N1048" s="42" t="s">
        <v>499</v>
      </c>
      <c r="O1048" s="42" t="s">
        <v>499</v>
      </c>
      <c r="P1048" s="42" t="s">
        <v>499</v>
      </c>
      <c r="Q1048" s="42" t="s">
        <v>12775</v>
      </c>
      <c r="R1048" s="42" t="s">
        <v>12111</v>
      </c>
      <c r="S1048" s="42" t="s">
        <v>12112</v>
      </c>
      <c r="T1048" t="s">
        <v>12775</v>
      </c>
      <c r="U1048" t="s">
        <v>12111</v>
      </c>
      <c r="V1048" t="s">
        <v>12112</v>
      </c>
    </row>
    <row r="1049" spans="1:22" ht="18" customHeight="1">
      <c r="A1049">
        <v>4368</v>
      </c>
      <c r="B1049">
        <v>4368</v>
      </c>
      <c r="C1049" s="3">
        <v>41155</v>
      </c>
      <c r="D1049">
        <v>41200</v>
      </c>
      <c r="E1049" t="s">
        <v>1529</v>
      </c>
      <c r="F1049" t="s">
        <v>1530</v>
      </c>
      <c r="G1049" t="s">
        <v>7611</v>
      </c>
      <c r="H1049" s="42" t="s">
        <v>9688</v>
      </c>
      <c r="I1049" s="42">
        <v>41186</v>
      </c>
      <c r="J1049" t="s">
        <v>7625</v>
      </c>
      <c r="K1049" t="s">
        <v>7626</v>
      </c>
      <c r="L1049" t="s">
        <v>7618</v>
      </c>
      <c r="M1049" t="s">
        <v>7627</v>
      </c>
      <c r="N1049" s="42" t="s">
        <v>9689</v>
      </c>
      <c r="O1049" s="42" t="s">
        <v>9663</v>
      </c>
      <c r="P1049" s="42">
        <v>41221</v>
      </c>
      <c r="Q1049" s="42" t="s">
        <v>499</v>
      </c>
      <c r="R1049" t="s">
        <v>12113</v>
      </c>
      <c r="S1049" t="s">
        <v>12114</v>
      </c>
      <c r="T1049" s="42" t="s">
        <v>499</v>
      </c>
      <c r="U1049" t="s">
        <v>12113</v>
      </c>
      <c r="V1049" t="s">
        <v>12114</v>
      </c>
    </row>
    <row r="1050" spans="1:22" ht="18" customHeight="1">
      <c r="A1050">
        <v>4367</v>
      </c>
      <c r="B1050">
        <v>4367</v>
      </c>
      <c r="C1050" s="3">
        <v>41155</v>
      </c>
      <c r="D1050">
        <v>41200</v>
      </c>
      <c r="E1050" t="s">
        <v>1529</v>
      </c>
      <c r="F1050" t="s">
        <v>1530</v>
      </c>
      <c r="G1050" t="s">
        <v>7628</v>
      </c>
      <c r="H1050" s="42" t="s">
        <v>12115</v>
      </c>
      <c r="I1050" s="42">
        <v>41204</v>
      </c>
      <c r="J1050" t="s">
        <v>7629</v>
      </c>
      <c r="K1050" t="s">
        <v>7630</v>
      </c>
      <c r="L1050" t="s">
        <v>7631</v>
      </c>
      <c r="M1050" t="s">
        <v>7632</v>
      </c>
      <c r="N1050" s="42" t="s">
        <v>12684</v>
      </c>
      <c r="O1050" s="42" t="s">
        <v>5510</v>
      </c>
      <c r="P1050" s="42">
        <v>41247</v>
      </c>
      <c r="Q1050" s="42" t="s">
        <v>499</v>
      </c>
      <c r="R1050" t="s">
        <v>12116</v>
      </c>
      <c r="S1050" t="s">
        <v>12117</v>
      </c>
      <c r="T1050" s="42" t="s">
        <v>499</v>
      </c>
      <c r="U1050" t="s">
        <v>12116</v>
      </c>
      <c r="V1050" t="s">
        <v>12117</v>
      </c>
    </row>
    <row r="1051" spans="1:22" ht="18" customHeight="1">
      <c r="A1051">
        <v>4362</v>
      </c>
      <c r="B1051">
        <v>4362</v>
      </c>
      <c r="C1051" s="3">
        <v>41155</v>
      </c>
      <c r="D1051">
        <v>41200</v>
      </c>
      <c r="E1051" t="s">
        <v>1529</v>
      </c>
      <c r="F1051" t="s">
        <v>1530</v>
      </c>
      <c r="G1051" t="s">
        <v>1842</v>
      </c>
      <c r="H1051" s="42" t="s">
        <v>7962</v>
      </c>
      <c r="I1051" s="42">
        <v>41163</v>
      </c>
      <c r="J1051" t="s">
        <v>7633</v>
      </c>
      <c r="K1051" t="s">
        <v>7634</v>
      </c>
      <c r="L1051" t="s">
        <v>4885</v>
      </c>
      <c r="M1051" t="s">
        <v>7635</v>
      </c>
      <c r="N1051" s="42" t="s">
        <v>7963</v>
      </c>
      <c r="O1051" s="42" t="s">
        <v>2294</v>
      </c>
      <c r="P1051" s="42">
        <v>41166</v>
      </c>
      <c r="Q1051" s="42" t="s">
        <v>499</v>
      </c>
      <c r="R1051" t="s">
        <v>12118</v>
      </c>
      <c r="S1051" t="s">
        <v>12119</v>
      </c>
      <c r="T1051" s="42" t="s">
        <v>499</v>
      </c>
      <c r="U1051" t="s">
        <v>12118</v>
      </c>
      <c r="V1051" t="s">
        <v>12119</v>
      </c>
    </row>
    <row r="1052" spans="1:22" ht="18" customHeight="1">
      <c r="A1052">
        <v>4366</v>
      </c>
      <c r="B1052">
        <v>4366</v>
      </c>
      <c r="C1052" s="3">
        <v>41155</v>
      </c>
      <c r="D1052">
        <v>41200</v>
      </c>
      <c r="E1052" t="s">
        <v>1594</v>
      </c>
      <c r="F1052" t="s">
        <v>1530</v>
      </c>
      <c r="G1052" t="s">
        <v>1874</v>
      </c>
      <c r="H1052" s="42" t="s">
        <v>499</v>
      </c>
      <c r="I1052" s="42">
        <v>41204</v>
      </c>
      <c r="J1052" t="s">
        <v>7636</v>
      </c>
      <c r="K1052" s="28" t="s">
        <v>7637</v>
      </c>
      <c r="L1052" t="s">
        <v>4896</v>
      </c>
      <c r="M1052" t="s">
        <v>7638</v>
      </c>
      <c r="N1052" s="42" t="s">
        <v>499</v>
      </c>
      <c r="O1052" s="42" t="s">
        <v>499</v>
      </c>
      <c r="P1052" s="42" t="s">
        <v>499</v>
      </c>
      <c r="Q1052" s="42" t="s">
        <v>499</v>
      </c>
      <c r="R1052" s="42" t="s">
        <v>499</v>
      </c>
      <c r="S1052" s="42" t="s">
        <v>12120</v>
      </c>
      <c r="T1052" s="42" t="s">
        <v>499</v>
      </c>
      <c r="U1052" s="42" t="s">
        <v>499</v>
      </c>
      <c r="V1052" t="s">
        <v>12120</v>
      </c>
    </row>
    <row r="1053" spans="1:22" ht="18" customHeight="1">
      <c r="A1053">
        <v>4365</v>
      </c>
      <c r="B1053">
        <v>4365</v>
      </c>
      <c r="C1053" s="3">
        <v>41155</v>
      </c>
      <c r="D1053">
        <v>41200</v>
      </c>
      <c r="E1053" t="s">
        <v>1594</v>
      </c>
      <c r="F1053" t="s">
        <v>1530</v>
      </c>
      <c r="G1053" t="s">
        <v>1874</v>
      </c>
      <c r="H1053" s="42" t="s">
        <v>499</v>
      </c>
      <c r="I1053" s="42">
        <v>41204</v>
      </c>
      <c r="J1053" t="s">
        <v>7639</v>
      </c>
      <c r="K1053" s="28" t="s">
        <v>7640</v>
      </c>
      <c r="L1053" t="s">
        <v>4896</v>
      </c>
      <c r="M1053" t="s">
        <v>7641</v>
      </c>
      <c r="N1053" s="42" t="s">
        <v>499</v>
      </c>
      <c r="O1053" s="42" t="s">
        <v>499</v>
      </c>
      <c r="P1053" s="42" t="s">
        <v>499</v>
      </c>
      <c r="Q1053" s="42" t="s">
        <v>499</v>
      </c>
      <c r="R1053" s="42" t="s">
        <v>499</v>
      </c>
      <c r="S1053" s="42" t="s">
        <v>12121</v>
      </c>
      <c r="T1053" s="42" t="s">
        <v>499</v>
      </c>
      <c r="U1053" s="42" t="s">
        <v>499</v>
      </c>
      <c r="V1053" t="s">
        <v>12121</v>
      </c>
    </row>
    <row r="1054" spans="1:22" ht="18" customHeight="1">
      <c r="A1054">
        <v>4342</v>
      </c>
      <c r="B1054">
        <v>4342</v>
      </c>
      <c r="C1054" s="3">
        <v>41155</v>
      </c>
      <c r="D1054">
        <v>41200</v>
      </c>
      <c r="E1054" t="s">
        <v>1529</v>
      </c>
      <c r="F1054" t="s">
        <v>1530</v>
      </c>
      <c r="G1054" t="s">
        <v>7660</v>
      </c>
      <c r="H1054" s="42" t="s">
        <v>13491</v>
      </c>
      <c r="I1054" s="42">
        <v>41197</v>
      </c>
      <c r="J1054" t="s">
        <v>7661</v>
      </c>
      <c r="K1054" s="28" t="s">
        <v>7662</v>
      </c>
      <c r="L1054" t="s">
        <v>7663</v>
      </c>
      <c r="M1054" t="s">
        <v>7664</v>
      </c>
      <c r="N1054" s="42" t="s">
        <v>13492</v>
      </c>
      <c r="O1054" s="42" t="s">
        <v>6288</v>
      </c>
      <c r="P1054" s="42">
        <v>41255</v>
      </c>
      <c r="Q1054" s="42" t="s">
        <v>499</v>
      </c>
      <c r="R1054" s="42" t="s">
        <v>13493</v>
      </c>
      <c r="S1054" s="42" t="s">
        <v>12122</v>
      </c>
      <c r="T1054" s="42" t="s">
        <v>499</v>
      </c>
      <c r="U1054" s="42" t="s">
        <v>499</v>
      </c>
      <c r="V1054" t="s">
        <v>12122</v>
      </c>
    </row>
    <row r="1055" spans="1:22" ht="18" customHeight="1">
      <c r="A1055">
        <v>4341</v>
      </c>
      <c r="B1055">
        <v>4341</v>
      </c>
      <c r="C1055" s="3">
        <v>41155</v>
      </c>
      <c r="D1055">
        <v>41200</v>
      </c>
      <c r="E1055" t="s">
        <v>1529</v>
      </c>
      <c r="F1055" t="s">
        <v>1530</v>
      </c>
      <c r="G1055" t="s">
        <v>2045</v>
      </c>
      <c r="H1055" s="42" t="s">
        <v>8168</v>
      </c>
      <c r="I1055" s="42">
        <v>41166</v>
      </c>
      <c r="J1055" t="s">
        <v>7665</v>
      </c>
      <c r="K1055" t="s">
        <v>7666</v>
      </c>
      <c r="L1055" t="s">
        <v>7667</v>
      </c>
      <c r="M1055" t="s">
        <v>7668</v>
      </c>
      <c r="N1055" s="42" t="s">
        <v>8169</v>
      </c>
      <c r="O1055" s="42" t="s">
        <v>499</v>
      </c>
      <c r="P1055" s="42">
        <v>41171</v>
      </c>
      <c r="Q1055" s="42" t="s">
        <v>499</v>
      </c>
      <c r="R1055" s="42" t="s">
        <v>12123</v>
      </c>
      <c r="S1055" t="s">
        <v>12124</v>
      </c>
      <c r="T1055" s="42" t="s">
        <v>499</v>
      </c>
      <c r="U1055" t="s">
        <v>12123</v>
      </c>
      <c r="V1055" t="s">
        <v>12124</v>
      </c>
    </row>
    <row r="1056" spans="1:22" ht="18" customHeight="1">
      <c r="A1056">
        <v>4364</v>
      </c>
      <c r="B1056">
        <v>4364</v>
      </c>
      <c r="C1056" s="3">
        <v>41157</v>
      </c>
      <c r="D1056">
        <v>41202</v>
      </c>
      <c r="E1056" t="s">
        <v>1529</v>
      </c>
      <c r="F1056" t="s">
        <v>1530</v>
      </c>
      <c r="G1056" t="s">
        <v>7669</v>
      </c>
      <c r="H1056" s="42" t="s">
        <v>10284</v>
      </c>
      <c r="I1056" s="42">
        <v>41204</v>
      </c>
      <c r="J1056" t="s">
        <v>7670</v>
      </c>
      <c r="K1056" t="s">
        <v>7671</v>
      </c>
      <c r="L1056" t="s">
        <v>7672</v>
      </c>
      <c r="M1056" t="s">
        <v>7673</v>
      </c>
      <c r="N1056" s="42" t="s">
        <v>10285</v>
      </c>
      <c r="O1056" s="42" t="s">
        <v>6288</v>
      </c>
      <c r="P1056" s="42">
        <v>41240</v>
      </c>
      <c r="Q1056" s="42" t="s">
        <v>499</v>
      </c>
      <c r="R1056" t="s">
        <v>12125</v>
      </c>
      <c r="S1056" t="s">
        <v>12126</v>
      </c>
      <c r="T1056" s="42" t="s">
        <v>499</v>
      </c>
      <c r="U1056" t="s">
        <v>12125</v>
      </c>
      <c r="V1056" t="s">
        <v>12126</v>
      </c>
    </row>
    <row r="1057" spans="1:22" ht="18" customHeight="1">
      <c r="A1057">
        <v>4340</v>
      </c>
      <c r="B1057">
        <v>4340</v>
      </c>
      <c r="C1057" s="3">
        <v>41155</v>
      </c>
      <c r="D1057">
        <v>41200</v>
      </c>
      <c r="E1057" t="s">
        <v>1529</v>
      </c>
      <c r="F1057" t="s">
        <v>1530</v>
      </c>
      <c r="G1057" t="s">
        <v>2045</v>
      </c>
      <c r="H1057" s="42" t="s">
        <v>8305</v>
      </c>
      <c r="I1057" s="42">
        <v>41171</v>
      </c>
      <c r="J1057" t="s">
        <v>7665</v>
      </c>
      <c r="K1057" t="s">
        <v>7674</v>
      </c>
      <c r="L1057" t="s">
        <v>7667</v>
      </c>
      <c r="M1057" t="s">
        <v>7675</v>
      </c>
      <c r="N1057" s="42" t="s">
        <v>8357</v>
      </c>
      <c r="O1057" s="42" t="s">
        <v>5707</v>
      </c>
      <c r="P1057" s="42">
        <v>41172</v>
      </c>
      <c r="Q1057" s="42" t="s">
        <v>499</v>
      </c>
      <c r="R1057" t="s">
        <v>11312</v>
      </c>
      <c r="S1057" t="s">
        <v>12127</v>
      </c>
      <c r="T1057" s="42" t="s">
        <v>499</v>
      </c>
      <c r="U1057" t="s">
        <v>11312</v>
      </c>
      <c r="V1057" t="s">
        <v>12127</v>
      </c>
    </row>
    <row r="1058" spans="1:22" ht="18" customHeight="1">
      <c r="A1058">
        <v>4363</v>
      </c>
      <c r="B1058">
        <v>4363</v>
      </c>
      <c r="C1058" s="3">
        <v>41157</v>
      </c>
      <c r="D1058">
        <v>41202</v>
      </c>
      <c r="E1058" t="s">
        <v>1529</v>
      </c>
      <c r="F1058" t="s">
        <v>1530</v>
      </c>
      <c r="G1058" t="s">
        <v>7669</v>
      </c>
      <c r="H1058" s="42" t="s">
        <v>10286</v>
      </c>
      <c r="I1058" s="42">
        <v>41204</v>
      </c>
      <c r="J1058" t="s">
        <v>7676</v>
      </c>
      <c r="K1058" t="s">
        <v>7677</v>
      </c>
      <c r="L1058" t="s">
        <v>7672</v>
      </c>
      <c r="M1058" t="s">
        <v>7678</v>
      </c>
      <c r="N1058" s="42" t="s">
        <v>12128</v>
      </c>
      <c r="O1058" s="42" t="s">
        <v>7900</v>
      </c>
      <c r="P1058" s="42">
        <v>41242</v>
      </c>
      <c r="Q1058" s="42" t="s">
        <v>499</v>
      </c>
      <c r="R1058" t="s">
        <v>12129</v>
      </c>
      <c r="S1058" t="s">
        <v>12130</v>
      </c>
      <c r="T1058" s="42" t="s">
        <v>499</v>
      </c>
      <c r="U1058" t="s">
        <v>12129</v>
      </c>
      <c r="V1058" t="s">
        <v>12130</v>
      </c>
    </row>
    <row r="1059" spans="1:22" ht="18" customHeight="1">
      <c r="A1059">
        <v>4336</v>
      </c>
      <c r="B1059">
        <v>4336</v>
      </c>
      <c r="C1059" s="3">
        <v>41155</v>
      </c>
      <c r="D1059">
        <v>41200</v>
      </c>
      <c r="E1059" t="s">
        <v>1529</v>
      </c>
      <c r="F1059" t="s">
        <v>1530</v>
      </c>
      <c r="G1059" t="s">
        <v>2180</v>
      </c>
      <c r="H1059" s="42" t="s">
        <v>13494</v>
      </c>
      <c r="I1059" s="42">
        <v>41197</v>
      </c>
      <c r="J1059" t="s">
        <v>7679</v>
      </c>
      <c r="K1059" s="28" t="s">
        <v>7680</v>
      </c>
      <c r="L1059" t="s">
        <v>5014</v>
      </c>
      <c r="M1059" t="s">
        <v>7681</v>
      </c>
      <c r="N1059" s="42" t="s">
        <v>13495</v>
      </c>
      <c r="O1059" s="42" t="s">
        <v>6984</v>
      </c>
      <c r="P1059" s="42">
        <v>41255</v>
      </c>
      <c r="Q1059" s="42" t="s">
        <v>499</v>
      </c>
      <c r="R1059" s="42" t="s">
        <v>13496</v>
      </c>
      <c r="S1059" s="42" t="s">
        <v>12131</v>
      </c>
      <c r="T1059" s="42" t="s">
        <v>499</v>
      </c>
      <c r="U1059" s="42" t="s">
        <v>499</v>
      </c>
      <c r="V1059" t="s">
        <v>12131</v>
      </c>
    </row>
    <row r="1060" spans="1:22" ht="18" customHeight="1">
      <c r="A1060">
        <v>4335</v>
      </c>
      <c r="B1060">
        <v>4335</v>
      </c>
      <c r="C1060" s="3">
        <v>41155</v>
      </c>
      <c r="D1060">
        <v>41200</v>
      </c>
      <c r="E1060" t="s">
        <v>1529</v>
      </c>
      <c r="F1060" t="s">
        <v>1530</v>
      </c>
      <c r="G1060" t="s">
        <v>2180</v>
      </c>
      <c r="H1060" s="42" t="s">
        <v>9433</v>
      </c>
      <c r="I1060" s="42">
        <v>41197</v>
      </c>
      <c r="J1060" t="s">
        <v>7682</v>
      </c>
      <c r="K1060" t="s">
        <v>7683</v>
      </c>
      <c r="L1060" t="s">
        <v>5014</v>
      </c>
      <c r="M1060" t="s">
        <v>7684</v>
      </c>
      <c r="N1060" s="42" t="s">
        <v>9690</v>
      </c>
      <c r="O1060" s="42" t="s">
        <v>2698</v>
      </c>
      <c r="P1060" s="42">
        <v>41208</v>
      </c>
      <c r="Q1060" s="42" t="s">
        <v>499</v>
      </c>
      <c r="R1060" t="s">
        <v>12132</v>
      </c>
      <c r="S1060" t="s">
        <v>12133</v>
      </c>
      <c r="T1060" s="42" t="s">
        <v>499</v>
      </c>
      <c r="U1060" t="s">
        <v>12132</v>
      </c>
      <c r="V1060" t="s">
        <v>12133</v>
      </c>
    </row>
    <row r="1061" spans="1:22" ht="18" customHeight="1">
      <c r="A1061">
        <v>4360</v>
      </c>
      <c r="B1061">
        <v>4360</v>
      </c>
      <c r="C1061" s="3">
        <v>41157</v>
      </c>
      <c r="D1061">
        <v>41202</v>
      </c>
      <c r="E1061" t="s">
        <v>1529</v>
      </c>
      <c r="F1061" t="s">
        <v>1530</v>
      </c>
      <c r="G1061" t="s">
        <v>1842</v>
      </c>
      <c r="H1061" s="42" t="s">
        <v>7964</v>
      </c>
      <c r="I1061" s="42">
        <v>41164</v>
      </c>
      <c r="J1061" t="s">
        <v>7685</v>
      </c>
      <c r="K1061" t="s">
        <v>7686</v>
      </c>
      <c r="L1061" t="s">
        <v>4885</v>
      </c>
      <c r="M1061" t="s">
        <v>7687</v>
      </c>
      <c r="N1061" s="42" t="s">
        <v>8170</v>
      </c>
      <c r="O1061" s="42" t="s">
        <v>2698</v>
      </c>
      <c r="P1061" s="42">
        <v>41170</v>
      </c>
      <c r="Q1061" s="42" t="s">
        <v>499</v>
      </c>
      <c r="R1061" t="s">
        <v>12134</v>
      </c>
      <c r="S1061" t="s">
        <v>12135</v>
      </c>
      <c r="T1061" s="42" t="s">
        <v>499</v>
      </c>
      <c r="U1061" t="s">
        <v>12134</v>
      </c>
      <c r="V1061" t="s">
        <v>12135</v>
      </c>
    </row>
    <row r="1062" spans="1:22" ht="18" customHeight="1">
      <c r="A1062">
        <v>4334</v>
      </c>
      <c r="B1062">
        <v>4334</v>
      </c>
      <c r="C1062" s="3">
        <v>41155</v>
      </c>
      <c r="D1062">
        <v>41200</v>
      </c>
      <c r="E1062" t="s">
        <v>1529</v>
      </c>
      <c r="F1062" t="s">
        <v>1530</v>
      </c>
      <c r="G1062" t="s">
        <v>2180</v>
      </c>
      <c r="H1062" s="42" t="s">
        <v>9355</v>
      </c>
      <c r="I1062" s="42">
        <v>41197</v>
      </c>
      <c r="J1062" t="s">
        <v>7688</v>
      </c>
      <c r="K1062" t="s">
        <v>7689</v>
      </c>
      <c r="L1062" t="s">
        <v>5014</v>
      </c>
      <c r="M1062" t="s">
        <v>7681</v>
      </c>
      <c r="N1062" s="42" t="s">
        <v>9356</v>
      </c>
      <c r="O1062" s="42" t="s">
        <v>5510</v>
      </c>
      <c r="P1062" s="42">
        <v>41201</v>
      </c>
      <c r="Q1062" s="42" t="s">
        <v>499</v>
      </c>
      <c r="R1062" t="s">
        <v>12136</v>
      </c>
      <c r="S1062" t="s">
        <v>12137</v>
      </c>
      <c r="T1062" s="42" t="s">
        <v>499</v>
      </c>
      <c r="U1062" t="s">
        <v>12136</v>
      </c>
      <c r="V1062" t="s">
        <v>12137</v>
      </c>
    </row>
    <row r="1063" spans="1:22" ht="18" customHeight="1">
      <c r="A1063">
        <v>4333</v>
      </c>
      <c r="B1063">
        <v>4333</v>
      </c>
      <c r="C1063" s="3">
        <v>41155</v>
      </c>
      <c r="D1063">
        <v>41200</v>
      </c>
      <c r="E1063" t="s">
        <v>1529</v>
      </c>
      <c r="F1063" t="s">
        <v>1530</v>
      </c>
      <c r="G1063" t="s">
        <v>2180</v>
      </c>
      <c r="H1063" s="42" t="s">
        <v>9357</v>
      </c>
      <c r="I1063" s="42">
        <v>41197</v>
      </c>
      <c r="J1063" t="s">
        <v>7690</v>
      </c>
      <c r="K1063" t="s">
        <v>7691</v>
      </c>
      <c r="L1063" t="s">
        <v>5014</v>
      </c>
      <c r="M1063" t="s">
        <v>7692</v>
      </c>
      <c r="N1063" s="42" t="s">
        <v>9358</v>
      </c>
      <c r="O1063" s="42" t="s">
        <v>5510</v>
      </c>
      <c r="P1063" s="42">
        <v>41200</v>
      </c>
      <c r="Q1063" s="42" t="s">
        <v>499</v>
      </c>
      <c r="R1063" t="s">
        <v>12138</v>
      </c>
      <c r="S1063" t="s">
        <v>12139</v>
      </c>
      <c r="T1063" s="42" t="s">
        <v>499</v>
      </c>
      <c r="U1063" t="s">
        <v>12138</v>
      </c>
      <c r="V1063" t="s">
        <v>12139</v>
      </c>
    </row>
    <row r="1064" spans="1:22" ht="18" customHeight="1">
      <c r="A1064">
        <v>4332</v>
      </c>
      <c r="B1064">
        <v>4332</v>
      </c>
      <c r="C1064" s="3">
        <v>41155</v>
      </c>
      <c r="D1064">
        <v>41200</v>
      </c>
      <c r="E1064" t="s">
        <v>1529</v>
      </c>
      <c r="F1064" t="s">
        <v>1530</v>
      </c>
      <c r="G1064" t="s">
        <v>2180</v>
      </c>
      <c r="H1064" s="42" t="s">
        <v>9200</v>
      </c>
      <c r="I1064" s="42">
        <v>41192</v>
      </c>
      <c r="J1064" t="s">
        <v>7693</v>
      </c>
      <c r="K1064" t="s">
        <v>7694</v>
      </c>
      <c r="L1064" t="s">
        <v>5014</v>
      </c>
      <c r="M1064" t="s">
        <v>7695</v>
      </c>
      <c r="N1064" s="42" t="s">
        <v>9201</v>
      </c>
      <c r="O1064" s="42" t="s">
        <v>9185</v>
      </c>
      <c r="P1064" s="42">
        <v>41193</v>
      </c>
      <c r="Q1064" s="42" t="s">
        <v>499</v>
      </c>
      <c r="R1064" t="s">
        <v>12140</v>
      </c>
      <c r="S1064" t="s">
        <v>12141</v>
      </c>
      <c r="T1064" s="42" t="s">
        <v>499</v>
      </c>
      <c r="U1064" t="s">
        <v>12140</v>
      </c>
      <c r="V1064" t="s">
        <v>12141</v>
      </c>
    </row>
    <row r="1065" spans="1:22" ht="18" customHeight="1">
      <c r="A1065">
        <v>4361</v>
      </c>
      <c r="B1065">
        <v>4361</v>
      </c>
      <c r="C1065" s="3">
        <v>41157</v>
      </c>
      <c r="D1065">
        <v>41202</v>
      </c>
      <c r="E1065" t="s">
        <v>1529</v>
      </c>
      <c r="F1065" t="s">
        <v>1530</v>
      </c>
      <c r="G1065" t="s">
        <v>1842</v>
      </c>
      <c r="H1065" s="42" t="s">
        <v>12925</v>
      </c>
      <c r="I1065" s="42">
        <v>41204</v>
      </c>
      <c r="J1065" t="s">
        <v>7696</v>
      </c>
      <c r="K1065" t="s">
        <v>7697</v>
      </c>
      <c r="L1065" t="s">
        <v>4885</v>
      </c>
      <c r="M1065" t="s">
        <v>7698</v>
      </c>
      <c r="N1065" s="42" t="s">
        <v>12926</v>
      </c>
      <c r="O1065" s="42" t="s">
        <v>12750</v>
      </c>
      <c r="P1065" s="42">
        <v>41254</v>
      </c>
      <c r="Q1065" s="42" t="s">
        <v>499</v>
      </c>
      <c r="R1065" s="42" t="s">
        <v>12927</v>
      </c>
      <c r="S1065" t="s">
        <v>12142</v>
      </c>
      <c r="T1065" s="42" t="s">
        <v>499</v>
      </c>
      <c r="U1065" t="s">
        <v>12927</v>
      </c>
      <c r="V1065" t="s">
        <v>12142</v>
      </c>
    </row>
    <row r="1066" spans="1:22" ht="18" customHeight="1">
      <c r="A1066">
        <v>4326</v>
      </c>
      <c r="B1066">
        <v>4326</v>
      </c>
      <c r="C1066" s="3">
        <v>41155</v>
      </c>
      <c r="D1066">
        <v>41200</v>
      </c>
      <c r="E1066" t="s">
        <v>1529</v>
      </c>
      <c r="F1066" t="s">
        <v>1530</v>
      </c>
      <c r="G1066" t="s">
        <v>7699</v>
      </c>
      <c r="H1066" s="42" t="s">
        <v>9797</v>
      </c>
      <c r="I1066" s="42">
        <v>41204</v>
      </c>
      <c r="J1066" t="s">
        <v>7700</v>
      </c>
      <c r="K1066" t="s">
        <v>7701</v>
      </c>
      <c r="L1066" t="s">
        <v>7702</v>
      </c>
      <c r="M1066" t="s">
        <v>7703</v>
      </c>
      <c r="N1066" s="42" t="s">
        <v>9798</v>
      </c>
      <c r="O1066" s="42" t="s">
        <v>6922</v>
      </c>
      <c r="P1066" s="42">
        <v>41213</v>
      </c>
      <c r="Q1066" s="42" t="s">
        <v>499</v>
      </c>
      <c r="R1066" t="s">
        <v>12143</v>
      </c>
      <c r="S1066" t="s">
        <v>12144</v>
      </c>
      <c r="T1066" s="42" t="s">
        <v>499</v>
      </c>
      <c r="U1066" t="s">
        <v>12143</v>
      </c>
      <c r="V1066" t="s">
        <v>12144</v>
      </c>
    </row>
    <row r="1067" spans="1:22" ht="18" customHeight="1">
      <c r="A1067">
        <v>4359</v>
      </c>
      <c r="B1067">
        <v>4359</v>
      </c>
      <c r="C1067" s="3">
        <v>41157</v>
      </c>
      <c r="D1067">
        <v>41202</v>
      </c>
      <c r="E1067" t="s">
        <v>1529</v>
      </c>
      <c r="F1067" t="s">
        <v>1530</v>
      </c>
      <c r="G1067" t="s">
        <v>7704</v>
      </c>
      <c r="H1067" s="42" t="s">
        <v>9406</v>
      </c>
      <c r="I1067" s="42">
        <v>41197</v>
      </c>
      <c r="J1067" t="s">
        <v>7705</v>
      </c>
      <c r="K1067" t="s">
        <v>7706</v>
      </c>
      <c r="L1067" t="s">
        <v>7707</v>
      </c>
      <c r="M1067" t="s">
        <v>7708</v>
      </c>
      <c r="N1067" s="42" t="s">
        <v>9407</v>
      </c>
      <c r="O1067" s="42" t="s">
        <v>5920</v>
      </c>
      <c r="P1067" s="42">
        <v>41205</v>
      </c>
      <c r="Q1067" s="42" t="s">
        <v>499</v>
      </c>
      <c r="R1067" t="s">
        <v>12145</v>
      </c>
      <c r="S1067" t="s">
        <v>12146</v>
      </c>
      <c r="T1067" s="42" t="s">
        <v>499</v>
      </c>
      <c r="U1067" t="s">
        <v>12145</v>
      </c>
      <c r="V1067" t="s">
        <v>12146</v>
      </c>
    </row>
    <row r="1068" spans="1:22" ht="18" customHeight="1">
      <c r="A1068">
        <v>4325</v>
      </c>
      <c r="B1068">
        <v>4325</v>
      </c>
      <c r="C1068" s="3">
        <v>41155</v>
      </c>
      <c r="D1068">
        <v>41200</v>
      </c>
      <c r="E1068" t="s">
        <v>1529</v>
      </c>
      <c r="F1068" t="s">
        <v>1530</v>
      </c>
      <c r="G1068" t="s">
        <v>7699</v>
      </c>
      <c r="H1068" s="42" t="s">
        <v>9799</v>
      </c>
      <c r="I1068" s="42">
        <v>41204</v>
      </c>
      <c r="J1068" t="s">
        <v>7709</v>
      </c>
      <c r="K1068" t="s">
        <v>7710</v>
      </c>
      <c r="L1068" t="s">
        <v>7711</v>
      </c>
      <c r="M1068" t="s">
        <v>7712</v>
      </c>
      <c r="N1068" s="42" t="s">
        <v>9800</v>
      </c>
      <c r="O1068" s="42" t="s">
        <v>5920</v>
      </c>
      <c r="P1068" s="42">
        <v>41218</v>
      </c>
      <c r="Q1068" s="42" t="s">
        <v>499</v>
      </c>
      <c r="R1068" t="s">
        <v>12147</v>
      </c>
      <c r="S1068" t="s">
        <v>12148</v>
      </c>
      <c r="T1068" s="42" t="s">
        <v>499</v>
      </c>
      <c r="U1068" t="s">
        <v>12147</v>
      </c>
      <c r="V1068" t="s">
        <v>12148</v>
      </c>
    </row>
    <row r="1069" spans="1:22" ht="18" customHeight="1">
      <c r="A1069">
        <v>4331</v>
      </c>
      <c r="B1069">
        <v>4331</v>
      </c>
      <c r="C1069" s="3">
        <v>41155</v>
      </c>
      <c r="D1069">
        <v>41200</v>
      </c>
      <c r="E1069" t="s">
        <v>1529</v>
      </c>
      <c r="F1069" t="s">
        <v>1530</v>
      </c>
      <c r="G1069" t="s">
        <v>7699</v>
      </c>
      <c r="H1069" s="42" t="s">
        <v>9741</v>
      </c>
      <c r="I1069" s="42">
        <v>41204</v>
      </c>
      <c r="J1069" t="s">
        <v>7713</v>
      </c>
      <c r="K1069" t="s">
        <v>7714</v>
      </c>
      <c r="L1069" t="s">
        <v>7702</v>
      </c>
      <c r="M1069" t="s">
        <v>7715</v>
      </c>
      <c r="N1069" s="42" t="s">
        <v>9742</v>
      </c>
      <c r="O1069" s="42" t="s">
        <v>6984</v>
      </c>
      <c r="P1069" s="42">
        <v>41213</v>
      </c>
      <c r="Q1069" s="42" t="s">
        <v>499</v>
      </c>
      <c r="R1069" t="s">
        <v>12149</v>
      </c>
      <c r="S1069" t="s">
        <v>12150</v>
      </c>
      <c r="T1069" s="42" t="s">
        <v>499</v>
      </c>
      <c r="U1069" t="s">
        <v>12149</v>
      </c>
      <c r="V1069" t="s">
        <v>12150</v>
      </c>
    </row>
    <row r="1070" spans="1:22" ht="18" customHeight="1">
      <c r="A1070">
        <v>4358</v>
      </c>
      <c r="B1070">
        <v>4358</v>
      </c>
      <c r="C1070" s="3">
        <v>41157</v>
      </c>
      <c r="D1070">
        <v>41202</v>
      </c>
      <c r="E1070" t="s">
        <v>1529</v>
      </c>
      <c r="F1070" t="s">
        <v>1530</v>
      </c>
      <c r="G1070" t="s">
        <v>3770</v>
      </c>
      <c r="H1070" s="42" t="s">
        <v>10132</v>
      </c>
      <c r="I1070" s="42">
        <v>41197</v>
      </c>
      <c r="J1070" t="s">
        <v>7716</v>
      </c>
      <c r="K1070" t="s">
        <v>7717</v>
      </c>
      <c r="L1070" t="s">
        <v>5224</v>
      </c>
      <c r="M1070" t="s">
        <v>7718</v>
      </c>
      <c r="N1070" s="42" t="s">
        <v>10133</v>
      </c>
      <c r="O1070" s="42" t="s">
        <v>5920</v>
      </c>
      <c r="P1070" s="42">
        <v>41233</v>
      </c>
      <c r="Q1070" s="42" t="s">
        <v>499</v>
      </c>
      <c r="R1070" t="s">
        <v>12151</v>
      </c>
      <c r="S1070" t="s">
        <v>12152</v>
      </c>
      <c r="T1070" s="42" t="s">
        <v>499</v>
      </c>
      <c r="U1070" t="s">
        <v>12151</v>
      </c>
      <c r="V1070" t="s">
        <v>12152</v>
      </c>
    </row>
    <row r="1071" spans="1:22" ht="18" customHeight="1">
      <c r="A1071">
        <v>4317</v>
      </c>
      <c r="B1071">
        <v>4317</v>
      </c>
      <c r="C1071" s="3">
        <v>41155</v>
      </c>
      <c r="D1071">
        <v>41200</v>
      </c>
      <c r="E1071" t="s">
        <v>1594</v>
      </c>
      <c r="F1071" t="s">
        <v>1530</v>
      </c>
      <c r="G1071" t="s">
        <v>7726</v>
      </c>
      <c r="H1071" s="42" t="s">
        <v>12928</v>
      </c>
      <c r="I1071" s="42">
        <v>41204</v>
      </c>
      <c r="J1071" t="s">
        <v>7720</v>
      </c>
      <c r="K1071" t="s">
        <v>12929</v>
      </c>
      <c r="L1071" t="s">
        <v>7721</v>
      </c>
      <c r="M1071" t="s">
        <v>7722</v>
      </c>
      <c r="N1071" s="42" t="s">
        <v>499</v>
      </c>
      <c r="O1071" s="42" t="s">
        <v>499</v>
      </c>
      <c r="P1071" s="42" t="s">
        <v>499</v>
      </c>
      <c r="Q1071" s="42" t="s">
        <v>499</v>
      </c>
      <c r="R1071" s="42" t="s">
        <v>12930</v>
      </c>
      <c r="S1071" s="42" t="s">
        <v>12153</v>
      </c>
      <c r="T1071" s="42" t="s">
        <v>499</v>
      </c>
      <c r="U1071" t="s">
        <v>12930</v>
      </c>
      <c r="V1071" t="s">
        <v>12153</v>
      </c>
    </row>
    <row r="1072" spans="1:22" ht="18" customHeight="1">
      <c r="A1072">
        <v>4324</v>
      </c>
      <c r="B1072">
        <v>4324</v>
      </c>
      <c r="C1072" s="3">
        <v>41155</v>
      </c>
      <c r="D1072">
        <v>41200</v>
      </c>
      <c r="E1072" t="s">
        <v>1529</v>
      </c>
      <c r="F1072" t="s">
        <v>1530</v>
      </c>
      <c r="G1072" t="s">
        <v>7699</v>
      </c>
      <c r="H1072" s="42" t="s">
        <v>9801</v>
      </c>
      <c r="I1072" s="42">
        <v>41204</v>
      </c>
      <c r="J1072" t="s">
        <v>7723</v>
      </c>
      <c r="K1072" t="s">
        <v>7724</v>
      </c>
      <c r="L1072" t="s">
        <v>7702</v>
      </c>
      <c r="M1072" t="s">
        <v>7725</v>
      </c>
      <c r="N1072" s="42" t="s">
        <v>9802</v>
      </c>
      <c r="O1072" s="42" t="s">
        <v>6922</v>
      </c>
      <c r="P1072" s="42">
        <v>41213</v>
      </c>
      <c r="Q1072" s="42" t="s">
        <v>499</v>
      </c>
      <c r="R1072" t="s">
        <v>12154</v>
      </c>
      <c r="S1072" t="s">
        <v>12155</v>
      </c>
      <c r="T1072" s="42" t="s">
        <v>499</v>
      </c>
      <c r="U1072" t="s">
        <v>12154</v>
      </c>
      <c r="V1072" t="s">
        <v>12155</v>
      </c>
    </row>
    <row r="1073" spans="1:22" ht="18" customHeight="1">
      <c r="A1073">
        <v>4315</v>
      </c>
      <c r="B1073">
        <v>4315</v>
      </c>
      <c r="C1073" s="3">
        <v>41155</v>
      </c>
      <c r="D1073">
        <v>41200</v>
      </c>
      <c r="E1073" t="s">
        <v>1529</v>
      </c>
      <c r="F1073" t="s">
        <v>1530</v>
      </c>
      <c r="G1073" t="s">
        <v>7726</v>
      </c>
      <c r="H1073" s="42" t="s">
        <v>10134</v>
      </c>
      <c r="I1073" s="42">
        <v>41204</v>
      </c>
      <c r="J1073" t="s">
        <v>7727</v>
      </c>
      <c r="K1073" t="s">
        <v>7728</v>
      </c>
      <c r="L1073" t="s">
        <v>7721</v>
      </c>
      <c r="M1073" t="s">
        <v>7729</v>
      </c>
      <c r="N1073" s="42" t="s">
        <v>10135</v>
      </c>
      <c r="O1073" s="42" t="s">
        <v>5948</v>
      </c>
      <c r="P1073" s="42">
        <v>41233</v>
      </c>
      <c r="Q1073" s="42" t="s">
        <v>499</v>
      </c>
      <c r="R1073" t="s">
        <v>12156</v>
      </c>
      <c r="S1073" t="s">
        <v>12157</v>
      </c>
      <c r="T1073" s="42" t="s">
        <v>499</v>
      </c>
      <c r="U1073" t="s">
        <v>12156</v>
      </c>
      <c r="V1073" t="s">
        <v>12157</v>
      </c>
    </row>
    <row r="1074" spans="1:22" ht="18" customHeight="1">
      <c r="A1074">
        <v>4322</v>
      </c>
      <c r="B1074">
        <v>4322</v>
      </c>
      <c r="C1074" s="3">
        <v>41155</v>
      </c>
      <c r="D1074">
        <v>41200</v>
      </c>
      <c r="E1074" t="s">
        <v>1529</v>
      </c>
      <c r="F1074" t="s">
        <v>1530</v>
      </c>
      <c r="G1074" t="s">
        <v>7699</v>
      </c>
      <c r="H1074" s="42" t="s">
        <v>9743</v>
      </c>
      <c r="I1074" s="42">
        <v>41204</v>
      </c>
      <c r="J1074" t="s">
        <v>7730</v>
      </c>
      <c r="K1074" t="s">
        <v>12158</v>
      </c>
      <c r="L1074" t="s">
        <v>7702</v>
      </c>
      <c r="M1074" t="s">
        <v>7731</v>
      </c>
      <c r="N1074" s="42" t="s">
        <v>9744</v>
      </c>
      <c r="O1074" s="42" t="s">
        <v>6922</v>
      </c>
      <c r="P1074" s="42">
        <v>41213</v>
      </c>
      <c r="Q1074" s="42" t="s">
        <v>9990</v>
      </c>
      <c r="R1074" t="s">
        <v>12159</v>
      </c>
      <c r="S1074" t="s">
        <v>12160</v>
      </c>
      <c r="T1074" t="s">
        <v>9990</v>
      </c>
      <c r="U1074" t="s">
        <v>12159</v>
      </c>
      <c r="V1074" t="s">
        <v>12160</v>
      </c>
    </row>
    <row r="1075" spans="1:22" ht="18" customHeight="1">
      <c r="A1075">
        <v>4329</v>
      </c>
      <c r="B1075">
        <v>4329</v>
      </c>
      <c r="C1075" s="3">
        <v>41155</v>
      </c>
      <c r="D1075">
        <v>41200</v>
      </c>
      <c r="E1075" t="s">
        <v>1529</v>
      </c>
      <c r="F1075" t="s">
        <v>1530</v>
      </c>
      <c r="G1075" t="s">
        <v>7699</v>
      </c>
      <c r="H1075" s="42" t="s">
        <v>9745</v>
      </c>
      <c r="I1075" s="42">
        <v>41204</v>
      </c>
      <c r="J1075" t="s">
        <v>7732</v>
      </c>
      <c r="K1075" t="s">
        <v>7733</v>
      </c>
      <c r="L1075" t="s">
        <v>7702</v>
      </c>
      <c r="M1075" t="s">
        <v>7734</v>
      </c>
      <c r="N1075" s="42" t="s">
        <v>9746</v>
      </c>
      <c r="O1075" s="42" t="s">
        <v>6922</v>
      </c>
      <c r="P1075" s="42">
        <v>41212</v>
      </c>
      <c r="Q1075" s="42" t="s">
        <v>499</v>
      </c>
      <c r="R1075" t="s">
        <v>12161</v>
      </c>
      <c r="S1075" t="s">
        <v>12162</v>
      </c>
      <c r="T1075" s="42" t="s">
        <v>499</v>
      </c>
      <c r="U1075" t="s">
        <v>12161</v>
      </c>
      <c r="V1075" t="s">
        <v>12162</v>
      </c>
    </row>
    <row r="1076" spans="1:22" ht="18" customHeight="1">
      <c r="A1076">
        <v>4306</v>
      </c>
      <c r="B1076">
        <v>4306</v>
      </c>
      <c r="C1076" s="3">
        <v>41155</v>
      </c>
      <c r="D1076">
        <v>41200</v>
      </c>
      <c r="E1076" t="s">
        <v>1529</v>
      </c>
      <c r="F1076" t="s">
        <v>1530</v>
      </c>
      <c r="G1076" t="s">
        <v>7735</v>
      </c>
      <c r="H1076" s="42" t="s">
        <v>12931</v>
      </c>
      <c r="I1076" s="42">
        <v>41197</v>
      </c>
      <c r="J1076" t="s">
        <v>7736</v>
      </c>
      <c r="K1076" t="s">
        <v>7737</v>
      </c>
      <c r="L1076" t="s">
        <v>7738</v>
      </c>
      <c r="M1076" t="s">
        <v>7739</v>
      </c>
      <c r="N1076" s="42" t="s">
        <v>12932</v>
      </c>
      <c r="O1076" s="42" t="s">
        <v>6922</v>
      </c>
      <c r="P1076" s="42">
        <v>41250</v>
      </c>
      <c r="Q1076" s="42" t="s">
        <v>499</v>
      </c>
      <c r="R1076" s="42" t="s">
        <v>12933</v>
      </c>
      <c r="S1076" t="s">
        <v>12163</v>
      </c>
      <c r="T1076" s="42" t="s">
        <v>499</v>
      </c>
      <c r="U1076" t="s">
        <v>12933</v>
      </c>
      <c r="V1076" t="s">
        <v>12163</v>
      </c>
    </row>
    <row r="1077" spans="1:22" ht="18" customHeight="1">
      <c r="A1077">
        <v>4357</v>
      </c>
      <c r="B1077">
        <v>4357</v>
      </c>
      <c r="C1077" s="3">
        <v>41157</v>
      </c>
      <c r="D1077">
        <v>41202</v>
      </c>
      <c r="E1077" t="s">
        <v>1529</v>
      </c>
      <c r="F1077" t="s">
        <v>1530</v>
      </c>
      <c r="G1077" t="s">
        <v>7740</v>
      </c>
      <c r="H1077" s="42" t="s">
        <v>12934</v>
      </c>
      <c r="I1077" s="42">
        <v>41197</v>
      </c>
      <c r="J1077" t="s">
        <v>7741</v>
      </c>
      <c r="K1077" t="s">
        <v>7742</v>
      </c>
      <c r="L1077" t="s">
        <v>7743</v>
      </c>
      <c r="M1077" t="s">
        <v>7744</v>
      </c>
      <c r="N1077" s="42" t="s">
        <v>12935</v>
      </c>
      <c r="O1077" s="42" t="s">
        <v>8115</v>
      </c>
      <c r="P1077" s="42">
        <v>41254</v>
      </c>
      <c r="Q1077" s="42" t="s">
        <v>499</v>
      </c>
      <c r="R1077" s="42" t="s">
        <v>12936</v>
      </c>
      <c r="S1077" s="42" t="s">
        <v>12164</v>
      </c>
      <c r="T1077" s="42" t="s">
        <v>499</v>
      </c>
      <c r="U1077" t="s">
        <v>12936</v>
      </c>
      <c r="V1077" t="s">
        <v>12164</v>
      </c>
    </row>
    <row r="1078" spans="1:22" ht="18" customHeight="1">
      <c r="A1078">
        <v>4305</v>
      </c>
      <c r="B1078">
        <v>4305</v>
      </c>
      <c r="C1078" s="3">
        <v>41155</v>
      </c>
      <c r="D1078">
        <v>41200</v>
      </c>
      <c r="E1078" t="s">
        <v>1529</v>
      </c>
      <c r="F1078" t="s">
        <v>1530</v>
      </c>
      <c r="G1078" t="s">
        <v>7735</v>
      </c>
      <c r="H1078" s="42" t="s">
        <v>12776</v>
      </c>
      <c r="I1078" s="42">
        <v>41197</v>
      </c>
      <c r="J1078" t="s">
        <v>7745</v>
      </c>
      <c r="K1078" t="s">
        <v>7746</v>
      </c>
      <c r="L1078" t="s">
        <v>7738</v>
      </c>
      <c r="M1078" t="s">
        <v>7747</v>
      </c>
      <c r="N1078" s="42" t="s">
        <v>12937</v>
      </c>
      <c r="O1078" s="42" t="s">
        <v>6922</v>
      </c>
      <c r="P1078" s="42">
        <v>41249</v>
      </c>
      <c r="Q1078" s="42" t="s">
        <v>499</v>
      </c>
      <c r="R1078" s="42" t="s">
        <v>12777</v>
      </c>
      <c r="S1078" t="s">
        <v>12165</v>
      </c>
      <c r="T1078" s="42" t="s">
        <v>499</v>
      </c>
      <c r="U1078" t="s">
        <v>12777</v>
      </c>
      <c r="V1078" t="s">
        <v>12165</v>
      </c>
    </row>
    <row r="1079" spans="1:22" ht="18" customHeight="1">
      <c r="A1079">
        <v>4328</v>
      </c>
      <c r="B1079">
        <v>4328</v>
      </c>
      <c r="C1079" s="3">
        <v>41155</v>
      </c>
      <c r="D1079">
        <v>41200</v>
      </c>
      <c r="E1079" t="s">
        <v>1529</v>
      </c>
      <c r="F1079" t="s">
        <v>1530</v>
      </c>
      <c r="G1079" t="s">
        <v>7699</v>
      </c>
      <c r="H1079" s="42" t="s">
        <v>9747</v>
      </c>
      <c r="I1079" s="42">
        <v>41204</v>
      </c>
      <c r="J1079" t="s">
        <v>7748</v>
      </c>
      <c r="K1079" t="s">
        <v>7749</v>
      </c>
      <c r="L1079" t="s">
        <v>7702</v>
      </c>
      <c r="M1079" t="s">
        <v>7750</v>
      </c>
      <c r="N1079" s="42" t="s">
        <v>9748</v>
      </c>
      <c r="O1079" s="42" t="s">
        <v>6922</v>
      </c>
      <c r="P1079" s="42">
        <v>41211</v>
      </c>
      <c r="Q1079" s="42" t="s">
        <v>499</v>
      </c>
      <c r="R1079" t="s">
        <v>12166</v>
      </c>
      <c r="S1079" t="s">
        <v>12167</v>
      </c>
      <c r="T1079" s="42" t="s">
        <v>499</v>
      </c>
      <c r="U1079" t="s">
        <v>12166</v>
      </c>
      <c r="V1079" t="s">
        <v>12167</v>
      </c>
    </row>
    <row r="1080" spans="1:22" ht="18" customHeight="1">
      <c r="A1080">
        <v>4356</v>
      </c>
      <c r="B1080">
        <v>4356</v>
      </c>
      <c r="C1080" s="3">
        <v>41157</v>
      </c>
      <c r="D1080">
        <v>41202</v>
      </c>
      <c r="E1080" t="s">
        <v>1529</v>
      </c>
      <c r="F1080" t="s">
        <v>1530</v>
      </c>
      <c r="G1080" t="s">
        <v>7740</v>
      </c>
      <c r="H1080" s="42" t="s">
        <v>12938</v>
      </c>
      <c r="I1080" s="42">
        <v>41197</v>
      </c>
      <c r="J1080" t="s">
        <v>7751</v>
      </c>
      <c r="K1080" t="s">
        <v>7752</v>
      </c>
      <c r="L1080" t="s">
        <v>7743</v>
      </c>
      <c r="M1080" t="s">
        <v>7753</v>
      </c>
      <c r="N1080" s="42" t="s">
        <v>13497</v>
      </c>
      <c r="O1080" s="42" t="s">
        <v>8115</v>
      </c>
      <c r="P1080" s="42">
        <v>41255</v>
      </c>
      <c r="Q1080" s="42" t="s">
        <v>499</v>
      </c>
      <c r="R1080" s="42" t="s">
        <v>12939</v>
      </c>
      <c r="S1080" s="42" t="s">
        <v>12168</v>
      </c>
      <c r="T1080" s="42" t="s">
        <v>499</v>
      </c>
      <c r="U1080" t="s">
        <v>12939</v>
      </c>
      <c r="V1080" t="s">
        <v>12168</v>
      </c>
    </row>
    <row r="1081" spans="1:22" ht="18" customHeight="1">
      <c r="A1081">
        <v>4320</v>
      </c>
      <c r="B1081">
        <v>4320</v>
      </c>
      <c r="C1081" s="3">
        <v>41155</v>
      </c>
      <c r="D1081">
        <v>41207</v>
      </c>
      <c r="E1081" t="s">
        <v>1538</v>
      </c>
      <c r="F1081" t="s">
        <v>1530</v>
      </c>
      <c r="G1081" t="s">
        <v>6087</v>
      </c>
      <c r="H1081" s="42" t="s">
        <v>12940</v>
      </c>
      <c r="I1081" s="42">
        <v>41236</v>
      </c>
      <c r="J1081" t="s">
        <v>7754</v>
      </c>
      <c r="K1081" t="s">
        <v>9991</v>
      </c>
      <c r="L1081" t="s">
        <v>5183</v>
      </c>
      <c r="M1081" t="s">
        <v>9691</v>
      </c>
      <c r="N1081" s="42" t="s">
        <v>12941</v>
      </c>
      <c r="O1081" s="42" t="s">
        <v>687</v>
      </c>
      <c r="P1081" s="42" t="s">
        <v>499</v>
      </c>
      <c r="Q1081" s="42" t="s">
        <v>9992</v>
      </c>
      <c r="R1081" s="42" t="s">
        <v>12942</v>
      </c>
      <c r="S1081" s="42" t="s">
        <v>12169</v>
      </c>
      <c r="T1081" t="s">
        <v>9992</v>
      </c>
      <c r="U1081" t="s">
        <v>12942</v>
      </c>
      <c r="V1081" t="s">
        <v>12169</v>
      </c>
    </row>
    <row r="1082" spans="1:22" ht="18" customHeight="1">
      <c r="A1082">
        <v>4319</v>
      </c>
      <c r="B1082">
        <v>4319</v>
      </c>
      <c r="C1082" s="3">
        <v>41155</v>
      </c>
      <c r="D1082">
        <v>41207</v>
      </c>
      <c r="E1082" t="s">
        <v>1529</v>
      </c>
      <c r="F1082" t="s">
        <v>1530</v>
      </c>
      <c r="G1082" t="s">
        <v>6087</v>
      </c>
      <c r="H1082" s="42" t="s">
        <v>12943</v>
      </c>
      <c r="I1082" s="42">
        <v>41236</v>
      </c>
      <c r="J1082" t="s">
        <v>7755</v>
      </c>
      <c r="K1082" t="s">
        <v>9692</v>
      </c>
      <c r="L1082" t="s">
        <v>5183</v>
      </c>
      <c r="M1082" t="s">
        <v>9693</v>
      </c>
      <c r="N1082" s="42" t="s">
        <v>13498</v>
      </c>
      <c r="O1082" s="42" t="s">
        <v>1554</v>
      </c>
      <c r="P1082" s="42">
        <v>41255</v>
      </c>
      <c r="Q1082" s="42" t="s">
        <v>9694</v>
      </c>
      <c r="R1082" s="42" t="s">
        <v>12944</v>
      </c>
      <c r="S1082" s="42" t="s">
        <v>12170</v>
      </c>
      <c r="T1082" t="s">
        <v>9694</v>
      </c>
      <c r="U1082" t="s">
        <v>12944</v>
      </c>
      <c r="V1082" t="s">
        <v>12170</v>
      </c>
    </row>
    <row r="1083" spans="1:22" ht="18" customHeight="1">
      <c r="A1083">
        <v>4339</v>
      </c>
      <c r="B1083">
        <v>4339</v>
      </c>
      <c r="C1083" s="3">
        <v>41155</v>
      </c>
      <c r="D1083">
        <v>41200</v>
      </c>
      <c r="E1083" t="s">
        <v>1594</v>
      </c>
      <c r="F1083" t="s">
        <v>1770</v>
      </c>
      <c r="G1083" t="s">
        <v>7756</v>
      </c>
      <c r="H1083" s="42" t="s">
        <v>12778</v>
      </c>
      <c r="I1083" s="42">
        <v>41248</v>
      </c>
      <c r="J1083" t="s">
        <v>7757</v>
      </c>
      <c r="K1083" t="s">
        <v>7758</v>
      </c>
      <c r="L1083" t="s">
        <v>7759</v>
      </c>
      <c r="M1083" t="s">
        <v>7760</v>
      </c>
      <c r="N1083" s="42" t="s">
        <v>499</v>
      </c>
      <c r="O1083" s="42" t="s">
        <v>499</v>
      </c>
      <c r="P1083" s="42" t="s">
        <v>499</v>
      </c>
      <c r="Q1083" s="42" t="s">
        <v>499</v>
      </c>
      <c r="R1083" s="42" t="s">
        <v>12779</v>
      </c>
      <c r="S1083" s="42" t="s">
        <v>12171</v>
      </c>
      <c r="T1083" s="42" t="s">
        <v>499</v>
      </c>
      <c r="U1083" t="s">
        <v>12779</v>
      </c>
      <c r="V1083" t="s">
        <v>12171</v>
      </c>
    </row>
    <row r="1084" spans="1:22" ht="18" customHeight="1">
      <c r="A1084">
        <v>4355</v>
      </c>
      <c r="B1084">
        <v>4355</v>
      </c>
      <c r="C1084" s="3">
        <v>41157</v>
      </c>
      <c r="D1084">
        <v>41202</v>
      </c>
      <c r="E1084" t="s">
        <v>1529</v>
      </c>
      <c r="F1084" t="s">
        <v>1530</v>
      </c>
      <c r="G1084" t="s">
        <v>7740</v>
      </c>
      <c r="H1084" s="42" t="s">
        <v>12945</v>
      </c>
      <c r="I1084" s="42">
        <v>41197</v>
      </c>
      <c r="J1084" t="s">
        <v>7751</v>
      </c>
      <c r="K1084" t="s">
        <v>7761</v>
      </c>
      <c r="L1084" t="s">
        <v>7743</v>
      </c>
      <c r="M1084" t="s">
        <v>7753</v>
      </c>
      <c r="N1084" s="42" t="s">
        <v>13499</v>
      </c>
      <c r="O1084" s="42" t="s">
        <v>8112</v>
      </c>
      <c r="P1084" s="42">
        <v>41256</v>
      </c>
      <c r="Q1084" s="42" t="s">
        <v>499</v>
      </c>
      <c r="R1084" s="42" t="s">
        <v>12946</v>
      </c>
      <c r="S1084" s="42" t="s">
        <v>12172</v>
      </c>
      <c r="T1084" s="42" t="s">
        <v>499</v>
      </c>
      <c r="U1084" t="s">
        <v>12946</v>
      </c>
      <c r="V1084" t="s">
        <v>12172</v>
      </c>
    </row>
    <row r="1085" spans="1:22" ht="18" customHeight="1">
      <c r="A1085">
        <v>4338</v>
      </c>
      <c r="B1085">
        <v>4338</v>
      </c>
      <c r="C1085" s="3">
        <v>41155</v>
      </c>
      <c r="D1085">
        <v>41200</v>
      </c>
      <c r="E1085" t="s">
        <v>1529</v>
      </c>
      <c r="F1085" t="s">
        <v>1770</v>
      </c>
      <c r="G1085" t="s">
        <v>7756</v>
      </c>
      <c r="H1085" s="42" t="s">
        <v>13500</v>
      </c>
      <c r="I1085" s="42">
        <v>41256</v>
      </c>
      <c r="J1085" t="s">
        <v>7757</v>
      </c>
      <c r="K1085" s="28" t="s">
        <v>12685</v>
      </c>
      <c r="L1085" s="28" t="s">
        <v>7759</v>
      </c>
      <c r="M1085" t="s">
        <v>7760</v>
      </c>
      <c r="N1085" s="42" t="s">
        <v>13501</v>
      </c>
      <c r="O1085" s="42" t="s">
        <v>4271</v>
      </c>
      <c r="P1085" s="42">
        <v>41256</v>
      </c>
      <c r="Q1085" s="42" t="s">
        <v>499</v>
      </c>
      <c r="R1085" s="42" t="s">
        <v>13502</v>
      </c>
      <c r="S1085" s="42" t="s">
        <v>13503</v>
      </c>
      <c r="T1085" s="42" t="s">
        <v>499</v>
      </c>
      <c r="U1085" s="42" t="s">
        <v>499</v>
      </c>
      <c r="V1085" t="s">
        <v>12171</v>
      </c>
    </row>
    <row r="1086" spans="1:22" ht="18" customHeight="1">
      <c r="A1086">
        <v>4337</v>
      </c>
      <c r="B1086">
        <v>4337</v>
      </c>
      <c r="C1086" s="3">
        <v>41155</v>
      </c>
      <c r="D1086">
        <v>41200</v>
      </c>
      <c r="E1086" t="s">
        <v>1529</v>
      </c>
      <c r="F1086" t="s">
        <v>1770</v>
      </c>
      <c r="G1086" t="s">
        <v>7756</v>
      </c>
      <c r="H1086" s="42" t="s">
        <v>12686</v>
      </c>
      <c r="I1086" s="42">
        <v>41247</v>
      </c>
      <c r="J1086" t="s">
        <v>7757</v>
      </c>
      <c r="K1086" t="s">
        <v>7762</v>
      </c>
      <c r="L1086" t="s">
        <v>7759</v>
      </c>
      <c r="M1086" t="s">
        <v>7760</v>
      </c>
      <c r="N1086" s="42" t="s">
        <v>12687</v>
      </c>
      <c r="O1086" s="42" t="s">
        <v>4252</v>
      </c>
      <c r="P1086" s="42">
        <v>41247</v>
      </c>
      <c r="Q1086" s="42" t="s">
        <v>499</v>
      </c>
      <c r="R1086" s="42" t="s">
        <v>12688</v>
      </c>
      <c r="S1086" t="s">
        <v>12173</v>
      </c>
      <c r="T1086" s="42" t="s">
        <v>499</v>
      </c>
      <c r="U1086" t="s">
        <v>12688</v>
      </c>
      <c r="V1086" t="s">
        <v>12173</v>
      </c>
    </row>
    <row r="1087" spans="1:22" ht="18" customHeight="1">
      <c r="A1087">
        <v>4354</v>
      </c>
      <c r="B1087">
        <v>4354</v>
      </c>
      <c r="C1087" s="3">
        <v>41157</v>
      </c>
      <c r="D1087">
        <v>41202</v>
      </c>
      <c r="E1087" t="s">
        <v>1529</v>
      </c>
      <c r="F1087" t="s">
        <v>1530</v>
      </c>
      <c r="G1087" t="s">
        <v>7740</v>
      </c>
      <c r="H1087" s="42" t="s">
        <v>12947</v>
      </c>
      <c r="I1087" s="42">
        <v>41197</v>
      </c>
      <c r="J1087" t="s">
        <v>7763</v>
      </c>
      <c r="K1087" t="s">
        <v>7764</v>
      </c>
      <c r="L1087" t="s">
        <v>7743</v>
      </c>
      <c r="M1087" t="s">
        <v>7753</v>
      </c>
      <c r="N1087" s="42" t="s">
        <v>13504</v>
      </c>
      <c r="O1087" s="42" t="s">
        <v>8115</v>
      </c>
      <c r="P1087" s="42">
        <v>41255</v>
      </c>
      <c r="Q1087" s="42" t="s">
        <v>499</v>
      </c>
      <c r="R1087" s="42" t="s">
        <v>12948</v>
      </c>
      <c r="S1087" s="42" t="s">
        <v>12174</v>
      </c>
      <c r="T1087" s="42" t="s">
        <v>499</v>
      </c>
      <c r="U1087" t="s">
        <v>12948</v>
      </c>
      <c r="V1087" t="s">
        <v>12174</v>
      </c>
    </row>
    <row r="1088" spans="1:22" ht="18" customHeight="1">
      <c r="A1088">
        <v>4353</v>
      </c>
      <c r="B1088">
        <v>4353</v>
      </c>
      <c r="C1088" s="3">
        <v>41157</v>
      </c>
      <c r="D1088">
        <v>41202</v>
      </c>
      <c r="E1088" t="s">
        <v>1529</v>
      </c>
      <c r="F1088" t="s">
        <v>1530</v>
      </c>
      <c r="G1088" t="s">
        <v>7740</v>
      </c>
      <c r="H1088" s="42" t="s">
        <v>12949</v>
      </c>
      <c r="I1088" s="42">
        <v>41197</v>
      </c>
      <c r="J1088" t="s">
        <v>7765</v>
      </c>
      <c r="K1088" t="s">
        <v>7766</v>
      </c>
      <c r="L1088" t="s">
        <v>7743</v>
      </c>
      <c r="M1088" t="s">
        <v>7753</v>
      </c>
      <c r="N1088" s="42" t="s">
        <v>13505</v>
      </c>
      <c r="O1088" s="42" t="s">
        <v>8112</v>
      </c>
      <c r="P1088" s="42">
        <v>41255</v>
      </c>
      <c r="Q1088" s="42" t="s">
        <v>499</v>
      </c>
      <c r="R1088" s="42" t="s">
        <v>12950</v>
      </c>
      <c r="S1088" s="42" t="s">
        <v>12175</v>
      </c>
      <c r="T1088" s="42" t="s">
        <v>499</v>
      </c>
      <c r="U1088" t="s">
        <v>12950</v>
      </c>
      <c r="V1088" t="s">
        <v>12175</v>
      </c>
    </row>
    <row r="1089" spans="1:22" ht="18" customHeight="1">
      <c r="A1089">
        <v>4352</v>
      </c>
      <c r="B1089">
        <v>4352</v>
      </c>
      <c r="C1089" s="3">
        <v>41157</v>
      </c>
      <c r="D1089">
        <v>41204</v>
      </c>
      <c r="E1089" t="s">
        <v>1529</v>
      </c>
      <c r="F1089" t="s">
        <v>1530</v>
      </c>
      <c r="G1089" t="s">
        <v>7740</v>
      </c>
      <c r="H1089" s="42" t="s">
        <v>12951</v>
      </c>
      <c r="I1089" s="42">
        <v>41213</v>
      </c>
      <c r="J1089" t="s">
        <v>7767</v>
      </c>
      <c r="K1089" t="s">
        <v>9376</v>
      </c>
      <c r="L1089" t="s">
        <v>7743</v>
      </c>
      <c r="M1089" t="s">
        <v>7768</v>
      </c>
      <c r="N1089" s="42" t="s">
        <v>13506</v>
      </c>
      <c r="O1089" s="42" t="s">
        <v>8115</v>
      </c>
      <c r="P1089" s="42">
        <v>41256</v>
      </c>
      <c r="Q1089" s="42" t="s">
        <v>9377</v>
      </c>
      <c r="R1089" s="42" t="s">
        <v>12952</v>
      </c>
      <c r="S1089" s="42" t="s">
        <v>12176</v>
      </c>
      <c r="T1089" t="s">
        <v>9377</v>
      </c>
      <c r="U1089" t="s">
        <v>12952</v>
      </c>
      <c r="V1089" t="s">
        <v>12176</v>
      </c>
    </row>
    <row r="1090" spans="1:22" ht="18" customHeight="1">
      <c r="A1090">
        <v>4351</v>
      </c>
      <c r="B1090">
        <v>4351</v>
      </c>
      <c r="C1090" s="3">
        <v>41157</v>
      </c>
      <c r="D1090">
        <v>41202</v>
      </c>
      <c r="E1090" t="s">
        <v>1529</v>
      </c>
      <c r="F1090" t="s">
        <v>1530</v>
      </c>
      <c r="G1090" t="s">
        <v>7740</v>
      </c>
      <c r="H1090" s="42" t="s">
        <v>12953</v>
      </c>
      <c r="I1090" s="42">
        <v>41197</v>
      </c>
      <c r="J1090" t="s">
        <v>7769</v>
      </c>
      <c r="K1090" t="s">
        <v>7770</v>
      </c>
      <c r="L1090" t="s">
        <v>7743</v>
      </c>
      <c r="M1090" t="s">
        <v>7771</v>
      </c>
      <c r="N1090" s="42" t="s">
        <v>13650</v>
      </c>
      <c r="O1090" s="42" t="s">
        <v>8115</v>
      </c>
      <c r="P1090" s="42">
        <v>41256</v>
      </c>
      <c r="Q1090" s="42" t="s">
        <v>499</v>
      </c>
      <c r="R1090" s="42" t="s">
        <v>12954</v>
      </c>
      <c r="S1090" s="42" t="s">
        <v>12955</v>
      </c>
      <c r="T1090" s="42" t="s">
        <v>499</v>
      </c>
      <c r="U1090" t="s">
        <v>12954</v>
      </c>
      <c r="V1090" t="s">
        <v>12955</v>
      </c>
    </row>
    <row r="1091" spans="1:22" ht="18" customHeight="1">
      <c r="A1091">
        <v>4350</v>
      </c>
      <c r="B1091">
        <v>4350</v>
      </c>
      <c r="C1091" s="3">
        <v>41157</v>
      </c>
      <c r="D1091">
        <v>41202</v>
      </c>
      <c r="E1091" t="s">
        <v>1529</v>
      </c>
      <c r="F1091" t="s">
        <v>1530</v>
      </c>
      <c r="G1091" t="s">
        <v>7740</v>
      </c>
      <c r="H1091" s="42" t="s">
        <v>12956</v>
      </c>
      <c r="I1091" s="42">
        <v>41197</v>
      </c>
      <c r="J1091" t="s">
        <v>7772</v>
      </c>
      <c r="K1091" t="s">
        <v>7773</v>
      </c>
      <c r="L1091" t="s">
        <v>7743</v>
      </c>
      <c r="M1091" t="s">
        <v>7774</v>
      </c>
      <c r="N1091" s="42" t="s">
        <v>12957</v>
      </c>
      <c r="O1091" s="42" t="s">
        <v>8112</v>
      </c>
      <c r="P1091" s="42">
        <v>41253</v>
      </c>
      <c r="Q1091" s="42" t="s">
        <v>499</v>
      </c>
      <c r="R1091" s="42" t="s">
        <v>12958</v>
      </c>
      <c r="S1091" t="s">
        <v>12177</v>
      </c>
      <c r="T1091" s="42" t="s">
        <v>499</v>
      </c>
      <c r="U1091" t="s">
        <v>12958</v>
      </c>
      <c r="V1091" t="s">
        <v>12177</v>
      </c>
    </row>
    <row r="1092" spans="1:22" ht="18" customHeight="1">
      <c r="A1092">
        <v>4349</v>
      </c>
      <c r="B1092">
        <v>4349</v>
      </c>
      <c r="C1092" s="3">
        <v>41157</v>
      </c>
      <c r="D1092">
        <v>41202</v>
      </c>
      <c r="E1092" t="s">
        <v>1594</v>
      </c>
      <c r="F1092" t="s">
        <v>1530</v>
      </c>
      <c r="G1092" t="s">
        <v>3810</v>
      </c>
      <c r="H1092" s="42" t="s">
        <v>499</v>
      </c>
      <c r="I1092" s="42">
        <v>41251</v>
      </c>
      <c r="J1092" t="s">
        <v>7775</v>
      </c>
      <c r="K1092" s="28" t="s">
        <v>7776</v>
      </c>
      <c r="L1092" t="s">
        <v>5253</v>
      </c>
      <c r="M1092" t="s">
        <v>7777</v>
      </c>
      <c r="N1092" s="42" t="s">
        <v>499</v>
      </c>
      <c r="O1092" s="42" t="s">
        <v>499</v>
      </c>
      <c r="P1092" s="42" t="s">
        <v>499</v>
      </c>
      <c r="Q1092" s="42" t="s">
        <v>499</v>
      </c>
      <c r="R1092" s="42" t="s">
        <v>499</v>
      </c>
      <c r="S1092" s="42" t="s">
        <v>12178</v>
      </c>
      <c r="T1092" s="42" t="s">
        <v>499</v>
      </c>
      <c r="U1092" s="42" t="s">
        <v>499</v>
      </c>
      <c r="V1092" t="s">
        <v>12178</v>
      </c>
    </row>
    <row r="1093" spans="1:22" ht="18" customHeight="1">
      <c r="A1093">
        <v>4348</v>
      </c>
      <c r="B1093">
        <v>4348</v>
      </c>
      <c r="C1093" s="3">
        <v>41157</v>
      </c>
      <c r="D1093">
        <v>41202</v>
      </c>
      <c r="E1093" t="s">
        <v>1594</v>
      </c>
      <c r="F1093" t="s">
        <v>1530</v>
      </c>
      <c r="G1093" t="s">
        <v>3810</v>
      </c>
      <c r="H1093" s="42" t="s">
        <v>499</v>
      </c>
      <c r="I1093" s="42">
        <v>41251</v>
      </c>
      <c r="J1093" t="s">
        <v>7778</v>
      </c>
      <c r="K1093" s="28" t="s">
        <v>7779</v>
      </c>
      <c r="L1093" t="s">
        <v>5253</v>
      </c>
      <c r="M1093" t="s">
        <v>7780</v>
      </c>
      <c r="N1093" s="42" t="s">
        <v>499</v>
      </c>
      <c r="O1093" s="42" t="s">
        <v>499</v>
      </c>
      <c r="P1093" s="42" t="s">
        <v>499</v>
      </c>
      <c r="Q1093" s="42" t="s">
        <v>499</v>
      </c>
      <c r="R1093" s="42" t="s">
        <v>499</v>
      </c>
      <c r="S1093" s="42" t="s">
        <v>12179</v>
      </c>
      <c r="T1093" s="42" t="s">
        <v>499</v>
      </c>
      <c r="U1093" s="42" t="s">
        <v>499</v>
      </c>
      <c r="V1093" t="s">
        <v>12179</v>
      </c>
    </row>
    <row r="1094" spans="1:22" ht="18" customHeight="1">
      <c r="A1094" t="s">
        <v>9269</v>
      </c>
      <c r="B1094">
        <v>4347</v>
      </c>
      <c r="C1094" s="3">
        <v>41157</v>
      </c>
      <c r="D1094">
        <v>41202</v>
      </c>
      <c r="E1094" t="s">
        <v>1538</v>
      </c>
      <c r="F1094" t="s">
        <v>1530</v>
      </c>
      <c r="G1094" t="s">
        <v>3810</v>
      </c>
      <c r="H1094" s="42" t="s">
        <v>499</v>
      </c>
      <c r="I1094" s="42" t="s">
        <v>499</v>
      </c>
      <c r="J1094" t="s">
        <v>7781</v>
      </c>
      <c r="K1094" s="28" t="s">
        <v>7782</v>
      </c>
      <c r="L1094" s="28" t="s">
        <v>5253</v>
      </c>
      <c r="M1094" t="s">
        <v>7783</v>
      </c>
      <c r="N1094" s="42" t="s">
        <v>499</v>
      </c>
      <c r="O1094" s="42" t="s">
        <v>499</v>
      </c>
      <c r="P1094" s="42" t="s">
        <v>499</v>
      </c>
      <c r="Q1094" s="42" t="s">
        <v>9219</v>
      </c>
      <c r="R1094" s="42" t="s">
        <v>499</v>
      </c>
      <c r="S1094" s="42" t="s">
        <v>12180</v>
      </c>
      <c r="T1094" t="s">
        <v>9219</v>
      </c>
      <c r="U1094" s="42" t="s">
        <v>499</v>
      </c>
      <c r="V1094" t="s">
        <v>12180</v>
      </c>
    </row>
    <row r="1095" spans="1:22" ht="18" customHeight="1">
      <c r="A1095">
        <v>4346</v>
      </c>
      <c r="B1095">
        <v>4346</v>
      </c>
      <c r="C1095" s="3">
        <v>41157</v>
      </c>
      <c r="D1095">
        <v>41202</v>
      </c>
      <c r="E1095" t="s">
        <v>1529</v>
      </c>
      <c r="F1095" t="s">
        <v>1530</v>
      </c>
      <c r="G1095" t="s">
        <v>7784</v>
      </c>
      <c r="H1095" s="42" t="s">
        <v>12780</v>
      </c>
      <c r="I1095" s="42">
        <v>41247</v>
      </c>
      <c r="J1095" t="s">
        <v>7785</v>
      </c>
      <c r="K1095" t="s">
        <v>7786</v>
      </c>
      <c r="L1095" t="s">
        <v>7787</v>
      </c>
      <c r="M1095" t="s">
        <v>7788</v>
      </c>
      <c r="N1095" s="42" t="s">
        <v>12781</v>
      </c>
      <c r="O1095" s="42" t="s">
        <v>5191</v>
      </c>
      <c r="P1095" s="42">
        <v>41249</v>
      </c>
      <c r="Q1095" s="42" t="s">
        <v>499</v>
      </c>
      <c r="R1095" s="42" t="s">
        <v>12782</v>
      </c>
      <c r="S1095" t="s">
        <v>12181</v>
      </c>
      <c r="T1095" s="42" t="s">
        <v>499</v>
      </c>
      <c r="U1095" t="s">
        <v>12782</v>
      </c>
      <c r="V1095" t="s">
        <v>12181</v>
      </c>
    </row>
    <row r="1096" spans="1:22" ht="18" customHeight="1">
      <c r="A1096">
        <v>4345</v>
      </c>
      <c r="B1096">
        <v>4345</v>
      </c>
      <c r="C1096" s="3">
        <v>41157</v>
      </c>
      <c r="D1096">
        <v>41202</v>
      </c>
      <c r="E1096" t="s">
        <v>1529</v>
      </c>
      <c r="F1096" t="s">
        <v>1530</v>
      </c>
      <c r="G1096" t="s">
        <v>7784</v>
      </c>
      <c r="H1096" s="42" t="s">
        <v>12689</v>
      </c>
      <c r="I1096" s="42">
        <v>41247</v>
      </c>
      <c r="J1096" t="s">
        <v>7789</v>
      </c>
      <c r="K1096" t="s">
        <v>7790</v>
      </c>
      <c r="L1096" t="s">
        <v>7791</v>
      </c>
      <c r="M1096" t="s">
        <v>7792</v>
      </c>
      <c r="N1096" s="42" t="s">
        <v>12783</v>
      </c>
      <c r="O1096" s="42" t="s">
        <v>5707</v>
      </c>
      <c r="P1096" s="42">
        <v>41248</v>
      </c>
      <c r="Q1096" s="42" t="s">
        <v>499</v>
      </c>
      <c r="R1096" s="42" t="s">
        <v>12690</v>
      </c>
      <c r="S1096" t="s">
        <v>12182</v>
      </c>
      <c r="T1096" s="42" t="s">
        <v>499</v>
      </c>
      <c r="U1096" t="s">
        <v>12690</v>
      </c>
      <c r="V1096" t="s">
        <v>12182</v>
      </c>
    </row>
    <row r="1097" spans="1:22" ht="18" customHeight="1">
      <c r="A1097">
        <v>4344</v>
      </c>
      <c r="B1097">
        <v>4344</v>
      </c>
      <c r="C1097" s="3">
        <v>41157</v>
      </c>
      <c r="D1097">
        <v>41202</v>
      </c>
      <c r="E1097" t="s">
        <v>1529</v>
      </c>
      <c r="F1097" t="s">
        <v>1530</v>
      </c>
      <c r="G1097" t="s">
        <v>7660</v>
      </c>
      <c r="H1097" s="42" t="s">
        <v>13507</v>
      </c>
      <c r="I1097" s="42">
        <v>41197</v>
      </c>
      <c r="J1097" t="s">
        <v>7793</v>
      </c>
      <c r="K1097" s="28" t="s">
        <v>7794</v>
      </c>
      <c r="L1097" t="s">
        <v>7663</v>
      </c>
      <c r="M1097" t="s">
        <v>7795</v>
      </c>
      <c r="N1097" s="42" t="s">
        <v>13651</v>
      </c>
      <c r="O1097" s="42" t="s">
        <v>6288</v>
      </c>
      <c r="P1097" s="42">
        <v>41256</v>
      </c>
      <c r="Q1097" s="42" t="s">
        <v>499</v>
      </c>
      <c r="R1097" s="42" t="s">
        <v>13508</v>
      </c>
      <c r="S1097" s="42" t="s">
        <v>12183</v>
      </c>
      <c r="T1097" s="42" t="s">
        <v>499</v>
      </c>
      <c r="U1097" s="42" t="s">
        <v>499</v>
      </c>
      <c r="V1097" t="s">
        <v>12183</v>
      </c>
    </row>
    <row r="1098" spans="1:22" ht="18" customHeight="1">
      <c r="A1098">
        <v>4304</v>
      </c>
      <c r="B1098">
        <v>4304</v>
      </c>
      <c r="C1098" s="3">
        <v>41155</v>
      </c>
      <c r="D1098">
        <v>41200</v>
      </c>
      <c r="E1098" t="s">
        <v>1529</v>
      </c>
      <c r="F1098" t="s">
        <v>1530</v>
      </c>
      <c r="G1098" t="s">
        <v>7735</v>
      </c>
      <c r="H1098" s="42" t="s">
        <v>12784</v>
      </c>
      <c r="I1098" s="42">
        <v>41197</v>
      </c>
      <c r="J1098" t="s">
        <v>7796</v>
      </c>
      <c r="K1098" t="s">
        <v>7797</v>
      </c>
      <c r="L1098" t="s">
        <v>7738</v>
      </c>
      <c r="M1098" t="s">
        <v>7798</v>
      </c>
      <c r="N1098" s="42" t="s">
        <v>12785</v>
      </c>
      <c r="O1098" s="42" t="s">
        <v>5948</v>
      </c>
      <c r="P1098" s="42">
        <v>41248</v>
      </c>
      <c r="Q1098" s="42" t="s">
        <v>499</v>
      </c>
      <c r="R1098" s="42" t="s">
        <v>12786</v>
      </c>
      <c r="S1098" t="s">
        <v>12184</v>
      </c>
      <c r="T1098" s="42" t="s">
        <v>499</v>
      </c>
      <c r="U1098" t="s">
        <v>12786</v>
      </c>
      <c r="V1098" t="s">
        <v>12184</v>
      </c>
    </row>
    <row r="1099" spans="1:22" ht="18" customHeight="1">
      <c r="A1099">
        <v>4303</v>
      </c>
      <c r="B1099">
        <v>4303</v>
      </c>
      <c r="C1099" s="3">
        <v>41155</v>
      </c>
      <c r="D1099">
        <v>41200</v>
      </c>
      <c r="E1099" t="s">
        <v>1529</v>
      </c>
      <c r="F1099" t="s">
        <v>1530</v>
      </c>
      <c r="G1099" t="s">
        <v>7735</v>
      </c>
      <c r="H1099" s="42" t="s">
        <v>12787</v>
      </c>
      <c r="I1099" s="42">
        <v>41197</v>
      </c>
      <c r="J1099" t="s">
        <v>7799</v>
      </c>
      <c r="K1099" t="s">
        <v>7800</v>
      </c>
      <c r="L1099" t="s">
        <v>7738</v>
      </c>
      <c r="M1099" t="s">
        <v>7801</v>
      </c>
      <c r="N1099" s="42" t="s">
        <v>12788</v>
      </c>
      <c r="O1099" s="42" t="s">
        <v>5948</v>
      </c>
      <c r="P1099" s="42">
        <v>41248</v>
      </c>
      <c r="Q1099" s="42" t="s">
        <v>499</v>
      </c>
      <c r="R1099" s="42" t="s">
        <v>12789</v>
      </c>
      <c r="S1099" t="s">
        <v>12185</v>
      </c>
      <c r="T1099" s="42" t="s">
        <v>499</v>
      </c>
      <c r="U1099" t="s">
        <v>12789</v>
      </c>
      <c r="V1099" t="s">
        <v>12185</v>
      </c>
    </row>
    <row r="1100" spans="1:22" ht="18" customHeight="1">
      <c r="A1100">
        <v>4302</v>
      </c>
      <c r="B1100">
        <v>4302</v>
      </c>
      <c r="C1100" s="3">
        <v>41155</v>
      </c>
      <c r="D1100">
        <v>41200</v>
      </c>
      <c r="E1100" t="s">
        <v>1529</v>
      </c>
      <c r="F1100" t="s">
        <v>1530</v>
      </c>
      <c r="G1100" t="s">
        <v>7735</v>
      </c>
      <c r="H1100" s="42" t="s">
        <v>12790</v>
      </c>
      <c r="I1100" s="42">
        <v>41197</v>
      </c>
      <c r="J1100" t="s">
        <v>7802</v>
      </c>
      <c r="K1100" t="s">
        <v>7803</v>
      </c>
      <c r="L1100" t="s">
        <v>7738</v>
      </c>
      <c r="M1100" t="s">
        <v>7804</v>
      </c>
      <c r="N1100" s="42" t="s">
        <v>12791</v>
      </c>
      <c r="O1100" s="42" t="s">
        <v>6922</v>
      </c>
      <c r="P1100" s="42">
        <v>41249</v>
      </c>
      <c r="Q1100" s="42" t="s">
        <v>499</v>
      </c>
      <c r="R1100" s="42" t="s">
        <v>12792</v>
      </c>
      <c r="S1100" t="s">
        <v>12186</v>
      </c>
      <c r="T1100" s="42" t="s">
        <v>499</v>
      </c>
      <c r="U1100" t="s">
        <v>12792</v>
      </c>
      <c r="V1100" t="s">
        <v>12186</v>
      </c>
    </row>
    <row r="1101" spans="1:22" ht="18" customHeight="1">
      <c r="A1101">
        <v>4307</v>
      </c>
      <c r="B1101">
        <v>4307</v>
      </c>
      <c r="C1101" s="3">
        <v>41155</v>
      </c>
      <c r="D1101">
        <v>41200</v>
      </c>
      <c r="E1101" t="s">
        <v>1594</v>
      </c>
      <c r="F1101" t="s">
        <v>1530</v>
      </c>
      <c r="G1101" t="s">
        <v>7805</v>
      </c>
      <c r="H1101" s="42" t="s">
        <v>499</v>
      </c>
      <c r="I1101" s="42">
        <v>41204</v>
      </c>
      <c r="J1101" t="s">
        <v>7806</v>
      </c>
      <c r="K1101" s="28" t="s">
        <v>7807</v>
      </c>
      <c r="L1101" t="s">
        <v>7808</v>
      </c>
      <c r="M1101">
        <v>38361302</v>
      </c>
      <c r="N1101" s="42" t="s">
        <v>499</v>
      </c>
      <c r="O1101" s="42" t="s">
        <v>499</v>
      </c>
      <c r="P1101" s="42" t="s">
        <v>499</v>
      </c>
      <c r="Q1101" s="42" t="s">
        <v>499</v>
      </c>
      <c r="R1101" s="42" t="s">
        <v>499</v>
      </c>
      <c r="S1101" s="42" t="s">
        <v>12187</v>
      </c>
      <c r="T1101" s="42" t="s">
        <v>499</v>
      </c>
      <c r="U1101" s="42" t="s">
        <v>499</v>
      </c>
      <c r="V1101" t="s">
        <v>12187</v>
      </c>
    </row>
    <row r="1102" spans="1:22" ht="18" customHeight="1">
      <c r="A1102">
        <v>4297</v>
      </c>
      <c r="B1102">
        <v>4297</v>
      </c>
      <c r="C1102" s="3">
        <v>41155</v>
      </c>
      <c r="D1102">
        <v>41200</v>
      </c>
      <c r="E1102" t="s">
        <v>1529</v>
      </c>
      <c r="F1102" t="s">
        <v>1530</v>
      </c>
      <c r="G1102" t="s">
        <v>179</v>
      </c>
      <c r="H1102" s="42" t="s">
        <v>12959</v>
      </c>
      <c r="I1102" s="42">
        <v>41197</v>
      </c>
      <c r="J1102" t="s">
        <v>7809</v>
      </c>
      <c r="K1102" t="s">
        <v>7810</v>
      </c>
      <c r="L1102" t="s">
        <v>7811</v>
      </c>
      <c r="M1102" t="s">
        <v>7812</v>
      </c>
      <c r="N1102" s="42" t="s">
        <v>13509</v>
      </c>
      <c r="O1102" s="42" t="s">
        <v>5948</v>
      </c>
      <c r="P1102" s="42">
        <v>41255</v>
      </c>
      <c r="Q1102" s="42" t="s">
        <v>499</v>
      </c>
      <c r="R1102" s="42" t="s">
        <v>12960</v>
      </c>
      <c r="S1102" s="42" t="s">
        <v>12188</v>
      </c>
      <c r="T1102" s="42" t="s">
        <v>499</v>
      </c>
      <c r="U1102" t="s">
        <v>12960</v>
      </c>
      <c r="V1102" t="s">
        <v>12188</v>
      </c>
    </row>
    <row r="1103" spans="1:22" ht="18" customHeight="1">
      <c r="A1103">
        <v>4298</v>
      </c>
      <c r="B1103">
        <v>4298</v>
      </c>
      <c r="C1103" s="3">
        <v>41155</v>
      </c>
      <c r="D1103">
        <v>41200</v>
      </c>
      <c r="E1103" t="s">
        <v>1529</v>
      </c>
      <c r="F1103" t="s">
        <v>1530</v>
      </c>
      <c r="G1103" t="s">
        <v>179</v>
      </c>
      <c r="H1103" s="42" t="s">
        <v>12961</v>
      </c>
      <c r="I1103" s="42">
        <v>41197</v>
      </c>
      <c r="J1103" t="s">
        <v>7813</v>
      </c>
      <c r="K1103" t="s">
        <v>7814</v>
      </c>
      <c r="L1103" t="s">
        <v>7811</v>
      </c>
      <c r="M1103" t="s">
        <v>7815</v>
      </c>
      <c r="N1103" s="42" t="s">
        <v>12962</v>
      </c>
      <c r="O1103" s="42" t="s">
        <v>6984</v>
      </c>
      <c r="P1103" s="42">
        <v>41255</v>
      </c>
      <c r="Q1103" s="42" t="s">
        <v>499</v>
      </c>
      <c r="R1103" s="42" t="s">
        <v>12963</v>
      </c>
      <c r="S1103" s="42" t="s">
        <v>12189</v>
      </c>
      <c r="T1103" s="42" t="s">
        <v>499</v>
      </c>
      <c r="U1103" t="s">
        <v>12963</v>
      </c>
      <c r="V1103" t="s">
        <v>12189</v>
      </c>
    </row>
    <row r="1104" spans="1:22" ht="18" customHeight="1">
      <c r="A1104">
        <v>4299</v>
      </c>
      <c r="B1104">
        <v>4299</v>
      </c>
      <c r="C1104" s="3">
        <v>41155</v>
      </c>
      <c r="D1104">
        <v>41200</v>
      </c>
      <c r="E1104" t="s">
        <v>1529</v>
      </c>
      <c r="F1104" t="s">
        <v>1530</v>
      </c>
      <c r="G1104" t="s">
        <v>179</v>
      </c>
      <c r="H1104" s="42" t="s">
        <v>13510</v>
      </c>
      <c r="I1104" s="42">
        <v>41197</v>
      </c>
      <c r="J1104" t="s">
        <v>7816</v>
      </c>
      <c r="K1104" s="28" t="s">
        <v>7817</v>
      </c>
      <c r="L1104" t="s">
        <v>7811</v>
      </c>
      <c r="M1104" t="s">
        <v>7818</v>
      </c>
      <c r="N1104" s="42" t="s">
        <v>13511</v>
      </c>
      <c r="O1104" s="42" t="s">
        <v>5948</v>
      </c>
      <c r="P1104" s="42">
        <v>41255</v>
      </c>
      <c r="Q1104" s="42" t="s">
        <v>499</v>
      </c>
      <c r="R1104" s="42" t="s">
        <v>13512</v>
      </c>
      <c r="S1104" s="42" t="s">
        <v>12190</v>
      </c>
      <c r="T1104" s="42" t="s">
        <v>499</v>
      </c>
      <c r="U1104" s="42" t="s">
        <v>499</v>
      </c>
      <c r="V1104" t="s">
        <v>12190</v>
      </c>
    </row>
    <row r="1105" spans="1:22" ht="18" customHeight="1">
      <c r="A1105">
        <v>4300</v>
      </c>
      <c r="B1105">
        <v>4300</v>
      </c>
      <c r="C1105" s="3">
        <v>41155</v>
      </c>
      <c r="D1105">
        <v>41200</v>
      </c>
      <c r="E1105" t="s">
        <v>1529</v>
      </c>
      <c r="F1105" t="s">
        <v>1530</v>
      </c>
      <c r="G1105" t="s">
        <v>179</v>
      </c>
      <c r="H1105" s="42" t="s">
        <v>13513</v>
      </c>
      <c r="I1105" s="42">
        <v>41197</v>
      </c>
      <c r="J1105" t="s">
        <v>7819</v>
      </c>
      <c r="K1105" s="28" t="s">
        <v>7820</v>
      </c>
      <c r="L1105" t="s">
        <v>7811</v>
      </c>
      <c r="M1105" t="s">
        <v>7821</v>
      </c>
      <c r="N1105" s="42" t="s">
        <v>13514</v>
      </c>
      <c r="O1105" s="42" t="s">
        <v>5948</v>
      </c>
      <c r="P1105" s="42">
        <v>41254</v>
      </c>
      <c r="Q1105" s="42" t="s">
        <v>499</v>
      </c>
      <c r="R1105" s="42" t="s">
        <v>13515</v>
      </c>
      <c r="S1105" s="42" t="s">
        <v>12191</v>
      </c>
      <c r="T1105" s="42" t="s">
        <v>499</v>
      </c>
      <c r="U1105" s="42" t="s">
        <v>499</v>
      </c>
      <c r="V1105" t="s">
        <v>12191</v>
      </c>
    </row>
    <row r="1106" spans="1:22" ht="18" customHeight="1">
      <c r="A1106">
        <v>4290</v>
      </c>
      <c r="B1106">
        <v>4290</v>
      </c>
      <c r="C1106" s="3">
        <v>41157</v>
      </c>
      <c r="D1106">
        <v>41202</v>
      </c>
      <c r="E1106" t="s">
        <v>1529</v>
      </c>
      <c r="F1106" t="s">
        <v>1530</v>
      </c>
      <c r="G1106" t="s">
        <v>7394</v>
      </c>
      <c r="H1106" s="42" t="s">
        <v>8620</v>
      </c>
      <c r="I1106" s="42">
        <v>41179</v>
      </c>
      <c r="J1106" t="s">
        <v>7395</v>
      </c>
      <c r="K1106" t="s">
        <v>7822</v>
      </c>
      <c r="L1106" t="s">
        <v>7397</v>
      </c>
      <c r="M1106" t="s">
        <v>7823</v>
      </c>
      <c r="N1106" s="42" t="s">
        <v>8621</v>
      </c>
      <c r="O1106" s="42" t="s">
        <v>8575</v>
      </c>
      <c r="P1106" s="42">
        <v>41180</v>
      </c>
      <c r="Q1106" s="42" t="s">
        <v>499</v>
      </c>
      <c r="R1106" t="s">
        <v>12192</v>
      </c>
      <c r="S1106" t="s">
        <v>12193</v>
      </c>
      <c r="T1106" s="42" t="s">
        <v>499</v>
      </c>
      <c r="U1106" t="s">
        <v>12192</v>
      </c>
      <c r="V1106" t="s">
        <v>12193</v>
      </c>
    </row>
    <row r="1107" spans="1:22" ht="18" customHeight="1">
      <c r="A1107">
        <v>4301</v>
      </c>
      <c r="B1107">
        <v>4301</v>
      </c>
      <c r="C1107" s="3">
        <v>41157</v>
      </c>
      <c r="D1107">
        <v>41202</v>
      </c>
      <c r="E1107" t="s">
        <v>1594</v>
      </c>
      <c r="F1107" t="s">
        <v>1530</v>
      </c>
      <c r="G1107" t="s">
        <v>179</v>
      </c>
      <c r="H1107" s="42" t="s">
        <v>499</v>
      </c>
      <c r="I1107" s="42">
        <v>41254</v>
      </c>
      <c r="J1107" t="s">
        <v>7824</v>
      </c>
      <c r="K1107" s="28" t="s">
        <v>7825</v>
      </c>
      <c r="L1107" t="s">
        <v>7811</v>
      </c>
      <c r="M1107" t="s">
        <v>7826</v>
      </c>
      <c r="N1107" s="42" t="s">
        <v>499</v>
      </c>
      <c r="O1107" s="42" t="s">
        <v>499</v>
      </c>
      <c r="P1107" s="42" t="s">
        <v>499</v>
      </c>
      <c r="Q1107" s="42" t="s">
        <v>499</v>
      </c>
      <c r="R1107" s="42" t="s">
        <v>499</v>
      </c>
      <c r="S1107" s="42" t="s">
        <v>12194</v>
      </c>
      <c r="T1107" s="42" t="s">
        <v>499</v>
      </c>
      <c r="U1107" s="42" t="s">
        <v>499</v>
      </c>
      <c r="V1107" t="s">
        <v>12194</v>
      </c>
    </row>
    <row r="1108" spans="1:22" ht="18" customHeight="1">
      <c r="A1108">
        <v>4291</v>
      </c>
      <c r="B1108">
        <v>4291</v>
      </c>
      <c r="C1108" s="3">
        <v>41157</v>
      </c>
      <c r="D1108">
        <v>41202</v>
      </c>
      <c r="E1108" t="s">
        <v>1529</v>
      </c>
      <c r="F1108" t="s">
        <v>1530</v>
      </c>
      <c r="G1108" t="s">
        <v>7394</v>
      </c>
      <c r="H1108" s="42" t="s">
        <v>8763</v>
      </c>
      <c r="I1108" s="42">
        <v>41180</v>
      </c>
      <c r="J1108" t="s">
        <v>7395</v>
      </c>
      <c r="K1108" t="s">
        <v>7827</v>
      </c>
      <c r="L1108" t="s">
        <v>7397</v>
      </c>
      <c r="M1108" t="s">
        <v>7828</v>
      </c>
      <c r="N1108" s="42" t="s">
        <v>8764</v>
      </c>
      <c r="O1108" s="42" t="s">
        <v>8750</v>
      </c>
      <c r="P1108" s="42">
        <v>41180</v>
      </c>
      <c r="Q1108" s="42" t="s">
        <v>499</v>
      </c>
      <c r="R1108" t="s">
        <v>12195</v>
      </c>
      <c r="S1108" t="s">
        <v>12196</v>
      </c>
      <c r="T1108" s="42" t="s">
        <v>499</v>
      </c>
      <c r="U1108" t="s">
        <v>12195</v>
      </c>
      <c r="V1108" t="s">
        <v>12196</v>
      </c>
    </row>
    <row r="1109" spans="1:22" ht="18" customHeight="1">
      <c r="A1109">
        <v>4292</v>
      </c>
      <c r="B1109">
        <v>4292</v>
      </c>
      <c r="C1109" s="3">
        <v>41157</v>
      </c>
      <c r="D1109">
        <v>41202</v>
      </c>
      <c r="E1109" t="s">
        <v>1529</v>
      </c>
      <c r="F1109" t="s">
        <v>1530</v>
      </c>
      <c r="G1109" t="s">
        <v>7394</v>
      </c>
      <c r="H1109" s="42" t="s">
        <v>8622</v>
      </c>
      <c r="I1109" s="42">
        <v>41178</v>
      </c>
      <c r="J1109" t="s">
        <v>7395</v>
      </c>
      <c r="K1109" t="s">
        <v>7829</v>
      </c>
      <c r="L1109" t="s">
        <v>7397</v>
      </c>
      <c r="M1109" t="s">
        <v>7828</v>
      </c>
      <c r="N1109" s="42" t="s">
        <v>8623</v>
      </c>
      <c r="O1109" s="42" t="s">
        <v>8574</v>
      </c>
      <c r="P1109" s="42">
        <v>41179</v>
      </c>
      <c r="Q1109" s="42" t="s">
        <v>499</v>
      </c>
      <c r="R1109" t="s">
        <v>12197</v>
      </c>
      <c r="S1109" t="s">
        <v>12198</v>
      </c>
      <c r="T1109" s="42" t="s">
        <v>499</v>
      </c>
      <c r="U1109" t="s">
        <v>12197</v>
      </c>
      <c r="V1109" t="s">
        <v>12198</v>
      </c>
    </row>
    <row r="1110" spans="1:22" ht="18" customHeight="1">
      <c r="A1110" t="s">
        <v>7965</v>
      </c>
      <c r="B1110">
        <v>3136</v>
      </c>
      <c r="C1110" s="3">
        <v>41157</v>
      </c>
      <c r="D1110">
        <v>41202</v>
      </c>
      <c r="E1110" t="s">
        <v>1682</v>
      </c>
      <c r="F1110" t="s">
        <v>1530</v>
      </c>
      <c r="G1110" t="s">
        <v>1304</v>
      </c>
      <c r="H1110" s="42" t="s">
        <v>499</v>
      </c>
      <c r="I1110" s="42" t="s">
        <v>499</v>
      </c>
      <c r="J1110" t="s">
        <v>2200</v>
      </c>
      <c r="K1110" s="28" t="s">
        <v>7830</v>
      </c>
      <c r="L1110" s="28" t="s">
        <v>5025</v>
      </c>
      <c r="M1110" t="s">
        <v>2202</v>
      </c>
      <c r="N1110" s="42" t="s">
        <v>499</v>
      </c>
      <c r="O1110" s="42" t="s">
        <v>499</v>
      </c>
      <c r="P1110" s="42" t="s">
        <v>499</v>
      </c>
      <c r="Q1110" s="42" t="s">
        <v>499</v>
      </c>
      <c r="R1110" s="42" t="s">
        <v>499</v>
      </c>
      <c r="S1110" s="42" t="s">
        <v>10643</v>
      </c>
      <c r="T1110" s="42" t="s">
        <v>499</v>
      </c>
      <c r="U1110" s="42" t="s">
        <v>499</v>
      </c>
      <c r="V1110" t="s">
        <v>10643</v>
      </c>
    </row>
    <row r="1111" spans="1:22" ht="18" customHeight="1">
      <c r="A1111" t="s">
        <v>7966</v>
      </c>
      <c r="B1111">
        <v>3118</v>
      </c>
      <c r="C1111" s="3">
        <v>41157</v>
      </c>
      <c r="D1111">
        <v>41202</v>
      </c>
      <c r="E1111" t="s">
        <v>1682</v>
      </c>
      <c r="F1111" t="s">
        <v>1530</v>
      </c>
      <c r="G1111" t="s">
        <v>2145</v>
      </c>
      <c r="H1111" s="42" t="s">
        <v>499</v>
      </c>
      <c r="I1111" s="42" t="s">
        <v>499</v>
      </c>
      <c r="J1111" t="s">
        <v>2146</v>
      </c>
      <c r="K1111" s="28" t="s">
        <v>7831</v>
      </c>
      <c r="L1111" s="28" t="s">
        <v>5003</v>
      </c>
      <c r="M1111" t="s">
        <v>7832</v>
      </c>
      <c r="N1111" s="42" t="s">
        <v>499</v>
      </c>
      <c r="O1111" s="42" t="s">
        <v>499</v>
      </c>
      <c r="P1111" s="42" t="s">
        <v>499</v>
      </c>
      <c r="Q1111" s="42" t="s">
        <v>499</v>
      </c>
      <c r="R1111" s="42" t="s">
        <v>499</v>
      </c>
      <c r="S1111" s="42" t="s">
        <v>10609</v>
      </c>
      <c r="T1111" s="42" t="s">
        <v>499</v>
      </c>
      <c r="U1111" s="42" t="s">
        <v>499</v>
      </c>
      <c r="V1111" t="s">
        <v>10609</v>
      </c>
    </row>
    <row r="1112" spans="1:22" ht="18" customHeight="1">
      <c r="A1112" t="s">
        <v>7967</v>
      </c>
      <c r="B1112">
        <v>3127</v>
      </c>
      <c r="C1112" s="3">
        <v>41157</v>
      </c>
      <c r="D1112">
        <v>41202</v>
      </c>
      <c r="E1112" t="s">
        <v>1682</v>
      </c>
      <c r="F1112" t="s">
        <v>1530</v>
      </c>
      <c r="G1112" t="s">
        <v>2172</v>
      </c>
      <c r="H1112" s="42" t="s">
        <v>499</v>
      </c>
      <c r="I1112" s="42" t="s">
        <v>499</v>
      </c>
      <c r="J1112" t="s">
        <v>2173</v>
      </c>
      <c r="K1112" s="28" t="s">
        <v>7833</v>
      </c>
      <c r="L1112" s="28" t="s">
        <v>5012</v>
      </c>
      <c r="M1112" t="s">
        <v>2175</v>
      </c>
      <c r="N1112" s="42" t="s">
        <v>499</v>
      </c>
      <c r="O1112" s="42" t="s">
        <v>499</v>
      </c>
      <c r="P1112" s="42" t="s">
        <v>499</v>
      </c>
      <c r="Q1112" s="42" t="s">
        <v>499</v>
      </c>
      <c r="R1112" s="42" t="s">
        <v>499</v>
      </c>
      <c r="S1112" s="42" t="s">
        <v>10626</v>
      </c>
      <c r="T1112" s="42" t="s">
        <v>499</v>
      </c>
      <c r="U1112" s="42" t="s">
        <v>499</v>
      </c>
      <c r="V1112" t="s">
        <v>10626</v>
      </c>
    </row>
    <row r="1113" spans="1:22" ht="18" customHeight="1">
      <c r="A1113">
        <v>4443</v>
      </c>
      <c r="B1113">
        <v>4443</v>
      </c>
      <c r="C1113" s="3">
        <v>41163</v>
      </c>
      <c r="D1113">
        <v>41208</v>
      </c>
      <c r="E1113" t="s">
        <v>1594</v>
      </c>
      <c r="F1113" t="s">
        <v>1530</v>
      </c>
      <c r="G1113" t="s">
        <v>7968</v>
      </c>
      <c r="H1113" s="42" t="s">
        <v>10026</v>
      </c>
      <c r="I1113" s="42">
        <v>41170</v>
      </c>
      <c r="J1113" t="s">
        <v>7969</v>
      </c>
      <c r="K1113" t="s">
        <v>7970</v>
      </c>
      <c r="L1113" t="s">
        <v>7971</v>
      </c>
      <c r="M1113" t="s">
        <v>7972</v>
      </c>
      <c r="N1113" s="42" t="s">
        <v>499</v>
      </c>
      <c r="O1113" s="42" t="s">
        <v>499</v>
      </c>
      <c r="P1113" s="42" t="s">
        <v>499</v>
      </c>
      <c r="Q1113" s="42" t="s">
        <v>499</v>
      </c>
      <c r="R1113" s="42" t="s">
        <v>12199</v>
      </c>
      <c r="S1113" s="42" t="s">
        <v>12200</v>
      </c>
      <c r="T1113" s="42" t="s">
        <v>499</v>
      </c>
      <c r="U1113" t="s">
        <v>12199</v>
      </c>
      <c r="V1113" t="s">
        <v>12200</v>
      </c>
    </row>
    <row r="1114" spans="1:22" ht="18" customHeight="1">
      <c r="A1114">
        <v>4439</v>
      </c>
      <c r="B1114">
        <v>4439</v>
      </c>
      <c r="C1114" s="3">
        <v>41163</v>
      </c>
      <c r="D1114">
        <v>41208</v>
      </c>
      <c r="E1114" t="s">
        <v>1529</v>
      </c>
      <c r="F1114" t="s">
        <v>1530</v>
      </c>
      <c r="G1114" t="s">
        <v>7968</v>
      </c>
      <c r="H1114" s="42" t="s">
        <v>8945</v>
      </c>
      <c r="I1114" s="42">
        <v>41170</v>
      </c>
      <c r="J1114" t="s">
        <v>7973</v>
      </c>
      <c r="K1114" t="s">
        <v>7974</v>
      </c>
      <c r="L1114" t="s">
        <v>7971</v>
      </c>
      <c r="M1114" t="s">
        <v>7975</v>
      </c>
      <c r="N1114" s="42" t="s">
        <v>9052</v>
      </c>
      <c r="O1114" s="42" t="s">
        <v>6288</v>
      </c>
      <c r="P1114" s="42">
        <v>41187</v>
      </c>
      <c r="Q1114" s="42" t="s">
        <v>499</v>
      </c>
      <c r="R1114" t="s">
        <v>12201</v>
      </c>
      <c r="S1114" t="s">
        <v>12202</v>
      </c>
      <c r="T1114" s="42" t="s">
        <v>499</v>
      </c>
      <c r="U1114" t="s">
        <v>12201</v>
      </c>
      <c r="V1114" t="s">
        <v>12202</v>
      </c>
    </row>
    <row r="1115" spans="1:22" ht="18" customHeight="1">
      <c r="A1115">
        <v>4437</v>
      </c>
      <c r="B1115">
        <v>4437</v>
      </c>
      <c r="C1115" s="3">
        <v>41163</v>
      </c>
      <c r="D1115">
        <v>41216</v>
      </c>
      <c r="E1115" t="s">
        <v>1529</v>
      </c>
      <c r="F1115" t="s">
        <v>1530</v>
      </c>
      <c r="G1115" t="s">
        <v>2054</v>
      </c>
      <c r="H1115" s="42" t="s">
        <v>10027</v>
      </c>
      <c r="I1115" s="42">
        <v>41213</v>
      </c>
      <c r="J1115" t="s">
        <v>7976</v>
      </c>
      <c r="K1115" t="s">
        <v>7977</v>
      </c>
      <c r="L1115" t="s">
        <v>4970</v>
      </c>
      <c r="M1115" t="s">
        <v>9053</v>
      </c>
      <c r="N1115" s="42" t="s">
        <v>10136</v>
      </c>
      <c r="O1115" s="42" t="s">
        <v>3231</v>
      </c>
      <c r="P1115" s="42">
        <v>41233</v>
      </c>
      <c r="Q1115" s="42" t="s">
        <v>9054</v>
      </c>
      <c r="R1115" t="s">
        <v>12203</v>
      </c>
      <c r="S1115" t="s">
        <v>12204</v>
      </c>
      <c r="T1115" t="s">
        <v>9054</v>
      </c>
      <c r="U1115" t="s">
        <v>12203</v>
      </c>
      <c r="V1115" t="s">
        <v>12204</v>
      </c>
    </row>
    <row r="1116" spans="1:22" ht="18" customHeight="1">
      <c r="A1116">
        <v>4436</v>
      </c>
      <c r="B1116">
        <v>4436</v>
      </c>
      <c r="C1116" s="3">
        <v>41163</v>
      </c>
      <c r="D1116">
        <v>41208</v>
      </c>
      <c r="E1116" t="s">
        <v>1529</v>
      </c>
      <c r="F1116" t="s">
        <v>1530</v>
      </c>
      <c r="G1116" t="s">
        <v>2054</v>
      </c>
      <c r="H1116" s="42" t="s">
        <v>10028</v>
      </c>
      <c r="I1116" s="42">
        <v>41173</v>
      </c>
      <c r="J1116" t="s">
        <v>7976</v>
      </c>
      <c r="K1116" t="s">
        <v>7979</v>
      </c>
      <c r="L1116" t="s">
        <v>4970</v>
      </c>
      <c r="M1116" t="s">
        <v>7978</v>
      </c>
      <c r="N1116" s="42" t="s">
        <v>10029</v>
      </c>
      <c r="O1116" s="42" t="s">
        <v>10030</v>
      </c>
      <c r="P1116" s="42">
        <v>41232</v>
      </c>
      <c r="Q1116" s="42" t="s">
        <v>499</v>
      </c>
      <c r="R1116" t="s">
        <v>12205</v>
      </c>
      <c r="S1116" t="s">
        <v>12206</v>
      </c>
      <c r="T1116" s="42" t="s">
        <v>499</v>
      </c>
      <c r="U1116" t="s">
        <v>12205</v>
      </c>
      <c r="V1116" t="s">
        <v>12206</v>
      </c>
    </row>
    <row r="1117" spans="1:22" ht="18" customHeight="1">
      <c r="A1117">
        <v>4434</v>
      </c>
      <c r="B1117">
        <v>4434</v>
      </c>
      <c r="C1117" s="3">
        <v>41163</v>
      </c>
      <c r="D1117">
        <v>41208</v>
      </c>
      <c r="E1117" t="s">
        <v>1529</v>
      </c>
      <c r="F1117" t="s">
        <v>1530</v>
      </c>
      <c r="G1117" t="s">
        <v>7980</v>
      </c>
      <c r="H1117" s="42" t="s">
        <v>10287</v>
      </c>
      <c r="I1117" s="42">
        <v>41170</v>
      </c>
      <c r="J1117" t="s">
        <v>7981</v>
      </c>
      <c r="K1117" t="s">
        <v>7982</v>
      </c>
      <c r="L1117" t="s">
        <v>7983</v>
      </c>
      <c r="M1117" t="s">
        <v>7984</v>
      </c>
      <c r="N1117" s="42" t="s">
        <v>12207</v>
      </c>
      <c r="O1117" s="42" t="s">
        <v>9034</v>
      </c>
      <c r="P1117" s="42">
        <v>41242</v>
      </c>
      <c r="Q1117" s="42" t="s">
        <v>499</v>
      </c>
      <c r="R1117" t="s">
        <v>12208</v>
      </c>
      <c r="S1117" t="s">
        <v>12209</v>
      </c>
      <c r="T1117" s="42" t="s">
        <v>499</v>
      </c>
      <c r="U1117" t="s">
        <v>12208</v>
      </c>
      <c r="V1117" t="s">
        <v>12209</v>
      </c>
    </row>
    <row r="1118" spans="1:22" ht="18" customHeight="1">
      <c r="A1118">
        <v>4435</v>
      </c>
      <c r="B1118">
        <v>4435</v>
      </c>
      <c r="C1118" s="3">
        <v>41163</v>
      </c>
      <c r="D1118">
        <v>41208</v>
      </c>
      <c r="E1118" t="s">
        <v>1529</v>
      </c>
      <c r="F1118" t="s">
        <v>1530</v>
      </c>
      <c r="G1118" t="s">
        <v>7980</v>
      </c>
      <c r="H1118" s="42" t="s">
        <v>12210</v>
      </c>
      <c r="I1118" s="42">
        <v>41170</v>
      </c>
      <c r="J1118" t="s">
        <v>7985</v>
      </c>
      <c r="K1118" t="s">
        <v>7986</v>
      </c>
      <c r="L1118" t="s">
        <v>7983</v>
      </c>
      <c r="M1118" t="s">
        <v>7987</v>
      </c>
      <c r="N1118" s="42" t="s">
        <v>12211</v>
      </c>
      <c r="O1118" s="42" t="s">
        <v>6922</v>
      </c>
      <c r="P1118" s="42">
        <v>41241</v>
      </c>
      <c r="Q1118" s="42" t="s">
        <v>499</v>
      </c>
      <c r="R1118" t="s">
        <v>12212</v>
      </c>
      <c r="S1118" t="s">
        <v>12213</v>
      </c>
      <c r="T1118" s="42" t="s">
        <v>499</v>
      </c>
      <c r="U1118" t="s">
        <v>12212</v>
      </c>
      <c r="V1118" t="s">
        <v>12213</v>
      </c>
    </row>
    <row r="1119" spans="1:22" ht="18" customHeight="1">
      <c r="A1119">
        <v>4433</v>
      </c>
      <c r="B1119">
        <v>4433</v>
      </c>
      <c r="C1119" s="3">
        <v>41163</v>
      </c>
      <c r="D1119">
        <v>41208</v>
      </c>
      <c r="E1119" t="s">
        <v>1529</v>
      </c>
      <c r="F1119" t="s">
        <v>1530</v>
      </c>
      <c r="G1119" t="s">
        <v>7980</v>
      </c>
      <c r="H1119" s="42" t="s">
        <v>12214</v>
      </c>
      <c r="I1119" s="42">
        <v>41170</v>
      </c>
      <c r="J1119" t="s">
        <v>7988</v>
      </c>
      <c r="K1119" t="s">
        <v>7989</v>
      </c>
      <c r="L1119" t="s">
        <v>7983</v>
      </c>
      <c r="M1119" t="s">
        <v>7990</v>
      </c>
      <c r="N1119" s="42" t="s">
        <v>12215</v>
      </c>
      <c r="O1119" s="42" t="s">
        <v>5948</v>
      </c>
      <c r="P1119" s="42">
        <v>41242</v>
      </c>
      <c r="Q1119" s="42" t="s">
        <v>499</v>
      </c>
      <c r="R1119" t="s">
        <v>12216</v>
      </c>
      <c r="S1119" t="s">
        <v>12217</v>
      </c>
      <c r="T1119" s="42" t="s">
        <v>499</v>
      </c>
      <c r="U1119" t="s">
        <v>12216</v>
      </c>
      <c r="V1119" t="s">
        <v>12217</v>
      </c>
    </row>
    <row r="1120" spans="1:22" ht="18" customHeight="1">
      <c r="A1120">
        <v>4432</v>
      </c>
      <c r="B1120">
        <v>4432</v>
      </c>
      <c r="C1120" s="3">
        <v>41163</v>
      </c>
      <c r="D1120">
        <v>41208</v>
      </c>
      <c r="E1120" t="s">
        <v>1529</v>
      </c>
      <c r="F1120" t="s">
        <v>1530</v>
      </c>
      <c r="G1120" t="s">
        <v>2340</v>
      </c>
      <c r="H1120" s="42" t="s">
        <v>9055</v>
      </c>
      <c r="I1120" s="42">
        <v>41172</v>
      </c>
      <c r="J1120" t="s">
        <v>7991</v>
      </c>
      <c r="K1120" t="s">
        <v>7992</v>
      </c>
      <c r="L1120" t="s">
        <v>5036</v>
      </c>
      <c r="M1120">
        <v>3137146341</v>
      </c>
      <c r="N1120" s="42" t="s">
        <v>9202</v>
      </c>
      <c r="O1120" s="42" t="s">
        <v>7643</v>
      </c>
      <c r="P1120" s="42">
        <v>41193</v>
      </c>
      <c r="Q1120" s="42" t="s">
        <v>499</v>
      </c>
      <c r="R1120" t="s">
        <v>12218</v>
      </c>
      <c r="S1120" t="s">
        <v>12219</v>
      </c>
      <c r="T1120" s="42" t="s">
        <v>499</v>
      </c>
      <c r="U1120" t="s">
        <v>12218</v>
      </c>
      <c r="V1120" t="s">
        <v>12219</v>
      </c>
    </row>
    <row r="1121" spans="1:22" ht="18" customHeight="1">
      <c r="A1121">
        <v>4413</v>
      </c>
      <c r="B1121">
        <v>4413</v>
      </c>
      <c r="C1121" s="3">
        <v>41163</v>
      </c>
      <c r="D1121">
        <v>41208</v>
      </c>
      <c r="E1121" t="s">
        <v>1529</v>
      </c>
      <c r="F1121" t="s">
        <v>1530</v>
      </c>
      <c r="G1121" t="s">
        <v>7993</v>
      </c>
      <c r="H1121" s="42" t="s">
        <v>12964</v>
      </c>
      <c r="I1121" s="42">
        <v>41186</v>
      </c>
      <c r="J1121" t="s">
        <v>7994</v>
      </c>
      <c r="K1121" t="s">
        <v>7995</v>
      </c>
      <c r="L1121" t="s">
        <v>7996</v>
      </c>
      <c r="M1121" t="s">
        <v>7997</v>
      </c>
      <c r="N1121" s="42" t="s">
        <v>12965</v>
      </c>
      <c r="O1121" s="42" t="s">
        <v>12839</v>
      </c>
      <c r="P1121" s="42">
        <v>41250</v>
      </c>
      <c r="Q1121" s="42" t="s">
        <v>499</v>
      </c>
      <c r="R1121" s="42" t="s">
        <v>12966</v>
      </c>
      <c r="S1121" t="s">
        <v>12220</v>
      </c>
      <c r="T1121" s="42" t="s">
        <v>499</v>
      </c>
      <c r="U1121" t="s">
        <v>12966</v>
      </c>
      <c r="V1121" t="s">
        <v>12220</v>
      </c>
    </row>
    <row r="1122" spans="1:22" ht="18" customHeight="1">
      <c r="A1122">
        <v>4417</v>
      </c>
      <c r="B1122">
        <v>4417</v>
      </c>
      <c r="C1122" s="3">
        <v>41163</v>
      </c>
      <c r="D1122">
        <v>41222</v>
      </c>
      <c r="E1122" t="s">
        <v>1529</v>
      </c>
      <c r="F1122" t="s">
        <v>1530</v>
      </c>
      <c r="G1122" t="s">
        <v>7998</v>
      </c>
      <c r="H1122" s="42" t="s">
        <v>12967</v>
      </c>
      <c r="I1122" s="42">
        <v>41213</v>
      </c>
      <c r="J1122" t="s">
        <v>7999</v>
      </c>
      <c r="K1122" t="s">
        <v>8000</v>
      </c>
      <c r="L1122" t="s">
        <v>8001</v>
      </c>
      <c r="M1122" t="s">
        <v>8002</v>
      </c>
      <c r="N1122" s="42" t="s">
        <v>13516</v>
      </c>
      <c r="O1122" s="42" t="s">
        <v>12676</v>
      </c>
      <c r="P1122" s="42">
        <v>41255</v>
      </c>
      <c r="Q1122" s="42" t="s">
        <v>9220</v>
      </c>
      <c r="R1122" s="42" t="s">
        <v>12968</v>
      </c>
      <c r="S1122" s="42" t="s">
        <v>12221</v>
      </c>
      <c r="T1122" t="s">
        <v>9220</v>
      </c>
      <c r="U1122" t="s">
        <v>12968</v>
      </c>
      <c r="V1122" t="s">
        <v>12221</v>
      </c>
    </row>
    <row r="1123" spans="1:22" ht="18" customHeight="1">
      <c r="A1123">
        <v>4426</v>
      </c>
      <c r="B1123">
        <v>4426</v>
      </c>
      <c r="C1123" s="3">
        <v>41163</v>
      </c>
      <c r="D1123">
        <v>41222</v>
      </c>
      <c r="E1123" t="s">
        <v>1529</v>
      </c>
      <c r="F1123" t="s">
        <v>1530</v>
      </c>
      <c r="G1123" t="s">
        <v>7998</v>
      </c>
      <c r="H1123" s="42" t="s">
        <v>13652</v>
      </c>
      <c r="I1123" s="42">
        <v>41213</v>
      </c>
      <c r="J1123" t="s">
        <v>8003</v>
      </c>
      <c r="K1123" s="28" t="s">
        <v>8004</v>
      </c>
      <c r="L1123" t="s">
        <v>8005</v>
      </c>
      <c r="M1123" t="s">
        <v>8006</v>
      </c>
      <c r="N1123" s="42" t="s">
        <v>13653</v>
      </c>
      <c r="O1123" s="42" t="s">
        <v>12676</v>
      </c>
      <c r="P1123" s="42">
        <v>41257</v>
      </c>
      <c r="Q1123" s="42" t="s">
        <v>9221</v>
      </c>
      <c r="R1123" s="42" t="s">
        <v>13654</v>
      </c>
      <c r="S1123" s="42" t="s">
        <v>12222</v>
      </c>
      <c r="T1123" t="s">
        <v>9221</v>
      </c>
      <c r="U1123" s="42" t="s">
        <v>499</v>
      </c>
      <c r="V1123" t="s">
        <v>12222</v>
      </c>
    </row>
    <row r="1124" spans="1:22" ht="18" customHeight="1">
      <c r="A1124">
        <v>4416</v>
      </c>
      <c r="B1124">
        <v>4416</v>
      </c>
      <c r="C1124" s="3">
        <v>41165</v>
      </c>
      <c r="D1124">
        <v>41224</v>
      </c>
      <c r="E1124" t="s">
        <v>1594</v>
      </c>
      <c r="F1124" t="s">
        <v>1530</v>
      </c>
      <c r="G1124" t="s">
        <v>7998</v>
      </c>
      <c r="H1124" s="42" t="s">
        <v>12793</v>
      </c>
      <c r="I1124" s="42">
        <v>41213</v>
      </c>
      <c r="J1124" t="s">
        <v>8007</v>
      </c>
      <c r="K1124" t="s">
        <v>8008</v>
      </c>
      <c r="L1124" t="s">
        <v>8005</v>
      </c>
      <c r="M1124" t="s">
        <v>8009</v>
      </c>
      <c r="N1124" s="42" t="s">
        <v>12794</v>
      </c>
      <c r="O1124" s="42" t="s">
        <v>12676</v>
      </c>
      <c r="P1124" s="42" t="s">
        <v>499</v>
      </c>
      <c r="Q1124" s="42" t="s">
        <v>9222</v>
      </c>
      <c r="R1124" s="42" t="s">
        <v>12795</v>
      </c>
      <c r="S1124" s="42" t="s">
        <v>12223</v>
      </c>
      <c r="T1124" t="s">
        <v>9222</v>
      </c>
      <c r="U1124" t="s">
        <v>12795</v>
      </c>
      <c r="V1124" t="s">
        <v>12223</v>
      </c>
    </row>
    <row r="1125" spans="1:22" ht="18" customHeight="1">
      <c r="A1125">
        <v>4419</v>
      </c>
      <c r="B1125">
        <v>4419</v>
      </c>
      <c r="C1125" s="3">
        <v>41165</v>
      </c>
      <c r="D1125">
        <v>41224</v>
      </c>
      <c r="E1125" t="s">
        <v>1529</v>
      </c>
      <c r="F1125" t="s">
        <v>1530</v>
      </c>
      <c r="G1125" t="s">
        <v>7998</v>
      </c>
      <c r="H1125" s="42" t="s">
        <v>13517</v>
      </c>
      <c r="I1125" s="42">
        <v>41213</v>
      </c>
      <c r="J1125" t="s">
        <v>8010</v>
      </c>
      <c r="K1125" s="28" t="s">
        <v>8011</v>
      </c>
      <c r="L1125" t="s">
        <v>8012</v>
      </c>
      <c r="M1125" t="s">
        <v>8013</v>
      </c>
      <c r="N1125" s="42" t="s">
        <v>13518</v>
      </c>
      <c r="O1125" s="42" t="s">
        <v>12676</v>
      </c>
      <c r="P1125" s="42">
        <v>41255</v>
      </c>
      <c r="Q1125" s="42" t="s">
        <v>9223</v>
      </c>
      <c r="R1125" s="42" t="s">
        <v>13519</v>
      </c>
      <c r="S1125" s="42" t="s">
        <v>12224</v>
      </c>
      <c r="T1125" t="s">
        <v>9223</v>
      </c>
      <c r="U1125" s="42" t="s">
        <v>499</v>
      </c>
      <c r="V1125" t="s">
        <v>12224</v>
      </c>
    </row>
    <row r="1126" spans="1:22" ht="18" customHeight="1">
      <c r="A1126">
        <v>4415</v>
      </c>
      <c r="B1126">
        <v>4415</v>
      </c>
      <c r="C1126" s="3">
        <v>41165</v>
      </c>
      <c r="D1126">
        <v>41217</v>
      </c>
      <c r="E1126" t="s">
        <v>1529</v>
      </c>
      <c r="F1126" t="s">
        <v>1530</v>
      </c>
      <c r="G1126" t="s">
        <v>7998</v>
      </c>
      <c r="H1126" s="42" t="s">
        <v>12969</v>
      </c>
      <c r="I1126" s="42">
        <v>41172</v>
      </c>
      <c r="J1126" t="s">
        <v>8014</v>
      </c>
      <c r="K1126" t="s">
        <v>8015</v>
      </c>
      <c r="L1126" t="s">
        <v>8016</v>
      </c>
      <c r="M1126" t="s">
        <v>8017</v>
      </c>
      <c r="N1126" s="42" t="s">
        <v>12970</v>
      </c>
      <c r="O1126" s="42" t="s">
        <v>12676</v>
      </c>
      <c r="P1126" s="42">
        <v>41254</v>
      </c>
      <c r="Q1126" s="42" t="s">
        <v>9224</v>
      </c>
      <c r="R1126" s="42" t="s">
        <v>12971</v>
      </c>
      <c r="S1126" t="s">
        <v>12225</v>
      </c>
      <c r="T1126" t="s">
        <v>9224</v>
      </c>
      <c r="U1126" t="s">
        <v>12971</v>
      </c>
      <c r="V1126" t="s">
        <v>12225</v>
      </c>
    </row>
    <row r="1127" spans="1:22" ht="18" customHeight="1">
      <c r="A1127">
        <v>4431</v>
      </c>
      <c r="B1127">
        <v>4431</v>
      </c>
      <c r="C1127" s="3">
        <v>41165</v>
      </c>
      <c r="D1127">
        <v>41224</v>
      </c>
      <c r="E1127" t="s">
        <v>1529</v>
      </c>
      <c r="F1127" t="s">
        <v>1530</v>
      </c>
      <c r="G1127" t="s">
        <v>7998</v>
      </c>
      <c r="H1127" s="42" t="s">
        <v>13655</v>
      </c>
      <c r="I1127" s="42">
        <v>41213</v>
      </c>
      <c r="J1127" t="s">
        <v>8018</v>
      </c>
      <c r="K1127" s="28" t="s">
        <v>8019</v>
      </c>
      <c r="L1127" t="s">
        <v>8005</v>
      </c>
      <c r="M1127" t="s">
        <v>8020</v>
      </c>
      <c r="N1127" s="42" t="s">
        <v>13656</v>
      </c>
      <c r="O1127" s="42" t="s">
        <v>12676</v>
      </c>
      <c r="P1127" s="42">
        <v>41257</v>
      </c>
      <c r="Q1127" s="42" t="s">
        <v>9225</v>
      </c>
      <c r="R1127" s="42" t="s">
        <v>13657</v>
      </c>
      <c r="S1127" s="42" t="s">
        <v>12226</v>
      </c>
      <c r="T1127" t="s">
        <v>9225</v>
      </c>
      <c r="U1127" s="42" t="s">
        <v>499</v>
      </c>
      <c r="V1127" t="s">
        <v>12226</v>
      </c>
    </row>
    <row r="1128" spans="1:22" ht="18" customHeight="1">
      <c r="A1128">
        <v>4427</v>
      </c>
      <c r="B1128">
        <v>4427</v>
      </c>
      <c r="C1128" s="3">
        <v>41165</v>
      </c>
      <c r="D1128">
        <v>41224</v>
      </c>
      <c r="E1128" t="s">
        <v>1594</v>
      </c>
      <c r="F1128" t="s">
        <v>1530</v>
      </c>
      <c r="G1128" t="s">
        <v>7998</v>
      </c>
      <c r="H1128" s="42" t="s">
        <v>499</v>
      </c>
      <c r="I1128" s="42">
        <v>41213</v>
      </c>
      <c r="J1128" t="s">
        <v>8021</v>
      </c>
      <c r="K1128" s="28" t="s">
        <v>8022</v>
      </c>
      <c r="L1128" t="s">
        <v>8023</v>
      </c>
      <c r="M1128" t="s">
        <v>8024</v>
      </c>
      <c r="N1128" s="42" t="s">
        <v>499</v>
      </c>
      <c r="O1128" s="42" t="s">
        <v>499</v>
      </c>
      <c r="P1128" s="42" t="s">
        <v>499</v>
      </c>
      <c r="Q1128" s="42" t="s">
        <v>9226</v>
      </c>
      <c r="R1128" s="42" t="s">
        <v>499</v>
      </c>
      <c r="S1128" s="42" t="s">
        <v>12227</v>
      </c>
      <c r="T1128" t="s">
        <v>9226</v>
      </c>
      <c r="U1128" s="42" t="s">
        <v>499</v>
      </c>
      <c r="V1128" t="s">
        <v>12227</v>
      </c>
    </row>
    <row r="1129" spans="1:22" ht="18" customHeight="1">
      <c r="A1129">
        <v>4430</v>
      </c>
      <c r="B1129">
        <v>4430</v>
      </c>
      <c r="C1129" s="3">
        <v>41165</v>
      </c>
      <c r="D1129">
        <v>41224</v>
      </c>
      <c r="E1129" t="s">
        <v>1529</v>
      </c>
      <c r="F1129" t="s">
        <v>1530</v>
      </c>
      <c r="G1129" t="s">
        <v>7998</v>
      </c>
      <c r="H1129" s="42" t="s">
        <v>13520</v>
      </c>
      <c r="I1129" s="42">
        <v>41213</v>
      </c>
      <c r="J1129" t="s">
        <v>8025</v>
      </c>
      <c r="K1129" s="28" t="s">
        <v>8026</v>
      </c>
      <c r="L1129" t="s">
        <v>8027</v>
      </c>
      <c r="M1129" t="s">
        <v>8028</v>
      </c>
      <c r="N1129" s="42" t="s">
        <v>13521</v>
      </c>
      <c r="O1129" s="42" t="s">
        <v>12676</v>
      </c>
      <c r="P1129" s="42">
        <v>41255</v>
      </c>
      <c r="Q1129" s="42" t="s">
        <v>9227</v>
      </c>
      <c r="R1129" s="42" t="s">
        <v>13522</v>
      </c>
      <c r="S1129" s="42" t="s">
        <v>12228</v>
      </c>
      <c r="T1129" t="s">
        <v>9227</v>
      </c>
      <c r="U1129" s="42" t="s">
        <v>499</v>
      </c>
      <c r="V1129" t="s">
        <v>12228</v>
      </c>
    </row>
    <row r="1130" spans="1:22" ht="18" customHeight="1">
      <c r="A1130">
        <v>4429</v>
      </c>
      <c r="B1130">
        <v>4429</v>
      </c>
      <c r="C1130" s="3">
        <v>41165</v>
      </c>
      <c r="D1130">
        <v>41229</v>
      </c>
      <c r="E1130" t="s">
        <v>1594</v>
      </c>
      <c r="F1130" t="s">
        <v>1530</v>
      </c>
      <c r="G1130" t="s">
        <v>7998</v>
      </c>
      <c r="H1130" s="42" t="s">
        <v>499</v>
      </c>
      <c r="I1130" s="42">
        <v>41213</v>
      </c>
      <c r="J1130" t="s">
        <v>8029</v>
      </c>
      <c r="K1130" s="28" t="s">
        <v>13658</v>
      </c>
      <c r="L1130" t="s">
        <v>8005</v>
      </c>
      <c r="M1130" t="s">
        <v>8030</v>
      </c>
      <c r="N1130" s="42" t="s">
        <v>499</v>
      </c>
      <c r="O1130" s="42" t="s">
        <v>499</v>
      </c>
      <c r="P1130" s="42" t="s">
        <v>499</v>
      </c>
      <c r="Q1130" s="42" t="s">
        <v>9695</v>
      </c>
      <c r="R1130" s="42" t="s">
        <v>499</v>
      </c>
      <c r="S1130" s="42" t="s">
        <v>12229</v>
      </c>
      <c r="T1130" t="s">
        <v>9695</v>
      </c>
      <c r="U1130" s="42" t="s">
        <v>499</v>
      </c>
      <c r="V1130" t="s">
        <v>12229</v>
      </c>
    </row>
    <row r="1131" spans="1:22" ht="18" customHeight="1">
      <c r="A1131">
        <v>4428</v>
      </c>
      <c r="B1131">
        <v>4428</v>
      </c>
      <c r="C1131" s="3">
        <v>41165</v>
      </c>
      <c r="D1131">
        <v>41217</v>
      </c>
      <c r="E1131" t="s">
        <v>1529</v>
      </c>
      <c r="F1131" t="s">
        <v>1530</v>
      </c>
      <c r="G1131" t="s">
        <v>7998</v>
      </c>
      <c r="H1131" s="42" t="s">
        <v>12972</v>
      </c>
      <c r="I1131" s="42">
        <v>41172</v>
      </c>
      <c r="J1131" t="s">
        <v>8031</v>
      </c>
      <c r="K1131" t="s">
        <v>8032</v>
      </c>
      <c r="L1131" t="s">
        <v>8005</v>
      </c>
      <c r="M1131" t="s">
        <v>8033</v>
      </c>
      <c r="N1131" s="42" t="s">
        <v>12973</v>
      </c>
      <c r="O1131" s="42" t="s">
        <v>12746</v>
      </c>
      <c r="P1131" s="42">
        <v>41253</v>
      </c>
      <c r="Q1131" s="42" t="s">
        <v>9228</v>
      </c>
      <c r="R1131" s="42" t="s">
        <v>12974</v>
      </c>
      <c r="S1131" t="s">
        <v>12230</v>
      </c>
      <c r="T1131" t="s">
        <v>9228</v>
      </c>
      <c r="U1131" t="s">
        <v>12974</v>
      </c>
      <c r="V1131" t="s">
        <v>12230</v>
      </c>
    </row>
    <row r="1132" spans="1:22" ht="18" customHeight="1">
      <c r="A1132">
        <v>4418</v>
      </c>
      <c r="B1132">
        <v>4418</v>
      </c>
      <c r="C1132" s="3">
        <v>41165</v>
      </c>
      <c r="D1132">
        <v>41224</v>
      </c>
      <c r="E1132" t="s">
        <v>1529</v>
      </c>
      <c r="F1132" t="s">
        <v>1530</v>
      </c>
      <c r="G1132" t="s">
        <v>7998</v>
      </c>
      <c r="H1132" s="42" t="s">
        <v>12975</v>
      </c>
      <c r="I1132" s="42">
        <v>41213</v>
      </c>
      <c r="J1132" t="s">
        <v>8034</v>
      </c>
      <c r="K1132" t="s">
        <v>8035</v>
      </c>
      <c r="L1132" t="s">
        <v>8001</v>
      </c>
      <c r="M1132" t="s">
        <v>8036</v>
      </c>
      <c r="N1132" s="42" t="s">
        <v>12976</v>
      </c>
      <c r="O1132" s="42" t="s">
        <v>12746</v>
      </c>
      <c r="P1132" s="42">
        <v>41253</v>
      </c>
      <c r="Q1132" s="42" t="s">
        <v>9229</v>
      </c>
      <c r="R1132" s="42" t="s">
        <v>12977</v>
      </c>
      <c r="S1132" t="s">
        <v>12231</v>
      </c>
      <c r="T1132" t="s">
        <v>9229</v>
      </c>
      <c r="U1132" t="s">
        <v>12977</v>
      </c>
      <c r="V1132" t="s">
        <v>12231</v>
      </c>
    </row>
    <row r="1133" spans="1:22" ht="18" customHeight="1">
      <c r="A1133">
        <v>4425</v>
      </c>
      <c r="B1133">
        <v>4425</v>
      </c>
      <c r="C1133" s="3">
        <v>41165</v>
      </c>
      <c r="D1133">
        <v>41224</v>
      </c>
      <c r="E1133" t="s">
        <v>1529</v>
      </c>
      <c r="F1133" t="s">
        <v>1530</v>
      </c>
      <c r="G1133" t="s">
        <v>7998</v>
      </c>
      <c r="H1133" s="42" t="s">
        <v>12978</v>
      </c>
      <c r="I1133" s="42">
        <v>41213</v>
      </c>
      <c r="J1133" t="s">
        <v>8037</v>
      </c>
      <c r="K1133" t="s">
        <v>8038</v>
      </c>
      <c r="L1133" t="s">
        <v>8039</v>
      </c>
      <c r="M1133" t="s">
        <v>8040</v>
      </c>
      <c r="N1133" s="42" t="s">
        <v>12979</v>
      </c>
      <c r="O1133" s="42" t="s">
        <v>12676</v>
      </c>
      <c r="P1133" s="42">
        <v>41253</v>
      </c>
      <c r="Q1133" s="42" t="s">
        <v>9230</v>
      </c>
      <c r="R1133" s="42" t="s">
        <v>12980</v>
      </c>
      <c r="S1133" t="s">
        <v>12232</v>
      </c>
      <c r="T1133" t="s">
        <v>9230</v>
      </c>
      <c r="U1133" t="s">
        <v>12980</v>
      </c>
      <c r="V1133" t="s">
        <v>12232</v>
      </c>
    </row>
    <row r="1134" spans="1:22" ht="18" customHeight="1">
      <c r="A1134">
        <v>4424</v>
      </c>
      <c r="B1134">
        <v>4424</v>
      </c>
      <c r="C1134" s="3">
        <v>41165</v>
      </c>
      <c r="D1134">
        <v>41224</v>
      </c>
      <c r="E1134" t="s">
        <v>1529</v>
      </c>
      <c r="F1134" t="s">
        <v>1530</v>
      </c>
      <c r="G1134" t="s">
        <v>7998</v>
      </c>
      <c r="H1134" s="42" t="s">
        <v>12796</v>
      </c>
      <c r="I1134" s="42">
        <v>41213</v>
      </c>
      <c r="J1134" t="s">
        <v>8041</v>
      </c>
      <c r="K1134" t="s">
        <v>8042</v>
      </c>
      <c r="L1134" t="s">
        <v>8043</v>
      </c>
      <c r="M1134" t="s">
        <v>8044</v>
      </c>
      <c r="N1134" s="42" t="s">
        <v>12797</v>
      </c>
      <c r="O1134" s="42" t="s">
        <v>12676</v>
      </c>
      <c r="P1134" s="42">
        <v>41248</v>
      </c>
      <c r="Q1134" s="42" t="s">
        <v>9231</v>
      </c>
      <c r="R1134" s="42" t="s">
        <v>12798</v>
      </c>
      <c r="S1134" t="s">
        <v>12233</v>
      </c>
      <c r="T1134" t="s">
        <v>9231</v>
      </c>
      <c r="U1134" t="s">
        <v>12798</v>
      </c>
      <c r="V1134" t="s">
        <v>12233</v>
      </c>
    </row>
    <row r="1135" spans="1:22" ht="18" customHeight="1">
      <c r="A1135">
        <v>4423</v>
      </c>
      <c r="B1135">
        <v>4423</v>
      </c>
      <c r="C1135" s="3">
        <v>41165</v>
      </c>
      <c r="D1135">
        <v>41224</v>
      </c>
      <c r="E1135" t="s">
        <v>1594</v>
      </c>
      <c r="F1135" t="s">
        <v>1530</v>
      </c>
      <c r="G1135" t="s">
        <v>7998</v>
      </c>
      <c r="H1135" s="42" t="s">
        <v>499</v>
      </c>
      <c r="I1135" s="42">
        <v>41213</v>
      </c>
      <c r="J1135" t="s">
        <v>9359</v>
      </c>
      <c r="K1135" s="28" t="s">
        <v>9360</v>
      </c>
      <c r="L1135" t="s">
        <v>8043</v>
      </c>
      <c r="M1135" t="s">
        <v>9361</v>
      </c>
      <c r="N1135" s="42" t="s">
        <v>499</v>
      </c>
      <c r="O1135" s="42" t="s">
        <v>499</v>
      </c>
      <c r="P1135" s="42" t="s">
        <v>499</v>
      </c>
      <c r="Q1135" s="42" t="s">
        <v>9232</v>
      </c>
      <c r="R1135" s="42" t="s">
        <v>499</v>
      </c>
      <c r="S1135" s="42" t="s">
        <v>12234</v>
      </c>
      <c r="T1135" t="s">
        <v>9232</v>
      </c>
      <c r="U1135" s="42" t="s">
        <v>499</v>
      </c>
      <c r="V1135" t="s">
        <v>12234</v>
      </c>
    </row>
    <row r="1136" spans="1:22" ht="18" customHeight="1">
      <c r="A1136">
        <v>4422</v>
      </c>
      <c r="B1136">
        <v>4422</v>
      </c>
      <c r="C1136" s="3">
        <v>41165</v>
      </c>
      <c r="D1136">
        <v>41224</v>
      </c>
      <c r="E1136" t="s">
        <v>1529</v>
      </c>
      <c r="F1136" t="s">
        <v>1530</v>
      </c>
      <c r="G1136" t="s">
        <v>7998</v>
      </c>
      <c r="H1136" s="42" t="s">
        <v>12235</v>
      </c>
      <c r="I1136" s="42">
        <v>41213</v>
      </c>
      <c r="J1136" t="s">
        <v>8045</v>
      </c>
      <c r="K1136" t="s">
        <v>8046</v>
      </c>
      <c r="L1136" t="s">
        <v>8047</v>
      </c>
      <c r="M1136" t="s">
        <v>8048</v>
      </c>
      <c r="N1136" s="42" t="s">
        <v>12691</v>
      </c>
      <c r="O1136" s="42" t="s">
        <v>12676</v>
      </c>
      <c r="P1136" s="42">
        <v>41247</v>
      </c>
      <c r="Q1136" s="42" t="s">
        <v>9233</v>
      </c>
      <c r="R1136" t="s">
        <v>12236</v>
      </c>
      <c r="S1136" t="s">
        <v>12237</v>
      </c>
      <c r="T1136" t="s">
        <v>9233</v>
      </c>
      <c r="U1136" t="s">
        <v>12236</v>
      </c>
      <c r="V1136" t="s">
        <v>12237</v>
      </c>
    </row>
    <row r="1137" spans="1:22" ht="18" customHeight="1">
      <c r="A1137">
        <v>4421</v>
      </c>
      <c r="B1137">
        <v>4421</v>
      </c>
      <c r="C1137" s="3">
        <v>41165</v>
      </c>
      <c r="D1137">
        <v>41224</v>
      </c>
      <c r="E1137" t="s">
        <v>1529</v>
      </c>
      <c r="F1137" t="s">
        <v>1530</v>
      </c>
      <c r="G1137" t="s">
        <v>7998</v>
      </c>
      <c r="H1137" s="42" t="s">
        <v>13523</v>
      </c>
      <c r="I1137" s="42">
        <v>41213</v>
      </c>
      <c r="J1137" t="s">
        <v>8049</v>
      </c>
      <c r="K1137" s="28" t="s">
        <v>8050</v>
      </c>
      <c r="L1137" t="s">
        <v>8051</v>
      </c>
      <c r="M1137" t="s">
        <v>8052</v>
      </c>
      <c r="N1137" s="42" t="s">
        <v>13524</v>
      </c>
      <c r="O1137" s="42" t="s">
        <v>12676</v>
      </c>
      <c r="P1137" s="42">
        <v>41256</v>
      </c>
      <c r="Q1137" s="42" t="s">
        <v>9234</v>
      </c>
      <c r="R1137" s="42" t="s">
        <v>13525</v>
      </c>
      <c r="S1137" s="42" t="s">
        <v>12238</v>
      </c>
      <c r="T1137" t="s">
        <v>9234</v>
      </c>
      <c r="U1137" s="42" t="s">
        <v>499</v>
      </c>
      <c r="V1137" t="s">
        <v>12238</v>
      </c>
    </row>
    <row r="1138" spans="1:22" ht="18" customHeight="1">
      <c r="A1138">
        <v>4420</v>
      </c>
      <c r="B1138">
        <v>4420</v>
      </c>
      <c r="C1138" s="3">
        <v>41165</v>
      </c>
      <c r="D1138">
        <v>41224</v>
      </c>
      <c r="E1138" t="s">
        <v>1529</v>
      </c>
      <c r="F1138" t="s">
        <v>1530</v>
      </c>
      <c r="G1138" t="s">
        <v>7998</v>
      </c>
      <c r="H1138" s="42" t="s">
        <v>12692</v>
      </c>
      <c r="I1138" s="42">
        <v>41213</v>
      </c>
      <c r="J1138" t="s">
        <v>8053</v>
      </c>
      <c r="K1138" t="s">
        <v>8054</v>
      </c>
      <c r="L1138" t="s">
        <v>8055</v>
      </c>
      <c r="M1138" t="s">
        <v>8056</v>
      </c>
      <c r="N1138" s="42" t="s">
        <v>12799</v>
      </c>
      <c r="O1138" s="42" t="s">
        <v>12746</v>
      </c>
      <c r="P1138" s="42">
        <v>41248</v>
      </c>
      <c r="Q1138" s="42" t="s">
        <v>9235</v>
      </c>
      <c r="R1138" s="42" t="s">
        <v>12693</v>
      </c>
      <c r="S1138" t="s">
        <v>12239</v>
      </c>
      <c r="T1138" t="s">
        <v>9235</v>
      </c>
      <c r="U1138" t="s">
        <v>12693</v>
      </c>
      <c r="V1138" t="s">
        <v>12239</v>
      </c>
    </row>
    <row r="1139" spans="1:22" ht="18" customHeight="1">
      <c r="A1139">
        <v>4414</v>
      </c>
      <c r="B1139">
        <v>4414</v>
      </c>
      <c r="C1139" s="3">
        <v>41165</v>
      </c>
      <c r="D1139">
        <v>41217</v>
      </c>
      <c r="E1139" t="s">
        <v>1594</v>
      </c>
      <c r="F1139" t="s">
        <v>1530</v>
      </c>
      <c r="G1139" t="s">
        <v>7998</v>
      </c>
      <c r="H1139" s="42" t="s">
        <v>499</v>
      </c>
      <c r="I1139" s="42">
        <v>41172</v>
      </c>
      <c r="J1139" t="s">
        <v>8057</v>
      </c>
      <c r="K1139" s="28" t="s">
        <v>9362</v>
      </c>
      <c r="L1139" t="s">
        <v>8005</v>
      </c>
      <c r="M1139" t="s">
        <v>8058</v>
      </c>
      <c r="N1139" s="42" t="s">
        <v>499</v>
      </c>
      <c r="O1139" s="42" t="s">
        <v>499</v>
      </c>
      <c r="P1139" s="42" t="s">
        <v>499</v>
      </c>
      <c r="Q1139" s="42" t="s">
        <v>9236</v>
      </c>
      <c r="R1139" s="42" t="s">
        <v>499</v>
      </c>
      <c r="S1139" s="42" t="s">
        <v>12240</v>
      </c>
      <c r="T1139" t="s">
        <v>9236</v>
      </c>
      <c r="U1139" s="42" t="s">
        <v>499</v>
      </c>
      <c r="V1139" t="s">
        <v>12240</v>
      </c>
    </row>
    <row r="1140" spans="1:22" ht="18" customHeight="1">
      <c r="A1140" t="s">
        <v>8946</v>
      </c>
      <c r="B1140">
        <v>4412</v>
      </c>
      <c r="C1140" s="3">
        <v>41165</v>
      </c>
      <c r="D1140">
        <v>41210</v>
      </c>
      <c r="E1140" t="s">
        <v>1594</v>
      </c>
      <c r="F1140" t="s">
        <v>1530</v>
      </c>
      <c r="G1140" t="s">
        <v>1774</v>
      </c>
      <c r="H1140" s="42" t="s">
        <v>8624</v>
      </c>
      <c r="I1140" s="42">
        <v>41170</v>
      </c>
      <c r="J1140" t="s">
        <v>8059</v>
      </c>
      <c r="K1140" t="s">
        <v>8060</v>
      </c>
      <c r="L1140" t="s">
        <v>8061</v>
      </c>
      <c r="M1140" t="s">
        <v>8062</v>
      </c>
      <c r="N1140" s="42" t="s">
        <v>499</v>
      </c>
      <c r="O1140" s="42" t="s">
        <v>499</v>
      </c>
      <c r="P1140" s="42" t="s">
        <v>499</v>
      </c>
      <c r="Q1140" s="42" t="s">
        <v>499</v>
      </c>
      <c r="R1140" s="42" t="s">
        <v>10885</v>
      </c>
      <c r="S1140" s="42" t="s">
        <v>12241</v>
      </c>
      <c r="T1140" s="42" t="s">
        <v>499</v>
      </c>
      <c r="U1140" t="s">
        <v>10885</v>
      </c>
      <c r="V1140" t="s">
        <v>12241</v>
      </c>
    </row>
    <row r="1141" spans="1:22" ht="18" customHeight="1">
      <c r="A1141">
        <v>4411</v>
      </c>
      <c r="B1141">
        <v>4411</v>
      </c>
      <c r="C1141" s="3">
        <v>41165</v>
      </c>
      <c r="D1141">
        <v>41210</v>
      </c>
      <c r="E1141" t="s">
        <v>1529</v>
      </c>
      <c r="F1141" t="s">
        <v>1530</v>
      </c>
      <c r="G1141" t="s">
        <v>1774</v>
      </c>
      <c r="H1141" s="42" t="s">
        <v>9203</v>
      </c>
      <c r="I1141" s="42">
        <v>41170</v>
      </c>
      <c r="J1141" t="s">
        <v>8063</v>
      </c>
      <c r="K1141" t="s">
        <v>8064</v>
      </c>
      <c r="L1141" t="s">
        <v>8061</v>
      </c>
      <c r="M1141" t="s">
        <v>8065</v>
      </c>
      <c r="N1141" s="42" t="s">
        <v>9270</v>
      </c>
      <c r="O1141" s="42" t="s">
        <v>5510</v>
      </c>
      <c r="P1141" s="42">
        <v>41198</v>
      </c>
      <c r="Q1141" s="42" t="s">
        <v>499</v>
      </c>
      <c r="R1141" t="s">
        <v>12242</v>
      </c>
      <c r="S1141" t="s">
        <v>12243</v>
      </c>
      <c r="T1141" s="42" t="s">
        <v>499</v>
      </c>
      <c r="U1141" t="s">
        <v>12242</v>
      </c>
      <c r="V1141" t="s">
        <v>12243</v>
      </c>
    </row>
    <row r="1142" spans="1:22" ht="18" customHeight="1">
      <c r="A1142">
        <v>4410</v>
      </c>
      <c r="B1142">
        <v>4410</v>
      </c>
      <c r="C1142" s="3">
        <v>41165</v>
      </c>
      <c r="D1142">
        <v>41210</v>
      </c>
      <c r="E1142" t="s">
        <v>1594</v>
      </c>
      <c r="F1142" t="s">
        <v>1530</v>
      </c>
      <c r="G1142" t="s">
        <v>1774</v>
      </c>
      <c r="H1142" s="42" t="s">
        <v>9056</v>
      </c>
      <c r="I1142" s="42">
        <v>41187</v>
      </c>
      <c r="J1142" t="s">
        <v>8066</v>
      </c>
      <c r="K1142" t="s">
        <v>8067</v>
      </c>
      <c r="L1142" t="s">
        <v>8061</v>
      </c>
      <c r="M1142" t="s">
        <v>8068</v>
      </c>
      <c r="N1142" s="42" t="s">
        <v>499</v>
      </c>
      <c r="O1142" s="42" t="s">
        <v>499</v>
      </c>
      <c r="P1142" s="42" t="s">
        <v>499</v>
      </c>
      <c r="Q1142" s="42" t="s">
        <v>499</v>
      </c>
      <c r="R1142" s="42" t="s">
        <v>12244</v>
      </c>
      <c r="S1142" s="42" t="s">
        <v>12244</v>
      </c>
      <c r="T1142" s="42" t="s">
        <v>499</v>
      </c>
      <c r="U1142" t="s">
        <v>12244</v>
      </c>
      <c r="V1142" t="s">
        <v>12244</v>
      </c>
    </row>
    <row r="1143" spans="1:22" ht="18" customHeight="1">
      <c r="A1143">
        <v>4403</v>
      </c>
      <c r="B1143">
        <v>4403</v>
      </c>
      <c r="C1143" s="3">
        <v>41165</v>
      </c>
      <c r="D1143">
        <v>41210</v>
      </c>
      <c r="E1143" t="s">
        <v>1529</v>
      </c>
      <c r="F1143" t="s">
        <v>1530</v>
      </c>
      <c r="G1143" t="s">
        <v>2056</v>
      </c>
      <c r="H1143" s="42" t="s">
        <v>10137</v>
      </c>
      <c r="I1143" s="42">
        <v>41169</v>
      </c>
      <c r="J1143" t="s">
        <v>8069</v>
      </c>
      <c r="K1143" t="s">
        <v>8070</v>
      </c>
      <c r="L1143" t="s">
        <v>4972</v>
      </c>
      <c r="M1143" t="s">
        <v>8071</v>
      </c>
      <c r="N1143" s="42" t="s">
        <v>10138</v>
      </c>
      <c r="O1143" s="42" t="s">
        <v>6824</v>
      </c>
      <c r="P1143" s="42">
        <v>41239</v>
      </c>
      <c r="Q1143" s="42" t="s">
        <v>499</v>
      </c>
      <c r="R1143" t="s">
        <v>12245</v>
      </c>
      <c r="S1143" t="s">
        <v>12246</v>
      </c>
      <c r="T1143" s="42" t="s">
        <v>499</v>
      </c>
      <c r="U1143" t="s">
        <v>12245</v>
      </c>
      <c r="V1143" t="s">
        <v>12246</v>
      </c>
    </row>
    <row r="1144" spans="1:22" ht="18" customHeight="1">
      <c r="A1144">
        <v>4402</v>
      </c>
      <c r="B1144">
        <v>4402</v>
      </c>
      <c r="C1144" s="3">
        <v>41165</v>
      </c>
      <c r="D1144">
        <v>41210</v>
      </c>
      <c r="E1144" t="s">
        <v>1594</v>
      </c>
      <c r="F1144" t="s">
        <v>1530</v>
      </c>
      <c r="G1144" t="s">
        <v>1961</v>
      </c>
      <c r="H1144" s="42" t="s">
        <v>8765</v>
      </c>
      <c r="I1144" s="42">
        <v>41169</v>
      </c>
      <c r="J1144" t="s">
        <v>8072</v>
      </c>
      <c r="K1144" t="s">
        <v>8073</v>
      </c>
      <c r="L1144" t="s">
        <v>4923</v>
      </c>
      <c r="M1144" t="s">
        <v>13659</v>
      </c>
      <c r="N1144" s="42" t="s">
        <v>499</v>
      </c>
      <c r="O1144" s="42" t="s">
        <v>499</v>
      </c>
      <c r="P1144" s="42" t="s">
        <v>499</v>
      </c>
      <c r="Q1144" s="42" t="s">
        <v>499</v>
      </c>
      <c r="R1144" s="42" t="s">
        <v>12247</v>
      </c>
      <c r="S1144" s="42" t="s">
        <v>12248</v>
      </c>
      <c r="T1144" s="42" t="s">
        <v>499</v>
      </c>
      <c r="U1144" t="s">
        <v>12247</v>
      </c>
      <c r="V1144" t="s">
        <v>12248</v>
      </c>
    </row>
    <row r="1145" spans="1:22" ht="18" customHeight="1">
      <c r="A1145">
        <v>4401</v>
      </c>
      <c r="B1145">
        <v>4401</v>
      </c>
      <c r="C1145" s="3">
        <v>41165</v>
      </c>
      <c r="D1145">
        <v>41210</v>
      </c>
      <c r="E1145" t="s">
        <v>1529</v>
      </c>
      <c r="F1145" t="s">
        <v>12681</v>
      </c>
      <c r="G1145" t="s">
        <v>2090</v>
      </c>
      <c r="H1145" s="42" t="s">
        <v>13660</v>
      </c>
      <c r="I1145" s="42">
        <v>41169</v>
      </c>
      <c r="J1145" t="s">
        <v>8074</v>
      </c>
      <c r="K1145" s="28" t="s">
        <v>8075</v>
      </c>
      <c r="L1145" t="s">
        <v>4984</v>
      </c>
      <c r="M1145" t="s">
        <v>8076</v>
      </c>
      <c r="N1145" s="42" t="s">
        <v>13661</v>
      </c>
      <c r="O1145" s="42" t="s">
        <v>13609</v>
      </c>
      <c r="P1145" s="42">
        <v>41260</v>
      </c>
      <c r="Q1145" s="42" t="s">
        <v>499</v>
      </c>
      <c r="R1145" s="42" t="s">
        <v>13662</v>
      </c>
      <c r="S1145" s="42" t="s">
        <v>12249</v>
      </c>
      <c r="T1145" s="42" t="s">
        <v>499</v>
      </c>
      <c r="U1145" s="42" t="s">
        <v>499</v>
      </c>
      <c r="V1145" t="s">
        <v>12249</v>
      </c>
    </row>
    <row r="1146" spans="1:22" ht="18" customHeight="1">
      <c r="A1146">
        <v>4398</v>
      </c>
      <c r="B1146">
        <v>4398</v>
      </c>
      <c r="C1146" s="3">
        <v>41165</v>
      </c>
      <c r="D1146">
        <v>41210</v>
      </c>
      <c r="E1146" t="s">
        <v>1529</v>
      </c>
      <c r="F1146" t="s">
        <v>1530</v>
      </c>
      <c r="G1146" t="s">
        <v>2024</v>
      </c>
      <c r="H1146" s="42" t="s">
        <v>10288</v>
      </c>
      <c r="I1146" s="42">
        <v>41236</v>
      </c>
      <c r="J1146" t="s">
        <v>8077</v>
      </c>
      <c r="K1146" t="s">
        <v>8078</v>
      </c>
      <c r="L1146" t="s">
        <v>8079</v>
      </c>
      <c r="M1146" t="s">
        <v>8437</v>
      </c>
      <c r="N1146" s="42" t="s">
        <v>12250</v>
      </c>
      <c r="O1146" s="42" t="s">
        <v>9935</v>
      </c>
      <c r="P1146" s="42">
        <v>41240</v>
      </c>
      <c r="Q1146" s="42" t="s">
        <v>499</v>
      </c>
      <c r="R1146" t="s">
        <v>12251</v>
      </c>
      <c r="S1146" t="s">
        <v>12252</v>
      </c>
      <c r="T1146" s="42" t="s">
        <v>499</v>
      </c>
      <c r="U1146" t="s">
        <v>12251</v>
      </c>
      <c r="V1146" t="s">
        <v>12252</v>
      </c>
    </row>
    <row r="1147" spans="1:22" ht="18" customHeight="1">
      <c r="A1147">
        <v>4397</v>
      </c>
      <c r="B1147">
        <v>4397</v>
      </c>
      <c r="C1147" s="3">
        <v>41165</v>
      </c>
      <c r="D1147">
        <v>41210</v>
      </c>
      <c r="E1147" t="s">
        <v>1529</v>
      </c>
      <c r="F1147" t="s">
        <v>1530</v>
      </c>
      <c r="G1147" t="s">
        <v>1298</v>
      </c>
      <c r="H1147" s="42" t="s">
        <v>12253</v>
      </c>
      <c r="I1147" s="42">
        <v>41172</v>
      </c>
      <c r="J1147" t="s">
        <v>8080</v>
      </c>
      <c r="K1147" t="s">
        <v>8081</v>
      </c>
      <c r="L1147" t="s">
        <v>5022</v>
      </c>
      <c r="M1147" t="s">
        <v>8082</v>
      </c>
      <c r="N1147" s="42" t="s">
        <v>12254</v>
      </c>
      <c r="O1147" s="42" t="s">
        <v>5191</v>
      </c>
      <c r="P1147" s="42">
        <v>41246</v>
      </c>
      <c r="Q1147" s="42" t="s">
        <v>499</v>
      </c>
      <c r="R1147" t="s">
        <v>12255</v>
      </c>
      <c r="S1147" t="s">
        <v>12256</v>
      </c>
      <c r="T1147" s="42" t="s">
        <v>499</v>
      </c>
      <c r="U1147" t="s">
        <v>12255</v>
      </c>
      <c r="V1147" t="s">
        <v>12256</v>
      </c>
    </row>
    <row r="1148" spans="1:22" ht="18" customHeight="1">
      <c r="A1148">
        <v>4396</v>
      </c>
      <c r="B1148">
        <v>4396</v>
      </c>
      <c r="C1148" s="3">
        <v>41165</v>
      </c>
      <c r="D1148">
        <v>41210</v>
      </c>
      <c r="E1148" t="s">
        <v>1529</v>
      </c>
      <c r="F1148" t="s">
        <v>1530</v>
      </c>
      <c r="G1148" t="s">
        <v>2169</v>
      </c>
      <c r="H1148" s="42" t="s">
        <v>9363</v>
      </c>
      <c r="I1148" s="42">
        <v>41169</v>
      </c>
      <c r="J1148" t="s">
        <v>8083</v>
      </c>
      <c r="K1148" t="s">
        <v>8084</v>
      </c>
      <c r="L1148" t="s">
        <v>5011</v>
      </c>
      <c r="M1148" t="s">
        <v>8085</v>
      </c>
      <c r="N1148" s="42" t="s">
        <v>9364</v>
      </c>
      <c r="O1148" s="42" t="s">
        <v>6297</v>
      </c>
      <c r="P1148" s="42">
        <v>41200</v>
      </c>
      <c r="Q1148" s="42" t="s">
        <v>499</v>
      </c>
      <c r="R1148" t="s">
        <v>12257</v>
      </c>
      <c r="S1148" t="s">
        <v>12258</v>
      </c>
      <c r="T1148" s="42" t="s">
        <v>499</v>
      </c>
      <c r="U1148" t="s">
        <v>12257</v>
      </c>
      <c r="V1148" t="s">
        <v>12258</v>
      </c>
    </row>
    <row r="1149" spans="1:22" ht="18" customHeight="1">
      <c r="A1149">
        <v>4393</v>
      </c>
      <c r="B1149">
        <v>4393</v>
      </c>
      <c r="C1149" s="3">
        <v>41165</v>
      </c>
      <c r="D1149">
        <v>41210</v>
      </c>
      <c r="E1149" t="s">
        <v>1529</v>
      </c>
      <c r="F1149" t="s">
        <v>1530</v>
      </c>
      <c r="G1149" t="s">
        <v>2169</v>
      </c>
      <c r="H1149" s="42" t="s">
        <v>9204</v>
      </c>
      <c r="I1149" s="42">
        <v>41169</v>
      </c>
      <c r="J1149" t="s">
        <v>8083</v>
      </c>
      <c r="K1149" t="s">
        <v>8086</v>
      </c>
      <c r="L1149" t="s">
        <v>5011</v>
      </c>
      <c r="M1149" t="s">
        <v>8087</v>
      </c>
      <c r="N1149" s="42" t="s">
        <v>9408</v>
      </c>
      <c r="O1149" s="42" t="s">
        <v>9409</v>
      </c>
      <c r="P1149" s="42">
        <v>41205</v>
      </c>
      <c r="Q1149" s="42" t="s">
        <v>499</v>
      </c>
      <c r="R1149" t="s">
        <v>12259</v>
      </c>
      <c r="S1149" t="s">
        <v>12260</v>
      </c>
      <c r="T1149" s="42" t="s">
        <v>499</v>
      </c>
      <c r="U1149" t="s">
        <v>12259</v>
      </c>
      <c r="V1149" t="s">
        <v>12260</v>
      </c>
    </row>
    <row r="1150" spans="1:22" ht="18" customHeight="1">
      <c r="A1150">
        <v>4395</v>
      </c>
      <c r="B1150">
        <v>4395</v>
      </c>
      <c r="C1150" s="3">
        <v>41165</v>
      </c>
      <c r="D1150">
        <v>41210</v>
      </c>
      <c r="E1150" t="s">
        <v>1529</v>
      </c>
      <c r="F1150" t="s">
        <v>1530</v>
      </c>
      <c r="G1150" t="s">
        <v>2169</v>
      </c>
      <c r="H1150" s="42" t="s">
        <v>12981</v>
      </c>
      <c r="I1150" s="42">
        <v>41169</v>
      </c>
      <c r="J1150" t="s">
        <v>8083</v>
      </c>
      <c r="K1150" t="s">
        <v>8088</v>
      </c>
      <c r="L1150" t="s">
        <v>5011</v>
      </c>
      <c r="M1150" t="s">
        <v>8085</v>
      </c>
      <c r="N1150" s="42" t="s">
        <v>12982</v>
      </c>
      <c r="O1150" s="42" t="s">
        <v>5510</v>
      </c>
      <c r="P1150" s="42">
        <v>41254</v>
      </c>
      <c r="Q1150" s="42" t="s">
        <v>499</v>
      </c>
      <c r="R1150" s="42" t="s">
        <v>12983</v>
      </c>
      <c r="S1150" s="42" t="s">
        <v>12261</v>
      </c>
      <c r="T1150" s="42" t="s">
        <v>499</v>
      </c>
      <c r="U1150" t="s">
        <v>12983</v>
      </c>
      <c r="V1150" t="s">
        <v>12261</v>
      </c>
    </row>
    <row r="1151" spans="1:22" ht="18" customHeight="1">
      <c r="A1151">
        <v>4394</v>
      </c>
      <c r="B1151">
        <v>4394</v>
      </c>
      <c r="C1151" s="3">
        <v>41165</v>
      </c>
      <c r="D1151">
        <v>41210</v>
      </c>
      <c r="E1151" t="s">
        <v>1529</v>
      </c>
      <c r="F1151" t="s">
        <v>1530</v>
      </c>
      <c r="G1151" t="s">
        <v>2169</v>
      </c>
      <c r="H1151" s="42" t="s">
        <v>13526</v>
      </c>
      <c r="I1151" s="42">
        <v>41169</v>
      </c>
      <c r="J1151" t="s">
        <v>8083</v>
      </c>
      <c r="K1151" s="28" t="s">
        <v>8089</v>
      </c>
      <c r="L1151" t="s">
        <v>5011</v>
      </c>
      <c r="M1151" t="s">
        <v>8090</v>
      </c>
      <c r="N1151" s="42" t="s">
        <v>13527</v>
      </c>
      <c r="O1151" s="42" t="s">
        <v>5510</v>
      </c>
      <c r="P1151" s="42">
        <v>41255</v>
      </c>
      <c r="Q1151" s="42" t="s">
        <v>499</v>
      </c>
      <c r="R1151" s="42" t="s">
        <v>13528</v>
      </c>
      <c r="S1151" s="42" t="s">
        <v>12262</v>
      </c>
      <c r="T1151" s="42" t="s">
        <v>499</v>
      </c>
      <c r="U1151" s="42" t="s">
        <v>499</v>
      </c>
      <c r="V1151" t="s">
        <v>12262</v>
      </c>
    </row>
    <row r="1152" spans="1:22" ht="18" customHeight="1">
      <c r="A1152">
        <v>4392</v>
      </c>
      <c r="B1152">
        <v>4392</v>
      </c>
      <c r="C1152" s="3">
        <v>41165</v>
      </c>
      <c r="D1152">
        <v>41210</v>
      </c>
      <c r="E1152" t="s">
        <v>1529</v>
      </c>
      <c r="F1152" t="s">
        <v>1530</v>
      </c>
      <c r="G1152" t="s">
        <v>2169</v>
      </c>
      <c r="H1152" s="42" t="s">
        <v>9205</v>
      </c>
      <c r="I1152" s="42">
        <v>41169</v>
      </c>
      <c r="J1152" t="s">
        <v>8083</v>
      </c>
      <c r="K1152" t="s">
        <v>8091</v>
      </c>
      <c r="L1152" t="s">
        <v>8092</v>
      </c>
      <c r="M1152" t="s">
        <v>8085</v>
      </c>
      <c r="N1152" s="42" t="s">
        <v>9284</v>
      </c>
      <c r="O1152" s="42" t="s">
        <v>6297</v>
      </c>
      <c r="P1152" s="42">
        <v>41200</v>
      </c>
      <c r="Q1152" s="42" t="s">
        <v>499</v>
      </c>
      <c r="R1152" t="s">
        <v>12263</v>
      </c>
      <c r="S1152" t="s">
        <v>12264</v>
      </c>
      <c r="T1152" s="42" t="s">
        <v>499</v>
      </c>
      <c r="U1152" t="s">
        <v>12263</v>
      </c>
      <c r="V1152" t="s">
        <v>12264</v>
      </c>
    </row>
    <row r="1153" spans="1:22" ht="18" customHeight="1">
      <c r="A1153">
        <v>4391</v>
      </c>
      <c r="B1153">
        <v>4391</v>
      </c>
      <c r="C1153" s="3">
        <v>41165</v>
      </c>
      <c r="D1153">
        <v>41210</v>
      </c>
      <c r="E1153" t="s">
        <v>1529</v>
      </c>
      <c r="F1153" t="s">
        <v>1530</v>
      </c>
      <c r="G1153" t="s">
        <v>8093</v>
      </c>
      <c r="H1153" s="42" t="s">
        <v>8421</v>
      </c>
      <c r="I1153" s="42">
        <v>41170</v>
      </c>
      <c r="J1153" t="s">
        <v>8094</v>
      </c>
      <c r="K1153" t="s">
        <v>8095</v>
      </c>
      <c r="L1153" t="s">
        <v>8096</v>
      </c>
      <c r="M1153" t="s">
        <v>8097</v>
      </c>
      <c r="N1153" s="42" t="s">
        <v>8625</v>
      </c>
      <c r="O1153" s="42" t="s">
        <v>6288</v>
      </c>
      <c r="P1153" s="42">
        <v>41178</v>
      </c>
      <c r="Q1153" s="42" t="s">
        <v>499</v>
      </c>
      <c r="R1153" t="s">
        <v>12265</v>
      </c>
      <c r="S1153" t="s">
        <v>12266</v>
      </c>
      <c r="T1153" s="42" t="s">
        <v>499</v>
      </c>
      <c r="U1153" t="s">
        <v>12265</v>
      </c>
      <c r="V1153" t="s">
        <v>12266</v>
      </c>
    </row>
    <row r="1154" spans="1:22" ht="18" customHeight="1">
      <c r="A1154">
        <v>4390</v>
      </c>
      <c r="B1154">
        <v>4390</v>
      </c>
      <c r="C1154" s="3">
        <v>41165</v>
      </c>
      <c r="D1154">
        <v>41210</v>
      </c>
      <c r="E1154" t="s">
        <v>1529</v>
      </c>
      <c r="F1154" t="s">
        <v>1530</v>
      </c>
      <c r="G1154" t="s">
        <v>8093</v>
      </c>
      <c r="H1154" s="42" t="s">
        <v>8422</v>
      </c>
      <c r="I1154" s="42">
        <v>41170</v>
      </c>
      <c r="J1154" t="s">
        <v>8094</v>
      </c>
      <c r="K1154" t="s">
        <v>8098</v>
      </c>
      <c r="L1154" t="s">
        <v>8096</v>
      </c>
      <c r="M1154" t="s">
        <v>8099</v>
      </c>
      <c r="N1154" s="42" t="s">
        <v>8438</v>
      </c>
      <c r="O1154" s="42" t="s">
        <v>6288</v>
      </c>
      <c r="P1154" s="42">
        <v>41177</v>
      </c>
      <c r="Q1154" s="42" t="s">
        <v>499</v>
      </c>
      <c r="R1154" t="s">
        <v>12267</v>
      </c>
      <c r="S1154" t="s">
        <v>12268</v>
      </c>
      <c r="T1154" s="42" t="s">
        <v>499</v>
      </c>
      <c r="U1154" t="s">
        <v>12267</v>
      </c>
      <c r="V1154" t="s">
        <v>12268</v>
      </c>
    </row>
    <row r="1155" spans="1:22" ht="18" customHeight="1">
      <c r="A1155">
        <v>4389</v>
      </c>
      <c r="B1155">
        <v>4389</v>
      </c>
      <c r="C1155" s="3">
        <v>41165</v>
      </c>
      <c r="D1155">
        <v>41210</v>
      </c>
      <c r="E1155" t="s">
        <v>1529</v>
      </c>
      <c r="F1155" t="s">
        <v>1530</v>
      </c>
      <c r="G1155" t="s">
        <v>8100</v>
      </c>
      <c r="H1155" s="42" t="s">
        <v>10289</v>
      </c>
      <c r="I1155" s="42">
        <v>41170</v>
      </c>
      <c r="J1155" t="s">
        <v>8101</v>
      </c>
      <c r="K1155" t="s">
        <v>8102</v>
      </c>
      <c r="L1155" t="s">
        <v>8103</v>
      </c>
      <c r="M1155" t="s">
        <v>8104</v>
      </c>
      <c r="N1155" s="42" t="s">
        <v>10290</v>
      </c>
      <c r="O1155" s="42" t="s">
        <v>10291</v>
      </c>
      <c r="P1155" s="42">
        <v>41242</v>
      </c>
      <c r="Q1155" s="42" t="s">
        <v>499</v>
      </c>
      <c r="R1155" t="s">
        <v>12269</v>
      </c>
      <c r="S1155" t="s">
        <v>12270</v>
      </c>
      <c r="T1155" s="42" t="s">
        <v>499</v>
      </c>
      <c r="U1155" t="s">
        <v>12269</v>
      </c>
      <c r="V1155" t="s">
        <v>12270</v>
      </c>
    </row>
    <row r="1156" spans="1:22" ht="18" customHeight="1">
      <c r="A1156">
        <v>4388</v>
      </c>
      <c r="B1156">
        <v>4388</v>
      </c>
      <c r="C1156" s="3">
        <v>41165</v>
      </c>
      <c r="D1156">
        <v>41210</v>
      </c>
      <c r="E1156" t="s">
        <v>1594</v>
      </c>
      <c r="F1156" t="s">
        <v>1530</v>
      </c>
      <c r="G1156" t="s">
        <v>8100</v>
      </c>
      <c r="H1156" s="42" t="s">
        <v>12271</v>
      </c>
      <c r="I1156" s="42">
        <v>41170</v>
      </c>
      <c r="J1156" t="s">
        <v>8105</v>
      </c>
      <c r="K1156" t="s">
        <v>8106</v>
      </c>
      <c r="L1156" t="s">
        <v>8103</v>
      </c>
      <c r="M1156" t="s">
        <v>8107</v>
      </c>
      <c r="N1156" s="42" t="s">
        <v>12272</v>
      </c>
      <c r="O1156" s="42" t="s">
        <v>12273</v>
      </c>
      <c r="P1156" s="42" t="s">
        <v>499</v>
      </c>
      <c r="Q1156" s="42" t="s">
        <v>499</v>
      </c>
      <c r="R1156" t="s">
        <v>12274</v>
      </c>
      <c r="S1156" s="42" t="s">
        <v>12275</v>
      </c>
      <c r="T1156" s="42" t="s">
        <v>499</v>
      </c>
      <c r="U1156" t="s">
        <v>12274</v>
      </c>
      <c r="V1156" t="s">
        <v>12275</v>
      </c>
    </row>
    <row r="1157" spans="1:22" ht="18" customHeight="1">
      <c r="A1157">
        <v>4387</v>
      </c>
      <c r="B1157">
        <v>4387</v>
      </c>
      <c r="C1157" s="3">
        <v>41165</v>
      </c>
      <c r="D1157">
        <v>41210</v>
      </c>
      <c r="E1157" t="s">
        <v>1529</v>
      </c>
      <c r="F1157" t="s">
        <v>1530</v>
      </c>
      <c r="G1157" t="s">
        <v>8100</v>
      </c>
      <c r="H1157" s="42" t="s">
        <v>10139</v>
      </c>
      <c r="I1157" s="42">
        <v>41170</v>
      </c>
      <c r="J1157" t="s">
        <v>8108</v>
      </c>
      <c r="K1157" t="s">
        <v>8109</v>
      </c>
      <c r="L1157" t="s">
        <v>8103</v>
      </c>
      <c r="M1157" t="s">
        <v>8110</v>
      </c>
      <c r="N1157" s="42" t="s">
        <v>10140</v>
      </c>
      <c r="O1157" s="42" t="s">
        <v>10141</v>
      </c>
      <c r="P1157" s="42">
        <v>41235</v>
      </c>
      <c r="Q1157" s="42" t="s">
        <v>499</v>
      </c>
      <c r="R1157" t="s">
        <v>12276</v>
      </c>
      <c r="S1157" t="s">
        <v>12277</v>
      </c>
      <c r="T1157" s="42" t="s">
        <v>499</v>
      </c>
      <c r="U1157" t="s">
        <v>12276</v>
      </c>
      <c r="V1157" t="s">
        <v>12277</v>
      </c>
    </row>
    <row r="1158" spans="1:22" ht="18" customHeight="1">
      <c r="A1158">
        <v>4380</v>
      </c>
      <c r="B1158">
        <v>4380</v>
      </c>
      <c r="C1158" s="3">
        <v>41165</v>
      </c>
      <c r="D1158">
        <v>41210</v>
      </c>
      <c r="E1158" t="s">
        <v>1529</v>
      </c>
      <c r="F1158" t="s">
        <v>1530</v>
      </c>
      <c r="G1158" t="s">
        <v>7578</v>
      </c>
      <c r="H1158" s="42" t="s">
        <v>12694</v>
      </c>
      <c r="I1158" s="42">
        <v>41170</v>
      </c>
      <c r="J1158" t="s">
        <v>7579</v>
      </c>
      <c r="K1158" t="s">
        <v>8111</v>
      </c>
      <c r="L1158" t="s">
        <v>7581</v>
      </c>
      <c r="M1158" t="s">
        <v>7582</v>
      </c>
      <c r="N1158" s="42" t="s">
        <v>12695</v>
      </c>
      <c r="O1158" s="42" t="s">
        <v>5884</v>
      </c>
      <c r="P1158" s="42">
        <v>41248</v>
      </c>
      <c r="Q1158" s="42" t="s">
        <v>499</v>
      </c>
      <c r="R1158" s="42" t="s">
        <v>12696</v>
      </c>
      <c r="S1158" t="s">
        <v>12278</v>
      </c>
      <c r="T1158" s="42" t="s">
        <v>499</v>
      </c>
      <c r="U1158" t="s">
        <v>12696</v>
      </c>
      <c r="V1158" t="s">
        <v>12278</v>
      </c>
    </row>
    <row r="1159" spans="1:22" ht="18" customHeight="1">
      <c r="A1159">
        <v>4475</v>
      </c>
      <c r="B1159">
        <v>4475</v>
      </c>
      <c r="C1159" s="3">
        <v>41165</v>
      </c>
      <c r="D1159">
        <v>41210</v>
      </c>
      <c r="E1159" t="s">
        <v>1538</v>
      </c>
      <c r="F1159" t="s">
        <v>1530</v>
      </c>
      <c r="G1159" t="s">
        <v>1839</v>
      </c>
      <c r="H1159" s="42" t="s">
        <v>499</v>
      </c>
      <c r="I1159" s="42">
        <v>41170</v>
      </c>
      <c r="J1159" t="s">
        <v>8171</v>
      </c>
      <c r="K1159" s="28" t="s">
        <v>8172</v>
      </c>
      <c r="L1159" t="s">
        <v>4884</v>
      </c>
      <c r="M1159" t="s">
        <v>8173</v>
      </c>
      <c r="N1159" s="42" t="s">
        <v>499</v>
      </c>
      <c r="O1159" s="42" t="s">
        <v>499</v>
      </c>
      <c r="P1159" s="42" t="s">
        <v>499</v>
      </c>
      <c r="Q1159" s="42" t="s">
        <v>13663</v>
      </c>
      <c r="R1159" s="42" t="s">
        <v>499</v>
      </c>
      <c r="S1159" s="42" t="s">
        <v>12279</v>
      </c>
      <c r="T1159" s="42" t="s">
        <v>499</v>
      </c>
      <c r="U1159" s="42" t="s">
        <v>499</v>
      </c>
      <c r="V1159" t="s">
        <v>12279</v>
      </c>
    </row>
    <row r="1160" spans="1:22" ht="18" customHeight="1">
      <c r="A1160">
        <v>4474</v>
      </c>
      <c r="B1160">
        <v>4474</v>
      </c>
      <c r="C1160" s="3">
        <v>41165</v>
      </c>
      <c r="D1160">
        <v>41210</v>
      </c>
      <c r="E1160" t="s">
        <v>1594</v>
      </c>
      <c r="F1160" t="s">
        <v>1530</v>
      </c>
      <c r="G1160" t="s">
        <v>1839</v>
      </c>
      <c r="H1160" s="42" t="s">
        <v>499</v>
      </c>
      <c r="I1160" s="42">
        <v>41170</v>
      </c>
      <c r="J1160" t="s">
        <v>8171</v>
      </c>
      <c r="K1160" s="28" t="s">
        <v>8174</v>
      </c>
      <c r="L1160" t="s">
        <v>4884</v>
      </c>
      <c r="M1160" t="s">
        <v>8173</v>
      </c>
      <c r="N1160" s="42" t="s">
        <v>499</v>
      </c>
      <c r="O1160" s="42" t="s">
        <v>499</v>
      </c>
      <c r="P1160" s="42" t="s">
        <v>499</v>
      </c>
      <c r="Q1160" s="42" t="s">
        <v>499</v>
      </c>
      <c r="R1160" s="42" t="s">
        <v>499</v>
      </c>
      <c r="S1160" s="42" t="s">
        <v>12280</v>
      </c>
      <c r="T1160" s="42" t="s">
        <v>499</v>
      </c>
      <c r="U1160" s="42" t="s">
        <v>499</v>
      </c>
      <c r="V1160" t="s">
        <v>12280</v>
      </c>
    </row>
    <row r="1161" spans="1:22" ht="18" customHeight="1">
      <c r="A1161">
        <v>4473</v>
      </c>
      <c r="B1161">
        <v>4473</v>
      </c>
      <c r="C1161" s="3">
        <v>41165</v>
      </c>
      <c r="D1161">
        <v>41210</v>
      </c>
      <c r="E1161" t="s">
        <v>1594</v>
      </c>
      <c r="F1161" t="s">
        <v>1530</v>
      </c>
      <c r="G1161" t="s">
        <v>1839</v>
      </c>
      <c r="H1161" s="42" t="s">
        <v>13664</v>
      </c>
      <c r="I1161" s="42">
        <v>41197</v>
      </c>
      <c r="J1161" t="s">
        <v>8171</v>
      </c>
      <c r="K1161" s="28" t="s">
        <v>8175</v>
      </c>
      <c r="L1161" t="s">
        <v>4884</v>
      </c>
      <c r="M1161" t="s">
        <v>8173</v>
      </c>
      <c r="N1161" s="42" t="s">
        <v>499</v>
      </c>
      <c r="O1161" s="42" t="s">
        <v>499</v>
      </c>
      <c r="P1161" s="42" t="s">
        <v>499</v>
      </c>
      <c r="Q1161" s="42" t="s">
        <v>499</v>
      </c>
      <c r="R1161" s="42" t="s">
        <v>13665</v>
      </c>
      <c r="S1161" s="42" t="s">
        <v>12281</v>
      </c>
      <c r="T1161" s="42" t="s">
        <v>499</v>
      </c>
      <c r="U1161" s="42" t="s">
        <v>499</v>
      </c>
      <c r="V1161" t="s">
        <v>12281</v>
      </c>
    </row>
    <row r="1162" spans="1:22" ht="18" customHeight="1">
      <c r="A1162">
        <v>4467</v>
      </c>
      <c r="B1162">
        <v>4467</v>
      </c>
      <c r="C1162" s="3">
        <v>41165</v>
      </c>
      <c r="D1162">
        <v>41210</v>
      </c>
      <c r="E1162" t="s">
        <v>1682</v>
      </c>
      <c r="F1162" t="s">
        <v>1530</v>
      </c>
      <c r="G1162" t="s">
        <v>1839</v>
      </c>
      <c r="H1162" s="42" t="s">
        <v>499</v>
      </c>
      <c r="I1162" s="42" t="s">
        <v>499</v>
      </c>
      <c r="J1162" t="s">
        <v>8176</v>
      </c>
      <c r="K1162" s="28" t="s">
        <v>8177</v>
      </c>
      <c r="L1162" s="28" t="s">
        <v>4884</v>
      </c>
      <c r="M1162" t="s">
        <v>8178</v>
      </c>
      <c r="N1162" s="42" t="s">
        <v>499</v>
      </c>
      <c r="O1162" s="42" t="s">
        <v>499</v>
      </c>
      <c r="P1162" s="42" t="s">
        <v>499</v>
      </c>
      <c r="Q1162" s="42" t="s">
        <v>499</v>
      </c>
      <c r="R1162" s="42" t="s">
        <v>499</v>
      </c>
      <c r="S1162" s="42" t="s">
        <v>12282</v>
      </c>
      <c r="T1162" s="42" t="s">
        <v>499</v>
      </c>
      <c r="U1162" s="42" t="s">
        <v>499</v>
      </c>
      <c r="V1162" t="s">
        <v>12282</v>
      </c>
    </row>
    <row r="1163" spans="1:22" ht="18" customHeight="1">
      <c r="A1163">
        <v>4465</v>
      </c>
      <c r="B1163">
        <v>4465</v>
      </c>
      <c r="C1163" s="3">
        <v>41165</v>
      </c>
      <c r="D1163">
        <v>41210</v>
      </c>
      <c r="E1163" t="s">
        <v>1682</v>
      </c>
      <c r="F1163" t="s">
        <v>1530</v>
      </c>
      <c r="G1163" t="s">
        <v>3108</v>
      </c>
      <c r="H1163" s="42" t="s">
        <v>499</v>
      </c>
      <c r="I1163" s="42" t="s">
        <v>499</v>
      </c>
      <c r="J1163" t="s">
        <v>8179</v>
      </c>
      <c r="K1163" s="28" t="s">
        <v>8180</v>
      </c>
      <c r="L1163" s="28" t="s">
        <v>5124</v>
      </c>
      <c r="M1163" t="s">
        <v>8181</v>
      </c>
      <c r="N1163" s="42" t="s">
        <v>499</v>
      </c>
      <c r="O1163" s="42" t="s">
        <v>499</v>
      </c>
      <c r="P1163" s="42" t="s">
        <v>499</v>
      </c>
      <c r="Q1163" s="42" t="s">
        <v>13666</v>
      </c>
      <c r="R1163" s="42" t="s">
        <v>499</v>
      </c>
      <c r="S1163" s="42" t="s">
        <v>12283</v>
      </c>
      <c r="T1163" s="42" t="s">
        <v>499</v>
      </c>
      <c r="U1163" s="42" t="s">
        <v>499</v>
      </c>
      <c r="V1163" t="s">
        <v>12283</v>
      </c>
    </row>
    <row r="1164" spans="1:22" ht="18" customHeight="1">
      <c r="A1164">
        <v>3321</v>
      </c>
      <c r="B1164">
        <v>3321</v>
      </c>
      <c r="C1164" s="3">
        <v>41165</v>
      </c>
      <c r="D1164">
        <v>41210</v>
      </c>
      <c r="E1164" t="s">
        <v>1529</v>
      </c>
      <c r="F1164" t="s">
        <v>1530</v>
      </c>
      <c r="G1164" t="s">
        <v>8182</v>
      </c>
      <c r="H1164" s="42" t="s">
        <v>10142</v>
      </c>
      <c r="I1164" s="42">
        <v>41172</v>
      </c>
      <c r="J1164" t="s">
        <v>8183</v>
      </c>
      <c r="K1164" t="s">
        <v>8184</v>
      </c>
      <c r="L1164" t="s">
        <v>8185</v>
      </c>
      <c r="M1164" t="s">
        <v>8186</v>
      </c>
      <c r="N1164" s="42" t="s">
        <v>10292</v>
      </c>
      <c r="O1164" s="42" t="s">
        <v>10011</v>
      </c>
      <c r="P1164" s="42">
        <v>41239</v>
      </c>
      <c r="Q1164" s="42" t="s">
        <v>499</v>
      </c>
      <c r="R1164" t="s">
        <v>12284</v>
      </c>
      <c r="S1164" t="s">
        <v>12285</v>
      </c>
      <c r="T1164" s="42" t="s">
        <v>499</v>
      </c>
      <c r="U1164" t="s">
        <v>12284</v>
      </c>
      <c r="V1164" t="s">
        <v>12285</v>
      </c>
    </row>
    <row r="1165" spans="1:22" ht="18" customHeight="1">
      <c r="A1165">
        <v>4455</v>
      </c>
      <c r="B1165">
        <v>4455</v>
      </c>
      <c r="C1165" s="3">
        <v>41165</v>
      </c>
      <c r="D1165">
        <v>41210</v>
      </c>
      <c r="E1165" t="s">
        <v>1529</v>
      </c>
      <c r="F1165" t="s">
        <v>1530</v>
      </c>
      <c r="G1165" t="s">
        <v>8187</v>
      </c>
      <c r="H1165" s="42" t="s">
        <v>9206</v>
      </c>
      <c r="I1165" s="42">
        <v>41178</v>
      </c>
      <c r="J1165" t="s">
        <v>8188</v>
      </c>
      <c r="K1165" t="s">
        <v>8189</v>
      </c>
      <c r="L1165" t="s">
        <v>8190</v>
      </c>
      <c r="M1165" t="s">
        <v>8191</v>
      </c>
      <c r="N1165" s="42" t="s">
        <v>9410</v>
      </c>
      <c r="O1165" s="42" t="s">
        <v>8114</v>
      </c>
      <c r="P1165" s="42">
        <v>41205</v>
      </c>
      <c r="Q1165" s="42" t="s">
        <v>499</v>
      </c>
      <c r="R1165" t="s">
        <v>12286</v>
      </c>
      <c r="S1165" t="s">
        <v>12287</v>
      </c>
      <c r="T1165" s="42" t="s">
        <v>499</v>
      </c>
      <c r="U1165" t="s">
        <v>12286</v>
      </c>
      <c r="V1165" t="s">
        <v>12287</v>
      </c>
    </row>
    <row r="1166" spans="1:22" ht="18" customHeight="1">
      <c r="A1166">
        <v>4456</v>
      </c>
      <c r="B1166">
        <v>4456</v>
      </c>
      <c r="C1166" s="3">
        <v>41165</v>
      </c>
      <c r="D1166">
        <v>41210</v>
      </c>
      <c r="E1166" t="s">
        <v>1529</v>
      </c>
      <c r="F1166" t="s">
        <v>1530</v>
      </c>
      <c r="G1166" t="s">
        <v>8187</v>
      </c>
      <c r="H1166" s="42" t="s">
        <v>9271</v>
      </c>
      <c r="I1166" s="42">
        <v>41178</v>
      </c>
      <c r="J1166" t="s">
        <v>8192</v>
      </c>
      <c r="K1166" t="s">
        <v>8193</v>
      </c>
      <c r="L1166" t="s">
        <v>8190</v>
      </c>
      <c r="M1166" t="s">
        <v>8194</v>
      </c>
      <c r="N1166" s="42" t="s">
        <v>9272</v>
      </c>
      <c r="O1166" s="42" t="s">
        <v>9260</v>
      </c>
      <c r="P1166" s="42">
        <v>41198</v>
      </c>
      <c r="Q1166" s="42" t="s">
        <v>499</v>
      </c>
      <c r="R1166" t="s">
        <v>12288</v>
      </c>
      <c r="S1166" t="s">
        <v>12289</v>
      </c>
      <c r="T1166" s="42" t="s">
        <v>499</v>
      </c>
      <c r="U1166" t="s">
        <v>12288</v>
      </c>
      <c r="V1166" t="s">
        <v>12289</v>
      </c>
    </row>
    <row r="1167" spans="1:22" ht="18" customHeight="1">
      <c r="A1167">
        <v>4454</v>
      </c>
      <c r="B1167">
        <v>4454</v>
      </c>
      <c r="C1167" s="3">
        <v>41165</v>
      </c>
      <c r="D1167">
        <v>41210</v>
      </c>
      <c r="E1167" t="s">
        <v>1529</v>
      </c>
      <c r="F1167" t="s">
        <v>1530</v>
      </c>
      <c r="G1167" t="s">
        <v>8187</v>
      </c>
      <c r="H1167" s="42" t="s">
        <v>9237</v>
      </c>
      <c r="I1167" s="42">
        <v>41178</v>
      </c>
      <c r="J1167" t="s">
        <v>8195</v>
      </c>
      <c r="K1167" t="s">
        <v>8196</v>
      </c>
      <c r="L1167" t="s">
        <v>8190</v>
      </c>
      <c r="M1167" t="s">
        <v>8197</v>
      </c>
      <c r="N1167" s="42" t="s">
        <v>9411</v>
      </c>
      <c r="O1167" s="42" t="s">
        <v>8114</v>
      </c>
      <c r="P1167" s="42">
        <v>41205</v>
      </c>
      <c r="Q1167" s="42" t="s">
        <v>499</v>
      </c>
      <c r="R1167" t="s">
        <v>12290</v>
      </c>
      <c r="S1167" t="s">
        <v>12291</v>
      </c>
      <c r="T1167" s="42" t="s">
        <v>499</v>
      </c>
      <c r="U1167" t="s">
        <v>12290</v>
      </c>
      <c r="V1167" t="s">
        <v>12291</v>
      </c>
    </row>
    <row r="1168" spans="1:22" ht="18" customHeight="1">
      <c r="A1168">
        <v>4453</v>
      </c>
      <c r="B1168">
        <v>4453</v>
      </c>
      <c r="C1168" s="3">
        <v>41165</v>
      </c>
      <c r="D1168">
        <v>41210</v>
      </c>
      <c r="E1168" t="s">
        <v>1529</v>
      </c>
      <c r="F1168" t="s">
        <v>1530</v>
      </c>
      <c r="G1168" t="s">
        <v>8187</v>
      </c>
      <c r="H1168" s="42" t="s">
        <v>9207</v>
      </c>
      <c r="I1168" s="42">
        <v>41178</v>
      </c>
      <c r="J1168" t="s">
        <v>8198</v>
      </c>
      <c r="K1168" t="s">
        <v>8199</v>
      </c>
      <c r="L1168" t="s">
        <v>8190</v>
      </c>
      <c r="M1168" t="s">
        <v>8200</v>
      </c>
      <c r="N1168" s="42" t="s">
        <v>9412</v>
      </c>
      <c r="O1168" s="42" t="s">
        <v>8114</v>
      </c>
      <c r="P1168" s="42">
        <v>41205</v>
      </c>
      <c r="Q1168" s="42" t="s">
        <v>499</v>
      </c>
      <c r="R1168" t="s">
        <v>12292</v>
      </c>
      <c r="S1168" t="s">
        <v>12293</v>
      </c>
      <c r="T1168" s="42" t="s">
        <v>499</v>
      </c>
      <c r="U1168" t="s">
        <v>12292</v>
      </c>
      <c r="V1168" t="s">
        <v>12293</v>
      </c>
    </row>
    <row r="1169" spans="1:22" ht="18" customHeight="1">
      <c r="A1169">
        <v>4452</v>
      </c>
      <c r="B1169">
        <v>4452</v>
      </c>
      <c r="C1169" s="3">
        <v>41165</v>
      </c>
      <c r="D1169">
        <v>41210</v>
      </c>
      <c r="E1169" t="s">
        <v>1529</v>
      </c>
      <c r="F1169" t="s">
        <v>1530</v>
      </c>
      <c r="G1169" t="s">
        <v>8187</v>
      </c>
      <c r="H1169" s="42" t="s">
        <v>9208</v>
      </c>
      <c r="I1169" s="42">
        <v>41178</v>
      </c>
      <c r="J1169" t="s">
        <v>8201</v>
      </c>
      <c r="K1169" t="s">
        <v>8202</v>
      </c>
      <c r="L1169" t="s">
        <v>8190</v>
      </c>
      <c r="M1169" t="s">
        <v>8203</v>
      </c>
      <c r="N1169" s="42" t="s">
        <v>9273</v>
      </c>
      <c r="O1169" s="42" t="s">
        <v>8116</v>
      </c>
      <c r="P1169" s="42">
        <v>41198</v>
      </c>
      <c r="Q1169" s="42" t="s">
        <v>499</v>
      </c>
      <c r="R1169" t="s">
        <v>12294</v>
      </c>
      <c r="S1169" t="s">
        <v>12295</v>
      </c>
      <c r="T1169" s="42" t="s">
        <v>499</v>
      </c>
      <c r="U1169" t="s">
        <v>12294</v>
      </c>
      <c r="V1169" t="s">
        <v>12295</v>
      </c>
    </row>
    <row r="1170" spans="1:22" ht="18" customHeight="1">
      <c r="A1170">
        <v>4451</v>
      </c>
      <c r="B1170">
        <v>4451</v>
      </c>
      <c r="C1170" s="3">
        <v>41165</v>
      </c>
      <c r="D1170">
        <v>41210</v>
      </c>
      <c r="E1170" t="s">
        <v>1529</v>
      </c>
      <c r="F1170" t="s">
        <v>1530</v>
      </c>
      <c r="G1170" t="s">
        <v>8187</v>
      </c>
      <c r="H1170" s="42" t="s">
        <v>9209</v>
      </c>
      <c r="I1170" s="42">
        <v>41178</v>
      </c>
      <c r="J1170" t="s">
        <v>8204</v>
      </c>
      <c r="K1170" t="s">
        <v>8205</v>
      </c>
      <c r="L1170" t="s">
        <v>8190</v>
      </c>
      <c r="M1170" t="s">
        <v>8206</v>
      </c>
      <c r="N1170" s="42" t="s">
        <v>9210</v>
      </c>
      <c r="O1170" s="42" t="s">
        <v>8114</v>
      </c>
      <c r="P1170" s="42">
        <v>41193</v>
      </c>
      <c r="Q1170" s="42" t="s">
        <v>499</v>
      </c>
      <c r="R1170" t="s">
        <v>12296</v>
      </c>
      <c r="S1170" t="s">
        <v>12297</v>
      </c>
      <c r="T1170" s="42" t="s">
        <v>499</v>
      </c>
      <c r="U1170" t="s">
        <v>12296</v>
      </c>
      <c r="V1170" t="s">
        <v>12297</v>
      </c>
    </row>
    <row r="1171" spans="1:22" ht="18" customHeight="1">
      <c r="A1171">
        <v>4450</v>
      </c>
      <c r="B1171">
        <v>4450</v>
      </c>
      <c r="C1171" s="3">
        <v>41165</v>
      </c>
      <c r="D1171">
        <v>41210</v>
      </c>
      <c r="E1171" t="s">
        <v>1529</v>
      </c>
      <c r="F1171" t="s">
        <v>1530</v>
      </c>
      <c r="G1171" t="s">
        <v>8187</v>
      </c>
      <c r="H1171" s="42" t="s">
        <v>9274</v>
      </c>
      <c r="I1171" s="42">
        <v>41178</v>
      </c>
      <c r="J1171" t="s">
        <v>8207</v>
      </c>
      <c r="K1171" t="s">
        <v>8208</v>
      </c>
      <c r="L1171" t="s">
        <v>8190</v>
      </c>
      <c r="M1171" t="s">
        <v>8209</v>
      </c>
      <c r="N1171" s="42" t="s">
        <v>9275</v>
      </c>
      <c r="O1171" s="42" t="s">
        <v>8114</v>
      </c>
      <c r="P1171" s="42">
        <v>41198</v>
      </c>
      <c r="Q1171" s="42" t="s">
        <v>499</v>
      </c>
      <c r="R1171" t="s">
        <v>12298</v>
      </c>
      <c r="S1171" t="s">
        <v>12299</v>
      </c>
      <c r="T1171" s="42" t="s">
        <v>499</v>
      </c>
      <c r="U1171" t="s">
        <v>12298</v>
      </c>
      <c r="V1171" t="s">
        <v>12299</v>
      </c>
    </row>
    <row r="1172" spans="1:22" ht="18" customHeight="1">
      <c r="A1172" t="s">
        <v>10031</v>
      </c>
      <c r="B1172">
        <v>4449</v>
      </c>
      <c r="C1172" s="3">
        <v>41165</v>
      </c>
      <c r="D1172">
        <v>41210</v>
      </c>
      <c r="E1172" t="s">
        <v>1594</v>
      </c>
      <c r="F1172" t="s">
        <v>1530</v>
      </c>
      <c r="G1172" t="s">
        <v>3495</v>
      </c>
      <c r="H1172" s="42" t="s">
        <v>499</v>
      </c>
      <c r="I1172" s="42">
        <v>41213</v>
      </c>
      <c r="J1172" t="s">
        <v>8210</v>
      </c>
      <c r="K1172" s="28" t="s">
        <v>8211</v>
      </c>
      <c r="L1172" t="s">
        <v>5168</v>
      </c>
      <c r="M1172" t="s">
        <v>8212</v>
      </c>
      <c r="N1172" s="42" t="s">
        <v>499</v>
      </c>
      <c r="O1172" s="42" t="s">
        <v>499</v>
      </c>
      <c r="P1172" s="42" t="s">
        <v>499</v>
      </c>
      <c r="Q1172" s="42" t="s">
        <v>10032</v>
      </c>
      <c r="R1172" s="42" t="s">
        <v>499</v>
      </c>
      <c r="S1172" s="42" t="s">
        <v>12300</v>
      </c>
      <c r="T1172" t="s">
        <v>10032</v>
      </c>
      <c r="U1172" s="42" t="s">
        <v>499</v>
      </c>
      <c r="V1172" t="s">
        <v>12300</v>
      </c>
    </row>
    <row r="1173" spans="1:22" ht="18" customHeight="1">
      <c r="A1173" t="s">
        <v>8947</v>
      </c>
      <c r="B1173">
        <v>4448</v>
      </c>
      <c r="C1173" s="3">
        <v>41165</v>
      </c>
      <c r="D1173">
        <v>41210</v>
      </c>
      <c r="E1173" t="s">
        <v>1594</v>
      </c>
      <c r="F1173" t="s">
        <v>1530</v>
      </c>
      <c r="G1173" t="s">
        <v>3495</v>
      </c>
      <c r="H1173" s="42" t="s">
        <v>499</v>
      </c>
      <c r="I1173" s="42">
        <v>41172</v>
      </c>
      <c r="J1173" t="s">
        <v>8213</v>
      </c>
      <c r="K1173" s="28" t="s">
        <v>8214</v>
      </c>
      <c r="L1173" t="s">
        <v>5168</v>
      </c>
      <c r="M1173" t="s">
        <v>8215</v>
      </c>
      <c r="N1173" s="42" t="s">
        <v>499</v>
      </c>
      <c r="O1173" s="42" t="s">
        <v>499</v>
      </c>
      <c r="P1173" s="42" t="s">
        <v>499</v>
      </c>
      <c r="Q1173" s="42" t="s">
        <v>499</v>
      </c>
      <c r="R1173" s="42" t="s">
        <v>499</v>
      </c>
      <c r="S1173" s="42" t="s">
        <v>12301</v>
      </c>
      <c r="T1173" s="42" t="s">
        <v>499</v>
      </c>
      <c r="U1173" s="42" t="s">
        <v>499</v>
      </c>
      <c r="V1173" t="s">
        <v>12301</v>
      </c>
    </row>
    <row r="1174" spans="1:22" ht="18" customHeight="1">
      <c r="A1174">
        <v>4447</v>
      </c>
      <c r="B1174">
        <v>4447</v>
      </c>
      <c r="C1174" s="3">
        <v>41165</v>
      </c>
      <c r="D1174">
        <v>41210</v>
      </c>
      <c r="E1174" t="s">
        <v>1594</v>
      </c>
      <c r="F1174" t="s">
        <v>1530</v>
      </c>
      <c r="G1174" t="s">
        <v>2143</v>
      </c>
      <c r="H1174" s="42" t="s">
        <v>499</v>
      </c>
      <c r="I1174" s="42">
        <v>41173</v>
      </c>
      <c r="J1174" t="s">
        <v>8216</v>
      </c>
      <c r="K1174" s="28" t="s">
        <v>8217</v>
      </c>
      <c r="L1174" t="s">
        <v>5002</v>
      </c>
      <c r="M1174" t="s">
        <v>8218</v>
      </c>
      <c r="N1174" s="42" t="s">
        <v>499</v>
      </c>
      <c r="O1174" s="42" t="s">
        <v>499</v>
      </c>
      <c r="P1174" s="42" t="s">
        <v>499</v>
      </c>
      <c r="Q1174" s="42" t="s">
        <v>499</v>
      </c>
      <c r="R1174" s="42" t="s">
        <v>499</v>
      </c>
      <c r="S1174" s="42" t="s">
        <v>12302</v>
      </c>
      <c r="T1174" s="42" t="s">
        <v>499</v>
      </c>
      <c r="U1174" s="42" t="s">
        <v>499</v>
      </c>
      <c r="V1174" t="s">
        <v>12302</v>
      </c>
    </row>
    <row r="1175" spans="1:22" ht="18" customHeight="1">
      <c r="A1175">
        <v>4444</v>
      </c>
      <c r="B1175">
        <v>4444</v>
      </c>
      <c r="C1175" s="3">
        <v>41165</v>
      </c>
      <c r="D1175">
        <v>41210</v>
      </c>
      <c r="E1175" t="s">
        <v>1529</v>
      </c>
      <c r="F1175" t="s">
        <v>1530</v>
      </c>
      <c r="G1175" t="s">
        <v>4657</v>
      </c>
      <c r="H1175" s="42" t="s">
        <v>12303</v>
      </c>
      <c r="I1175" s="42">
        <v>41172</v>
      </c>
      <c r="J1175" t="s">
        <v>8219</v>
      </c>
      <c r="K1175" t="s">
        <v>8220</v>
      </c>
      <c r="L1175" t="s">
        <v>8221</v>
      </c>
      <c r="M1175" t="s">
        <v>8222</v>
      </c>
      <c r="N1175" s="42" t="s">
        <v>12304</v>
      </c>
      <c r="O1175" s="42" t="s">
        <v>6288</v>
      </c>
      <c r="P1175" s="42">
        <v>41242</v>
      </c>
      <c r="Q1175" s="42" t="s">
        <v>499</v>
      </c>
      <c r="R1175" t="s">
        <v>12305</v>
      </c>
      <c r="S1175" t="s">
        <v>12306</v>
      </c>
      <c r="T1175" s="42" t="s">
        <v>499</v>
      </c>
      <c r="U1175" t="s">
        <v>12305</v>
      </c>
      <c r="V1175" t="s">
        <v>12306</v>
      </c>
    </row>
    <row r="1176" spans="1:22" ht="18" customHeight="1">
      <c r="A1176">
        <v>4438</v>
      </c>
      <c r="B1176">
        <v>4438</v>
      </c>
      <c r="C1176" s="3">
        <v>41165</v>
      </c>
      <c r="D1176">
        <v>41210</v>
      </c>
      <c r="E1176" t="s">
        <v>1529</v>
      </c>
      <c r="F1176" t="s">
        <v>1530</v>
      </c>
      <c r="G1176" t="s">
        <v>2054</v>
      </c>
      <c r="H1176" s="42" t="s">
        <v>10033</v>
      </c>
      <c r="I1176" s="42">
        <v>41173</v>
      </c>
      <c r="J1176" t="s">
        <v>7976</v>
      </c>
      <c r="K1176" t="s">
        <v>8223</v>
      </c>
      <c r="L1176" t="s">
        <v>4970</v>
      </c>
      <c r="M1176" t="s">
        <v>8224</v>
      </c>
      <c r="N1176" s="42" t="s">
        <v>10034</v>
      </c>
      <c r="O1176" s="42" t="s">
        <v>1701</v>
      </c>
      <c r="P1176" s="42">
        <v>41227</v>
      </c>
      <c r="Q1176" s="42" t="s">
        <v>499</v>
      </c>
      <c r="R1176" t="s">
        <v>12307</v>
      </c>
      <c r="S1176" t="s">
        <v>12308</v>
      </c>
      <c r="T1176" s="42" t="s">
        <v>499</v>
      </c>
      <c r="U1176" t="s">
        <v>12307</v>
      </c>
      <c r="V1176" t="s">
        <v>12308</v>
      </c>
    </row>
    <row r="1177" spans="1:22" ht="18" customHeight="1">
      <c r="A1177">
        <v>4446</v>
      </c>
      <c r="B1177">
        <v>4446</v>
      </c>
      <c r="C1177" s="3">
        <v>41165</v>
      </c>
      <c r="D1177">
        <v>41210</v>
      </c>
      <c r="E1177" t="s">
        <v>1594</v>
      </c>
      <c r="F1177" t="s">
        <v>1530</v>
      </c>
      <c r="G1177" t="s">
        <v>4075</v>
      </c>
      <c r="H1177" s="42" t="s">
        <v>499</v>
      </c>
      <c r="I1177" s="42">
        <v>41172</v>
      </c>
      <c r="J1177" t="s">
        <v>8225</v>
      </c>
      <c r="K1177" s="28" t="s">
        <v>8226</v>
      </c>
      <c r="L1177" t="s">
        <v>5586</v>
      </c>
      <c r="M1177" t="s">
        <v>8227</v>
      </c>
      <c r="N1177" s="42" t="s">
        <v>499</v>
      </c>
      <c r="O1177" s="42" t="s">
        <v>499</v>
      </c>
      <c r="P1177" s="42" t="s">
        <v>499</v>
      </c>
      <c r="Q1177" s="42" t="s">
        <v>499</v>
      </c>
      <c r="R1177" s="42" t="s">
        <v>499</v>
      </c>
      <c r="S1177" s="42" t="s">
        <v>12309</v>
      </c>
      <c r="T1177" s="42" t="s">
        <v>499</v>
      </c>
      <c r="U1177" s="42" t="s">
        <v>499</v>
      </c>
      <c r="V1177" t="s">
        <v>12309</v>
      </c>
    </row>
    <row r="1178" spans="1:22" ht="18" customHeight="1">
      <c r="A1178">
        <v>4440</v>
      </c>
      <c r="B1178">
        <v>4440</v>
      </c>
      <c r="C1178" s="3">
        <v>41165</v>
      </c>
      <c r="D1178">
        <v>41210</v>
      </c>
      <c r="E1178" t="s">
        <v>1529</v>
      </c>
      <c r="F1178" t="s">
        <v>1530</v>
      </c>
      <c r="G1178" t="s">
        <v>7968</v>
      </c>
      <c r="H1178" s="42" t="s">
        <v>9057</v>
      </c>
      <c r="I1178" s="42">
        <v>41172</v>
      </c>
      <c r="J1178" t="s">
        <v>8228</v>
      </c>
      <c r="K1178" t="s">
        <v>8229</v>
      </c>
      <c r="L1178" t="s">
        <v>7971</v>
      </c>
      <c r="M1178" t="s">
        <v>8230</v>
      </c>
      <c r="N1178" s="42" t="s">
        <v>9058</v>
      </c>
      <c r="O1178" s="42" t="s">
        <v>6288</v>
      </c>
      <c r="P1178" s="42">
        <v>41187</v>
      </c>
      <c r="Q1178" s="42" t="s">
        <v>499</v>
      </c>
      <c r="R1178" t="s">
        <v>12310</v>
      </c>
      <c r="S1178" t="s">
        <v>12311</v>
      </c>
      <c r="T1178" s="42" t="s">
        <v>499</v>
      </c>
      <c r="U1178" t="s">
        <v>12310</v>
      </c>
      <c r="V1178" t="s">
        <v>12311</v>
      </c>
    </row>
    <row r="1179" spans="1:22" ht="18" customHeight="1">
      <c r="A1179">
        <v>4442</v>
      </c>
      <c r="B1179">
        <v>4442</v>
      </c>
      <c r="C1179" s="3">
        <v>41165</v>
      </c>
      <c r="D1179">
        <v>41210</v>
      </c>
      <c r="E1179" t="s">
        <v>1529</v>
      </c>
      <c r="F1179" t="s">
        <v>1530</v>
      </c>
      <c r="G1179" t="s">
        <v>7968</v>
      </c>
      <c r="H1179" s="42" t="s">
        <v>9059</v>
      </c>
      <c r="I1179" s="42">
        <v>41172</v>
      </c>
      <c r="J1179" t="s">
        <v>8231</v>
      </c>
      <c r="K1179" t="s">
        <v>8232</v>
      </c>
      <c r="L1179" t="s">
        <v>7971</v>
      </c>
      <c r="M1179" t="s">
        <v>8233</v>
      </c>
      <c r="N1179" s="42" t="s">
        <v>9064</v>
      </c>
      <c r="O1179" s="42" t="s">
        <v>6288</v>
      </c>
      <c r="P1179" s="42">
        <v>41191</v>
      </c>
      <c r="Q1179" s="42" t="s">
        <v>499</v>
      </c>
      <c r="R1179" t="s">
        <v>12312</v>
      </c>
      <c r="S1179" t="s">
        <v>12313</v>
      </c>
      <c r="T1179" s="42" t="s">
        <v>499</v>
      </c>
      <c r="U1179" t="s">
        <v>12312</v>
      </c>
      <c r="V1179" t="s">
        <v>12313</v>
      </c>
    </row>
    <row r="1180" spans="1:22" ht="18" customHeight="1">
      <c r="A1180">
        <v>4441</v>
      </c>
      <c r="B1180">
        <v>4441</v>
      </c>
      <c r="C1180" s="3">
        <v>41165</v>
      </c>
      <c r="D1180">
        <v>41224</v>
      </c>
      <c r="E1180" t="s">
        <v>1594</v>
      </c>
      <c r="F1180" t="s">
        <v>1530</v>
      </c>
      <c r="G1180" t="s">
        <v>7968</v>
      </c>
      <c r="H1180" s="42" t="s">
        <v>499</v>
      </c>
      <c r="I1180" s="42">
        <v>41172</v>
      </c>
      <c r="J1180" t="s">
        <v>8234</v>
      </c>
      <c r="K1180" s="28" t="s">
        <v>9238</v>
      </c>
      <c r="L1180" t="s">
        <v>7971</v>
      </c>
      <c r="M1180" t="s">
        <v>8235</v>
      </c>
      <c r="N1180" s="42" t="s">
        <v>499</v>
      </c>
      <c r="O1180" s="42" t="s">
        <v>499</v>
      </c>
      <c r="P1180" s="42" t="s">
        <v>499</v>
      </c>
      <c r="Q1180" s="42" t="s">
        <v>9239</v>
      </c>
      <c r="R1180" s="42" t="s">
        <v>499</v>
      </c>
      <c r="S1180" s="42" t="s">
        <v>12314</v>
      </c>
      <c r="T1180" t="s">
        <v>9239</v>
      </c>
      <c r="U1180" s="42" t="s">
        <v>499</v>
      </c>
      <c r="V1180" t="s">
        <v>12314</v>
      </c>
    </row>
    <row r="1181" spans="1:22" ht="18" customHeight="1">
      <c r="A1181">
        <v>4464</v>
      </c>
      <c r="B1181">
        <v>4464</v>
      </c>
      <c r="C1181" s="3">
        <v>41165</v>
      </c>
      <c r="D1181">
        <v>41210</v>
      </c>
      <c r="E1181" t="s">
        <v>1594</v>
      </c>
      <c r="F1181" t="s">
        <v>1530</v>
      </c>
      <c r="G1181" t="s">
        <v>8236</v>
      </c>
      <c r="H1181" s="42" t="s">
        <v>10293</v>
      </c>
      <c r="I1181" s="42">
        <v>41172</v>
      </c>
      <c r="J1181" t="s">
        <v>8237</v>
      </c>
      <c r="K1181" t="s">
        <v>8238</v>
      </c>
      <c r="L1181" t="s">
        <v>8239</v>
      </c>
      <c r="M1181" t="s">
        <v>8240</v>
      </c>
      <c r="N1181" s="42" t="s">
        <v>12984</v>
      </c>
      <c r="O1181" s="42" t="s">
        <v>8307</v>
      </c>
      <c r="P1181" s="42" t="s">
        <v>499</v>
      </c>
      <c r="Q1181" s="42" t="s">
        <v>499</v>
      </c>
      <c r="R1181" t="s">
        <v>12315</v>
      </c>
      <c r="S1181" s="42" t="s">
        <v>12316</v>
      </c>
      <c r="T1181" s="42" t="s">
        <v>499</v>
      </c>
      <c r="U1181" t="s">
        <v>12315</v>
      </c>
      <c r="V1181" t="s">
        <v>12316</v>
      </c>
    </row>
    <row r="1182" spans="1:22" ht="18" customHeight="1">
      <c r="A1182">
        <v>4463</v>
      </c>
      <c r="B1182">
        <v>4463</v>
      </c>
      <c r="C1182" s="3">
        <v>41165</v>
      </c>
      <c r="D1182">
        <v>41210</v>
      </c>
      <c r="E1182" t="s">
        <v>1529</v>
      </c>
      <c r="F1182" t="s">
        <v>1530</v>
      </c>
      <c r="G1182" t="s">
        <v>8236</v>
      </c>
      <c r="H1182" s="42" t="s">
        <v>10294</v>
      </c>
      <c r="I1182" s="42">
        <v>41172</v>
      </c>
      <c r="J1182" t="s">
        <v>8241</v>
      </c>
      <c r="K1182" t="s">
        <v>8242</v>
      </c>
      <c r="L1182" t="s">
        <v>8239</v>
      </c>
      <c r="M1182" t="s">
        <v>8240</v>
      </c>
      <c r="N1182" s="42" t="s">
        <v>10295</v>
      </c>
      <c r="O1182" s="42" t="s">
        <v>9033</v>
      </c>
      <c r="P1182" s="42">
        <v>41239</v>
      </c>
      <c r="Q1182" s="42" t="s">
        <v>499</v>
      </c>
      <c r="R1182" t="s">
        <v>12317</v>
      </c>
      <c r="S1182" t="s">
        <v>12318</v>
      </c>
      <c r="T1182" s="42" t="s">
        <v>499</v>
      </c>
      <c r="U1182" t="s">
        <v>12317</v>
      </c>
      <c r="V1182" t="s">
        <v>12318</v>
      </c>
    </row>
    <row r="1183" spans="1:22" ht="18" customHeight="1">
      <c r="A1183">
        <v>4462</v>
      </c>
      <c r="B1183">
        <v>4462</v>
      </c>
      <c r="C1183" s="3">
        <v>41165</v>
      </c>
      <c r="D1183">
        <v>41210</v>
      </c>
      <c r="E1183" t="s">
        <v>1529</v>
      </c>
      <c r="F1183" t="s">
        <v>1530</v>
      </c>
      <c r="G1183" t="s">
        <v>8236</v>
      </c>
      <c r="H1183" s="42" t="s">
        <v>10296</v>
      </c>
      <c r="I1183" s="42">
        <v>41172</v>
      </c>
      <c r="J1183" t="s">
        <v>8237</v>
      </c>
      <c r="K1183" t="s">
        <v>8243</v>
      </c>
      <c r="L1183" t="s">
        <v>8239</v>
      </c>
      <c r="M1183" t="s">
        <v>8244</v>
      </c>
      <c r="N1183" s="42" t="s">
        <v>10297</v>
      </c>
      <c r="O1183" s="42" t="s">
        <v>8112</v>
      </c>
      <c r="P1183" s="42">
        <v>41239</v>
      </c>
      <c r="Q1183" s="42" t="s">
        <v>499</v>
      </c>
      <c r="R1183" t="s">
        <v>12319</v>
      </c>
      <c r="S1183" t="s">
        <v>12320</v>
      </c>
      <c r="T1183" s="42" t="s">
        <v>499</v>
      </c>
      <c r="U1183" t="s">
        <v>12319</v>
      </c>
      <c r="V1183" t="s">
        <v>12320</v>
      </c>
    </row>
    <row r="1184" spans="1:22" ht="18" customHeight="1">
      <c r="A1184">
        <v>4461</v>
      </c>
      <c r="B1184">
        <v>4461</v>
      </c>
      <c r="C1184" s="3">
        <v>41165</v>
      </c>
      <c r="D1184">
        <v>41210</v>
      </c>
      <c r="E1184" t="s">
        <v>1529</v>
      </c>
      <c r="F1184" t="s">
        <v>1530</v>
      </c>
      <c r="G1184" t="s">
        <v>8236</v>
      </c>
      <c r="H1184" s="42" t="s">
        <v>10298</v>
      </c>
      <c r="I1184" s="42">
        <v>41172</v>
      </c>
      <c r="J1184" t="s">
        <v>8237</v>
      </c>
      <c r="K1184" t="s">
        <v>8245</v>
      </c>
      <c r="L1184" t="s">
        <v>8239</v>
      </c>
      <c r="M1184" t="s">
        <v>8244</v>
      </c>
      <c r="N1184" s="42" t="s">
        <v>10299</v>
      </c>
      <c r="O1184" s="42" t="s">
        <v>10300</v>
      </c>
      <c r="P1184" s="42">
        <v>41239</v>
      </c>
      <c r="Q1184" s="42" t="s">
        <v>499</v>
      </c>
      <c r="R1184" t="s">
        <v>12321</v>
      </c>
      <c r="S1184" t="s">
        <v>12322</v>
      </c>
      <c r="T1184" s="42" t="s">
        <v>499</v>
      </c>
      <c r="U1184" t="s">
        <v>12321</v>
      </c>
      <c r="V1184" t="s">
        <v>12322</v>
      </c>
    </row>
    <row r="1185" spans="1:22" ht="18" customHeight="1">
      <c r="A1185">
        <v>4460</v>
      </c>
      <c r="B1185">
        <v>4460</v>
      </c>
      <c r="C1185" s="3">
        <v>41165</v>
      </c>
      <c r="D1185">
        <v>41210</v>
      </c>
      <c r="E1185" t="s">
        <v>1529</v>
      </c>
      <c r="F1185" t="s">
        <v>1530</v>
      </c>
      <c r="G1185" t="s">
        <v>8236</v>
      </c>
      <c r="H1185" s="42" t="s">
        <v>10301</v>
      </c>
      <c r="I1185" s="42">
        <v>41172</v>
      </c>
      <c r="J1185" t="s">
        <v>8237</v>
      </c>
      <c r="K1185" t="s">
        <v>8246</v>
      </c>
      <c r="L1185" t="s">
        <v>8239</v>
      </c>
      <c r="M1185" t="s">
        <v>8240</v>
      </c>
      <c r="N1185" s="42" t="s">
        <v>10302</v>
      </c>
      <c r="O1185" s="42" t="s">
        <v>8115</v>
      </c>
      <c r="P1185" s="42">
        <v>41239</v>
      </c>
      <c r="Q1185" s="42" t="s">
        <v>499</v>
      </c>
      <c r="R1185" t="s">
        <v>12323</v>
      </c>
      <c r="S1185" t="s">
        <v>12324</v>
      </c>
      <c r="T1185" s="42" t="s">
        <v>499</v>
      </c>
      <c r="U1185" t="s">
        <v>12323</v>
      </c>
      <c r="V1185" t="s">
        <v>12324</v>
      </c>
    </row>
    <row r="1186" spans="1:22" ht="18" customHeight="1">
      <c r="A1186">
        <v>4459</v>
      </c>
      <c r="B1186">
        <v>4459</v>
      </c>
      <c r="C1186" s="3">
        <v>41165</v>
      </c>
      <c r="D1186">
        <v>41210</v>
      </c>
      <c r="E1186" t="s">
        <v>1529</v>
      </c>
      <c r="F1186" t="s">
        <v>1530</v>
      </c>
      <c r="G1186" t="s">
        <v>8236</v>
      </c>
      <c r="H1186" s="42" t="s">
        <v>10303</v>
      </c>
      <c r="I1186" s="42">
        <v>41172</v>
      </c>
      <c r="J1186" t="s">
        <v>8237</v>
      </c>
      <c r="K1186" t="s">
        <v>8247</v>
      </c>
      <c r="L1186" t="s">
        <v>8239</v>
      </c>
      <c r="M1186" t="s">
        <v>8240</v>
      </c>
      <c r="N1186" s="42" t="s">
        <v>10304</v>
      </c>
      <c r="O1186" s="42" t="s">
        <v>8112</v>
      </c>
      <c r="P1186" s="42">
        <v>41240</v>
      </c>
      <c r="Q1186" s="42" t="s">
        <v>499</v>
      </c>
      <c r="R1186" t="s">
        <v>12325</v>
      </c>
      <c r="S1186" t="s">
        <v>12326</v>
      </c>
      <c r="T1186" s="42" t="s">
        <v>499</v>
      </c>
      <c r="U1186" t="s">
        <v>12325</v>
      </c>
      <c r="V1186" t="s">
        <v>12326</v>
      </c>
    </row>
    <row r="1187" spans="1:22" ht="18" customHeight="1">
      <c r="A1187">
        <v>4445</v>
      </c>
      <c r="B1187">
        <v>4445</v>
      </c>
      <c r="C1187" s="3">
        <v>41165</v>
      </c>
      <c r="D1187">
        <v>41210</v>
      </c>
      <c r="E1187" t="s">
        <v>1594</v>
      </c>
      <c r="F1187" t="s">
        <v>1530</v>
      </c>
      <c r="G1187" t="s">
        <v>8248</v>
      </c>
      <c r="H1187" s="42" t="s">
        <v>499</v>
      </c>
      <c r="I1187" s="42">
        <v>41173</v>
      </c>
      <c r="J1187" t="s">
        <v>8249</v>
      </c>
      <c r="K1187" s="28" t="s">
        <v>8250</v>
      </c>
      <c r="L1187" t="s">
        <v>8251</v>
      </c>
      <c r="M1187" t="s">
        <v>8252</v>
      </c>
      <c r="N1187" s="42" t="s">
        <v>499</v>
      </c>
      <c r="O1187" s="42" t="s">
        <v>499</v>
      </c>
      <c r="P1187" s="42" t="s">
        <v>499</v>
      </c>
      <c r="Q1187" s="42" t="s">
        <v>499</v>
      </c>
      <c r="R1187" s="42" t="s">
        <v>499</v>
      </c>
      <c r="S1187" s="42" t="s">
        <v>12327</v>
      </c>
      <c r="T1187" s="42" t="s">
        <v>499</v>
      </c>
      <c r="U1187" s="42" t="s">
        <v>499</v>
      </c>
      <c r="V1187" t="s">
        <v>12327</v>
      </c>
    </row>
    <row r="1188" spans="1:22" ht="18" customHeight="1">
      <c r="A1188" s="28">
        <v>4466</v>
      </c>
      <c r="B1188" s="28">
        <v>4466</v>
      </c>
      <c r="C1188" s="3">
        <v>41165</v>
      </c>
      <c r="D1188" s="3">
        <v>41210</v>
      </c>
      <c r="E1188" s="28" t="s">
        <v>1594</v>
      </c>
      <c r="F1188" s="28" t="s">
        <v>1530</v>
      </c>
      <c r="G1188" s="28" t="s">
        <v>3108</v>
      </c>
      <c r="H1188" s="42" t="s">
        <v>499</v>
      </c>
      <c r="I1188" s="42">
        <v>41172</v>
      </c>
      <c r="J1188" s="28" t="s">
        <v>8253</v>
      </c>
      <c r="K1188" s="28" t="s">
        <v>8254</v>
      </c>
      <c r="L1188" s="28" t="s">
        <v>5124</v>
      </c>
      <c r="M1188" s="28" t="s">
        <v>8255</v>
      </c>
      <c r="N1188" s="42" t="s">
        <v>499</v>
      </c>
      <c r="O1188" s="42" t="s">
        <v>499</v>
      </c>
      <c r="P1188" s="42" t="s">
        <v>499</v>
      </c>
      <c r="Q1188" s="42" t="s">
        <v>13667</v>
      </c>
      <c r="R1188" s="42" t="s">
        <v>499</v>
      </c>
      <c r="S1188" s="42" t="s">
        <v>12328</v>
      </c>
      <c r="T1188" s="42" t="s">
        <v>499</v>
      </c>
      <c r="U1188" s="42" t="s">
        <v>499</v>
      </c>
      <c r="V1188" t="s">
        <v>12328</v>
      </c>
    </row>
    <row r="1189" spans="1:22" ht="18" customHeight="1">
      <c r="A1189">
        <v>4468</v>
      </c>
      <c r="B1189">
        <v>4468</v>
      </c>
      <c r="C1189" s="3">
        <v>41170</v>
      </c>
      <c r="D1189">
        <v>41215</v>
      </c>
      <c r="E1189" t="s">
        <v>1594</v>
      </c>
      <c r="F1189" t="s">
        <v>1530</v>
      </c>
      <c r="G1189" t="s">
        <v>1839</v>
      </c>
      <c r="H1189" s="42" t="s">
        <v>499</v>
      </c>
      <c r="I1189" s="28">
        <v>41197</v>
      </c>
      <c r="J1189" t="s">
        <v>8358</v>
      </c>
      <c r="K1189" s="28" t="s">
        <v>8359</v>
      </c>
      <c r="L1189" t="s">
        <v>4884</v>
      </c>
      <c r="M1189" t="s">
        <v>8173</v>
      </c>
      <c r="N1189" s="42" t="s">
        <v>499</v>
      </c>
      <c r="O1189" s="42" t="s">
        <v>499</v>
      </c>
      <c r="P1189" s="42" t="s">
        <v>499</v>
      </c>
      <c r="Q1189" s="42" t="s">
        <v>499</v>
      </c>
      <c r="R1189" s="42" t="s">
        <v>499</v>
      </c>
      <c r="S1189" s="42" t="s">
        <v>12329</v>
      </c>
      <c r="T1189" s="42" t="s">
        <v>499</v>
      </c>
      <c r="U1189" s="42" t="s">
        <v>499</v>
      </c>
      <c r="V1189" t="s">
        <v>12329</v>
      </c>
    </row>
    <row r="1190" spans="1:22" ht="18" customHeight="1">
      <c r="A1190">
        <v>4469</v>
      </c>
      <c r="B1190">
        <v>4469</v>
      </c>
      <c r="C1190" s="3">
        <v>41170</v>
      </c>
      <c r="D1190">
        <v>41215</v>
      </c>
      <c r="E1190" t="s">
        <v>1594</v>
      </c>
      <c r="F1190" t="s">
        <v>1530</v>
      </c>
      <c r="G1190" t="s">
        <v>1839</v>
      </c>
      <c r="H1190" s="42" t="s">
        <v>499</v>
      </c>
      <c r="I1190" s="28">
        <v>41197</v>
      </c>
      <c r="J1190" t="s">
        <v>8358</v>
      </c>
      <c r="K1190" s="28" t="s">
        <v>8360</v>
      </c>
      <c r="L1190" t="s">
        <v>4884</v>
      </c>
      <c r="M1190" t="s">
        <v>8173</v>
      </c>
      <c r="N1190" s="42" t="s">
        <v>499</v>
      </c>
      <c r="O1190" s="42" t="s">
        <v>499</v>
      </c>
      <c r="P1190" s="42" t="s">
        <v>499</v>
      </c>
      <c r="Q1190" s="42" t="s">
        <v>499</v>
      </c>
      <c r="R1190" s="42" t="s">
        <v>499</v>
      </c>
      <c r="S1190" s="42" t="s">
        <v>12330</v>
      </c>
      <c r="T1190" s="42" t="s">
        <v>499</v>
      </c>
      <c r="U1190" s="42" t="s">
        <v>499</v>
      </c>
      <c r="V1190" t="s">
        <v>12330</v>
      </c>
    </row>
    <row r="1191" spans="1:22" ht="18" customHeight="1">
      <c r="A1191">
        <v>4470</v>
      </c>
      <c r="B1191">
        <v>4470</v>
      </c>
      <c r="C1191" s="3">
        <v>41170</v>
      </c>
      <c r="D1191">
        <v>41215</v>
      </c>
      <c r="E1191" t="s">
        <v>1594</v>
      </c>
      <c r="F1191" t="s">
        <v>1530</v>
      </c>
      <c r="G1191" t="s">
        <v>1839</v>
      </c>
      <c r="H1191" s="42" t="s">
        <v>499</v>
      </c>
      <c r="I1191" s="28">
        <v>41197</v>
      </c>
      <c r="J1191" t="s">
        <v>8358</v>
      </c>
      <c r="K1191" s="28" t="s">
        <v>8361</v>
      </c>
      <c r="L1191" t="s">
        <v>4884</v>
      </c>
      <c r="M1191" t="s">
        <v>8173</v>
      </c>
      <c r="N1191" s="42" t="s">
        <v>499</v>
      </c>
      <c r="O1191" s="42" t="s">
        <v>499</v>
      </c>
      <c r="P1191" s="42" t="s">
        <v>499</v>
      </c>
      <c r="Q1191" s="42" t="s">
        <v>499</v>
      </c>
      <c r="R1191" s="42" t="s">
        <v>499</v>
      </c>
      <c r="S1191" s="42" t="s">
        <v>12331</v>
      </c>
      <c r="T1191" s="42" t="s">
        <v>499</v>
      </c>
      <c r="U1191" s="42" t="s">
        <v>499</v>
      </c>
      <c r="V1191" t="s">
        <v>12331</v>
      </c>
    </row>
    <row r="1192" spans="1:22" ht="18" customHeight="1">
      <c r="A1192">
        <v>4471</v>
      </c>
      <c r="B1192">
        <v>4471</v>
      </c>
      <c r="C1192" s="3">
        <v>41170</v>
      </c>
      <c r="D1192">
        <v>41215</v>
      </c>
      <c r="E1192" t="s">
        <v>1594</v>
      </c>
      <c r="F1192" t="s">
        <v>1530</v>
      </c>
      <c r="G1192" t="s">
        <v>1839</v>
      </c>
      <c r="H1192" s="42" t="s">
        <v>499</v>
      </c>
      <c r="I1192" s="28">
        <v>41197</v>
      </c>
      <c r="J1192" t="s">
        <v>8358</v>
      </c>
      <c r="K1192" s="28" t="s">
        <v>8362</v>
      </c>
      <c r="L1192" t="s">
        <v>4884</v>
      </c>
      <c r="M1192">
        <v>38335694</v>
      </c>
      <c r="N1192" s="42" t="s">
        <v>499</v>
      </c>
      <c r="O1192" s="42" t="s">
        <v>499</v>
      </c>
      <c r="P1192" s="42" t="s">
        <v>499</v>
      </c>
      <c r="Q1192" s="42" t="s">
        <v>499</v>
      </c>
      <c r="R1192" s="42" t="s">
        <v>499</v>
      </c>
      <c r="S1192" s="42" t="s">
        <v>12332</v>
      </c>
      <c r="T1192" s="42" t="s">
        <v>499</v>
      </c>
      <c r="U1192" s="42" t="s">
        <v>499</v>
      </c>
      <c r="V1192" t="s">
        <v>12332</v>
      </c>
    </row>
    <row r="1193" spans="1:22" ht="18" customHeight="1">
      <c r="A1193">
        <v>4472</v>
      </c>
      <c r="B1193">
        <v>4472</v>
      </c>
      <c r="C1193" s="3">
        <v>41170</v>
      </c>
      <c r="D1193">
        <v>41215</v>
      </c>
      <c r="E1193" t="s">
        <v>1594</v>
      </c>
      <c r="F1193" t="s">
        <v>1530</v>
      </c>
      <c r="G1193" t="s">
        <v>1839</v>
      </c>
      <c r="H1193" s="42" t="s">
        <v>499</v>
      </c>
      <c r="I1193" s="28">
        <v>41197</v>
      </c>
      <c r="J1193" t="s">
        <v>8358</v>
      </c>
      <c r="K1193" s="28" t="s">
        <v>8363</v>
      </c>
      <c r="L1193" t="s">
        <v>4884</v>
      </c>
      <c r="M1193" t="s">
        <v>8173</v>
      </c>
      <c r="N1193" s="42" t="s">
        <v>499</v>
      </c>
      <c r="O1193" s="42" t="s">
        <v>499</v>
      </c>
      <c r="P1193" s="42" t="s">
        <v>499</v>
      </c>
      <c r="Q1193" s="42" t="s">
        <v>499</v>
      </c>
      <c r="R1193" s="42" t="s">
        <v>499</v>
      </c>
      <c r="S1193" s="42" t="s">
        <v>12333</v>
      </c>
      <c r="T1193" s="42" t="s">
        <v>499</v>
      </c>
      <c r="U1193" s="42" t="s">
        <v>499</v>
      </c>
      <c r="V1193" t="s">
        <v>12333</v>
      </c>
    </row>
    <row r="1194" spans="1:22" ht="18" customHeight="1">
      <c r="A1194">
        <v>4477</v>
      </c>
      <c r="B1194">
        <v>4477</v>
      </c>
      <c r="C1194" s="3">
        <v>41170</v>
      </c>
      <c r="D1194">
        <v>41215</v>
      </c>
      <c r="E1194" t="s">
        <v>1594</v>
      </c>
      <c r="F1194" t="s">
        <v>1530</v>
      </c>
      <c r="G1194" t="s">
        <v>1839</v>
      </c>
      <c r="H1194" s="42" t="s">
        <v>12985</v>
      </c>
      <c r="I1194" s="28">
        <v>41197</v>
      </c>
      <c r="J1194" t="s">
        <v>8171</v>
      </c>
      <c r="K1194" t="s">
        <v>8364</v>
      </c>
      <c r="L1194" t="s">
        <v>4884</v>
      </c>
      <c r="M1194" t="s">
        <v>8173</v>
      </c>
      <c r="N1194" s="42" t="s">
        <v>499</v>
      </c>
      <c r="O1194" s="42" t="s">
        <v>499</v>
      </c>
      <c r="P1194" s="42" t="s">
        <v>499</v>
      </c>
      <c r="Q1194" s="42" t="s">
        <v>499</v>
      </c>
      <c r="R1194" s="42" t="s">
        <v>12986</v>
      </c>
      <c r="S1194" s="42" t="s">
        <v>12334</v>
      </c>
      <c r="T1194" s="42" t="s">
        <v>499</v>
      </c>
      <c r="U1194" t="s">
        <v>12986</v>
      </c>
      <c r="V1194" t="s">
        <v>12334</v>
      </c>
    </row>
    <row r="1195" spans="1:22" ht="18" customHeight="1">
      <c r="A1195">
        <v>4478</v>
      </c>
      <c r="B1195">
        <v>4478</v>
      </c>
      <c r="C1195" s="3">
        <v>41170</v>
      </c>
      <c r="D1195">
        <v>41215</v>
      </c>
      <c r="E1195" t="s">
        <v>1529</v>
      </c>
      <c r="F1195" t="s">
        <v>1530</v>
      </c>
      <c r="G1195" t="s">
        <v>1839</v>
      </c>
      <c r="H1195" s="42" t="s">
        <v>13668</v>
      </c>
      <c r="I1195" s="28">
        <v>41256</v>
      </c>
      <c r="J1195" t="s">
        <v>8171</v>
      </c>
      <c r="K1195" s="28" t="s">
        <v>8365</v>
      </c>
      <c r="L1195" s="28" t="s">
        <v>4884</v>
      </c>
      <c r="M1195" t="s">
        <v>8173</v>
      </c>
      <c r="N1195" s="42" t="s">
        <v>13669</v>
      </c>
      <c r="O1195" s="42" t="s">
        <v>5191</v>
      </c>
      <c r="P1195" s="42">
        <v>41256</v>
      </c>
      <c r="Q1195" s="42" t="s">
        <v>499</v>
      </c>
      <c r="R1195" s="42" t="s">
        <v>13670</v>
      </c>
      <c r="S1195" s="42" t="s">
        <v>12335</v>
      </c>
      <c r="T1195" s="42" t="s">
        <v>499</v>
      </c>
      <c r="U1195" s="42" t="s">
        <v>499</v>
      </c>
      <c r="V1195" t="s">
        <v>12335</v>
      </c>
    </row>
    <row r="1196" spans="1:22" ht="18" customHeight="1">
      <c r="A1196">
        <v>4479</v>
      </c>
      <c r="B1196">
        <v>4479</v>
      </c>
      <c r="C1196" s="3">
        <v>41170</v>
      </c>
      <c r="D1196">
        <v>41215</v>
      </c>
      <c r="E1196" t="s">
        <v>1529</v>
      </c>
      <c r="F1196" t="s">
        <v>1530</v>
      </c>
      <c r="G1196" t="s">
        <v>1839</v>
      </c>
      <c r="H1196" s="42" t="s">
        <v>13671</v>
      </c>
      <c r="I1196" s="28">
        <v>41197</v>
      </c>
      <c r="J1196" t="s">
        <v>8366</v>
      </c>
      <c r="K1196" s="28" t="s">
        <v>8367</v>
      </c>
      <c r="L1196" t="s">
        <v>4884</v>
      </c>
      <c r="M1196" t="s">
        <v>8173</v>
      </c>
      <c r="N1196" s="42" t="s">
        <v>13672</v>
      </c>
      <c r="O1196" s="42" t="s">
        <v>6826</v>
      </c>
      <c r="P1196" s="42">
        <v>41257</v>
      </c>
      <c r="Q1196" s="42" t="s">
        <v>499</v>
      </c>
      <c r="R1196" s="42" t="s">
        <v>13673</v>
      </c>
      <c r="S1196" s="42" t="s">
        <v>12336</v>
      </c>
      <c r="T1196" s="42" t="s">
        <v>499</v>
      </c>
      <c r="U1196" s="42" t="s">
        <v>499</v>
      </c>
      <c r="V1196" t="s">
        <v>12336</v>
      </c>
    </row>
    <row r="1197" spans="1:22" ht="18" customHeight="1">
      <c r="A1197">
        <v>4480</v>
      </c>
      <c r="B1197">
        <v>4480</v>
      </c>
      <c r="C1197" s="3">
        <v>41170</v>
      </c>
      <c r="D1197">
        <v>41215</v>
      </c>
      <c r="E1197" t="s">
        <v>1682</v>
      </c>
      <c r="F1197" t="s">
        <v>1530</v>
      </c>
      <c r="G1197" t="s">
        <v>1839</v>
      </c>
      <c r="H1197" s="42" t="s">
        <v>499</v>
      </c>
      <c r="I1197" s="28" t="s">
        <v>499</v>
      </c>
      <c r="J1197" t="s">
        <v>8366</v>
      </c>
      <c r="K1197" s="28" t="s">
        <v>8368</v>
      </c>
      <c r="L1197" s="28" t="s">
        <v>4884</v>
      </c>
      <c r="M1197" t="s">
        <v>8173</v>
      </c>
      <c r="N1197" s="42" t="s">
        <v>499</v>
      </c>
      <c r="O1197" s="42" t="s">
        <v>499</v>
      </c>
      <c r="P1197" s="42" t="s">
        <v>499</v>
      </c>
      <c r="Q1197" s="42" t="s">
        <v>499</v>
      </c>
      <c r="R1197" s="42" t="s">
        <v>499</v>
      </c>
      <c r="S1197" s="42" t="s">
        <v>12337</v>
      </c>
      <c r="T1197" s="42" t="s">
        <v>499</v>
      </c>
      <c r="U1197" s="42" t="s">
        <v>499</v>
      </c>
      <c r="V1197" t="s">
        <v>12337</v>
      </c>
    </row>
    <row r="1198" spans="1:22" ht="18" customHeight="1">
      <c r="A1198">
        <v>4481</v>
      </c>
      <c r="B1198">
        <v>4481</v>
      </c>
      <c r="C1198" s="3">
        <v>41170</v>
      </c>
      <c r="D1198">
        <v>41215</v>
      </c>
      <c r="E1198" t="s">
        <v>1682</v>
      </c>
      <c r="F1198" t="s">
        <v>1530</v>
      </c>
      <c r="G1198" t="s">
        <v>1839</v>
      </c>
      <c r="H1198" s="42" t="s">
        <v>499</v>
      </c>
      <c r="I1198" s="28" t="s">
        <v>499</v>
      </c>
      <c r="J1198" t="s">
        <v>8366</v>
      </c>
      <c r="K1198" s="28" t="s">
        <v>8369</v>
      </c>
      <c r="L1198" s="28" t="s">
        <v>4884</v>
      </c>
      <c r="M1198" t="s">
        <v>8173</v>
      </c>
      <c r="N1198" s="42" t="s">
        <v>499</v>
      </c>
      <c r="O1198" s="42" t="s">
        <v>499</v>
      </c>
      <c r="P1198" s="42" t="s">
        <v>499</v>
      </c>
      <c r="Q1198" s="42" t="s">
        <v>499</v>
      </c>
      <c r="R1198" s="42" t="s">
        <v>499</v>
      </c>
      <c r="S1198" s="42" t="s">
        <v>12338</v>
      </c>
      <c r="T1198" s="42" t="s">
        <v>499</v>
      </c>
      <c r="U1198" s="42" t="s">
        <v>499</v>
      </c>
      <c r="V1198" t="s">
        <v>12338</v>
      </c>
    </row>
    <row r="1199" spans="1:22" ht="18" customHeight="1">
      <c r="A1199">
        <v>4482</v>
      </c>
      <c r="B1199">
        <v>4482</v>
      </c>
      <c r="C1199" s="3">
        <v>41170</v>
      </c>
      <c r="D1199">
        <v>41215</v>
      </c>
      <c r="E1199" t="s">
        <v>1682</v>
      </c>
      <c r="F1199" t="s">
        <v>1530</v>
      </c>
      <c r="G1199" t="s">
        <v>1839</v>
      </c>
      <c r="H1199" s="42" t="s">
        <v>499</v>
      </c>
      <c r="I1199" s="28" t="s">
        <v>499</v>
      </c>
      <c r="J1199" t="s">
        <v>8366</v>
      </c>
      <c r="K1199" s="28" t="s">
        <v>8370</v>
      </c>
      <c r="L1199" s="28" t="s">
        <v>4884</v>
      </c>
      <c r="M1199" t="s">
        <v>8173</v>
      </c>
      <c r="N1199" s="42" t="s">
        <v>499</v>
      </c>
      <c r="O1199" s="42" t="s">
        <v>499</v>
      </c>
      <c r="P1199" s="42" t="s">
        <v>499</v>
      </c>
      <c r="Q1199" s="42" t="s">
        <v>499</v>
      </c>
      <c r="R1199" s="42" t="s">
        <v>499</v>
      </c>
      <c r="S1199" s="42" t="s">
        <v>12339</v>
      </c>
      <c r="T1199" s="42" t="s">
        <v>499</v>
      </c>
      <c r="U1199" s="42" t="s">
        <v>499</v>
      </c>
      <c r="V1199" t="s">
        <v>12339</v>
      </c>
    </row>
    <row r="1200" spans="1:22" ht="18" customHeight="1">
      <c r="A1200">
        <v>4483</v>
      </c>
      <c r="B1200">
        <v>4483</v>
      </c>
      <c r="C1200" s="3">
        <v>41170</v>
      </c>
      <c r="D1200">
        <v>41215</v>
      </c>
      <c r="E1200" t="s">
        <v>1529</v>
      </c>
      <c r="F1200" t="s">
        <v>1530</v>
      </c>
      <c r="G1200" t="s">
        <v>8371</v>
      </c>
      <c r="H1200" s="42" t="s">
        <v>12340</v>
      </c>
      <c r="I1200" s="28">
        <v>41197</v>
      </c>
      <c r="J1200" t="s">
        <v>8372</v>
      </c>
      <c r="K1200" t="s">
        <v>8373</v>
      </c>
      <c r="L1200" t="s">
        <v>8374</v>
      </c>
      <c r="M1200" t="s">
        <v>8375</v>
      </c>
      <c r="N1200" s="42" t="s">
        <v>12341</v>
      </c>
      <c r="O1200" s="42" t="s">
        <v>12342</v>
      </c>
      <c r="P1200" s="42">
        <v>41248</v>
      </c>
      <c r="Q1200" s="42" t="s">
        <v>499</v>
      </c>
      <c r="R1200" t="s">
        <v>12343</v>
      </c>
      <c r="S1200" t="s">
        <v>12344</v>
      </c>
      <c r="T1200" s="42" t="s">
        <v>499</v>
      </c>
      <c r="U1200" t="s">
        <v>12343</v>
      </c>
      <c r="V1200" t="s">
        <v>12344</v>
      </c>
    </row>
    <row r="1201" spans="1:22" ht="18" customHeight="1">
      <c r="A1201">
        <v>4484</v>
      </c>
      <c r="B1201">
        <v>4484</v>
      </c>
      <c r="C1201" s="3">
        <v>41170</v>
      </c>
      <c r="D1201">
        <v>41215</v>
      </c>
      <c r="E1201" t="s">
        <v>1529</v>
      </c>
      <c r="F1201" t="s">
        <v>1530</v>
      </c>
      <c r="G1201" t="s">
        <v>8371</v>
      </c>
      <c r="H1201" s="42" t="s">
        <v>12345</v>
      </c>
      <c r="I1201" s="28">
        <v>41197</v>
      </c>
      <c r="J1201" t="s">
        <v>8376</v>
      </c>
      <c r="K1201" t="s">
        <v>8377</v>
      </c>
      <c r="L1201" t="s">
        <v>8374</v>
      </c>
      <c r="M1201" t="s">
        <v>8378</v>
      </c>
      <c r="N1201" s="42" t="s">
        <v>12346</v>
      </c>
      <c r="O1201" s="42" t="s">
        <v>10315</v>
      </c>
      <c r="P1201" s="42">
        <v>41243</v>
      </c>
      <c r="Q1201" s="42" t="s">
        <v>499</v>
      </c>
      <c r="R1201" t="s">
        <v>12347</v>
      </c>
      <c r="S1201" t="s">
        <v>12348</v>
      </c>
      <c r="T1201" s="42" t="s">
        <v>499</v>
      </c>
      <c r="U1201" t="s">
        <v>12347</v>
      </c>
      <c r="V1201" t="s">
        <v>12348</v>
      </c>
    </row>
    <row r="1202" spans="1:22" ht="18" customHeight="1">
      <c r="A1202">
        <v>4485</v>
      </c>
      <c r="B1202">
        <v>4485</v>
      </c>
      <c r="C1202" s="3">
        <v>41170</v>
      </c>
      <c r="D1202">
        <v>41215</v>
      </c>
      <c r="E1202" t="s">
        <v>1529</v>
      </c>
      <c r="F1202" t="s">
        <v>1530</v>
      </c>
      <c r="G1202" t="s">
        <v>8371</v>
      </c>
      <c r="H1202" s="42" t="s">
        <v>12349</v>
      </c>
      <c r="I1202" s="28">
        <v>41197</v>
      </c>
      <c r="J1202" t="s">
        <v>8379</v>
      </c>
      <c r="K1202" t="s">
        <v>8380</v>
      </c>
      <c r="L1202" t="s">
        <v>8374</v>
      </c>
      <c r="M1202" t="s">
        <v>8381</v>
      </c>
      <c r="N1202" s="42" t="s">
        <v>12350</v>
      </c>
      <c r="O1202" s="42" t="s">
        <v>10314</v>
      </c>
      <c r="P1202" s="42">
        <v>41243</v>
      </c>
      <c r="Q1202" s="42" t="s">
        <v>499</v>
      </c>
      <c r="R1202" t="s">
        <v>12351</v>
      </c>
      <c r="S1202" t="s">
        <v>12352</v>
      </c>
      <c r="T1202" s="42" t="s">
        <v>499</v>
      </c>
      <c r="U1202" t="s">
        <v>12351</v>
      </c>
      <c r="V1202" t="s">
        <v>12352</v>
      </c>
    </row>
    <row r="1203" spans="1:22" ht="18" customHeight="1">
      <c r="A1203">
        <v>4486</v>
      </c>
      <c r="B1203">
        <v>4486</v>
      </c>
      <c r="C1203" s="3">
        <v>41170</v>
      </c>
      <c r="D1203">
        <v>41215</v>
      </c>
      <c r="E1203" t="s">
        <v>1594</v>
      </c>
      <c r="F1203" t="s">
        <v>1530</v>
      </c>
      <c r="G1203" t="s">
        <v>8371</v>
      </c>
      <c r="H1203" s="42" t="s">
        <v>499</v>
      </c>
      <c r="I1203" s="28">
        <v>41197</v>
      </c>
      <c r="J1203" t="s">
        <v>8382</v>
      </c>
      <c r="K1203" s="28" t="s">
        <v>8383</v>
      </c>
      <c r="L1203" t="s">
        <v>8374</v>
      </c>
      <c r="M1203" t="s">
        <v>8384</v>
      </c>
      <c r="N1203" s="42" t="s">
        <v>499</v>
      </c>
      <c r="O1203" s="42" t="s">
        <v>499</v>
      </c>
      <c r="P1203" s="42" t="s">
        <v>499</v>
      </c>
      <c r="Q1203" s="42" t="s">
        <v>499</v>
      </c>
      <c r="R1203" s="42" t="s">
        <v>499</v>
      </c>
      <c r="S1203" s="42" t="s">
        <v>12353</v>
      </c>
      <c r="T1203" s="42" t="s">
        <v>499</v>
      </c>
      <c r="U1203" s="42" t="s">
        <v>499</v>
      </c>
      <c r="V1203" t="s">
        <v>12353</v>
      </c>
    </row>
    <row r="1204" spans="1:22" ht="18" customHeight="1">
      <c r="A1204">
        <v>4487</v>
      </c>
      <c r="B1204">
        <v>4487</v>
      </c>
      <c r="C1204" s="3">
        <v>41170</v>
      </c>
      <c r="D1204">
        <v>41215</v>
      </c>
      <c r="E1204" t="s">
        <v>1529</v>
      </c>
      <c r="F1204" t="s">
        <v>1530</v>
      </c>
      <c r="G1204" t="s">
        <v>8371</v>
      </c>
      <c r="H1204" s="42" t="s">
        <v>12354</v>
      </c>
      <c r="I1204" s="28">
        <v>41197</v>
      </c>
      <c r="J1204" t="s">
        <v>8385</v>
      </c>
      <c r="K1204" t="s">
        <v>8386</v>
      </c>
      <c r="L1204" t="s">
        <v>8374</v>
      </c>
      <c r="M1204" t="s">
        <v>8387</v>
      </c>
      <c r="N1204" s="42" t="s">
        <v>12355</v>
      </c>
      <c r="O1204" s="42" t="s">
        <v>12356</v>
      </c>
      <c r="P1204" s="42">
        <v>41246</v>
      </c>
      <c r="Q1204" s="42" t="s">
        <v>499</v>
      </c>
      <c r="R1204" t="s">
        <v>12357</v>
      </c>
      <c r="S1204" t="s">
        <v>12358</v>
      </c>
      <c r="T1204" s="42" t="s">
        <v>499</v>
      </c>
      <c r="U1204" t="s">
        <v>12357</v>
      </c>
      <c r="V1204" t="s">
        <v>12358</v>
      </c>
    </row>
    <row r="1205" spans="1:22" ht="18" customHeight="1">
      <c r="A1205">
        <v>4488</v>
      </c>
      <c r="B1205">
        <v>4488</v>
      </c>
      <c r="C1205" s="3">
        <v>41170</v>
      </c>
      <c r="D1205">
        <v>41215</v>
      </c>
      <c r="E1205" t="s">
        <v>1529</v>
      </c>
      <c r="F1205" t="s">
        <v>1530</v>
      </c>
      <c r="G1205" t="s">
        <v>8371</v>
      </c>
      <c r="H1205" s="42" t="s">
        <v>12800</v>
      </c>
      <c r="I1205" s="28">
        <v>41197</v>
      </c>
      <c r="J1205" t="s">
        <v>8388</v>
      </c>
      <c r="K1205" t="s">
        <v>8389</v>
      </c>
      <c r="L1205" t="s">
        <v>8374</v>
      </c>
      <c r="M1205" t="s">
        <v>8390</v>
      </c>
      <c r="N1205" s="42" t="s">
        <v>12801</v>
      </c>
      <c r="O1205" s="42" t="s">
        <v>4379</v>
      </c>
      <c r="P1205" s="42">
        <v>41249</v>
      </c>
      <c r="Q1205" s="42" t="s">
        <v>499</v>
      </c>
      <c r="R1205" s="42" t="s">
        <v>12802</v>
      </c>
      <c r="S1205" t="s">
        <v>12359</v>
      </c>
      <c r="T1205" s="42" t="s">
        <v>499</v>
      </c>
      <c r="U1205" t="s">
        <v>12802</v>
      </c>
      <c r="V1205" t="s">
        <v>12359</v>
      </c>
    </row>
    <row r="1206" spans="1:22" ht="18" customHeight="1">
      <c r="A1206">
        <v>4489</v>
      </c>
      <c r="B1206">
        <v>4489</v>
      </c>
      <c r="C1206" s="3">
        <v>41170</v>
      </c>
      <c r="D1206">
        <v>41215</v>
      </c>
      <c r="E1206" t="s">
        <v>1529</v>
      </c>
      <c r="F1206" t="s">
        <v>1530</v>
      </c>
      <c r="G1206" t="s">
        <v>8371</v>
      </c>
      <c r="H1206" s="42" t="s">
        <v>12803</v>
      </c>
      <c r="I1206" s="28">
        <v>41197</v>
      </c>
      <c r="J1206" t="s">
        <v>8391</v>
      </c>
      <c r="K1206" t="s">
        <v>8392</v>
      </c>
      <c r="L1206" t="s">
        <v>8374</v>
      </c>
      <c r="M1206" t="s">
        <v>8393</v>
      </c>
      <c r="N1206" s="42" t="s">
        <v>12804</v>
      </c>
      <c r="O1206" s="42" t="s">
        <v>2085</v>
      </c>
      <c r="P1206" s="42">
        <v>41249</v>
      </c>
      <c r="Q1206" s="42" t="s">
        <v>499</v>
      </c>
      <c r="R1206" s="42" t="s">
        <v>12805</v>
      </c>
      <c r="S1206" t="s">
        <v>12360</v>
      </c>
      <c r="T1206" s="42" t="s">
        <v>499</v>
      </c>
      <c r="U1206" t="s">
        <v>12805</v>
      </c>
      <c r="V1206" t="s">
        <v>12360</v>
      </c>
    </row>
    <row r="1207" spans="1:22" ht="18" customHeight="1">
      <c r="A1207">
        <v>4490</v>
      </c>
      <c r="B1207">
        <v>4490</v>
      </c>
      <c r="C1207" s="3">
        <v>41170</v>
      </c>
      <c r="D1207">
        <v>41215</v>
      </c>
      <c r="E1207" t="s">
        <v>1529</v>
      </c>
      <c r="F1207" t="s">
        <v>1530</v>
      </c>
      <c r="G1207" t="s">
        <v>8371</v>
      </c>
      <c r="H1207" s="42" t="s">
        <v>12697</v>
      </c>
      <c r="I1207" s="28">
        <v>41197</v>
      </c>
      <c r="J1207" t="s">
        <v>8394</v>
      </c>
      <c r="K1207" t="s">
        <v>8395</v>
      </c>
      <c r="L1207" t="s">
        <v>8374</v>
      </c>
      <c r="M1207" t="s">
        <v>8396</v>
      </c>
      <c r="N1207" s="42" t="s">
        <v>12698</v>
      </c>
      <c r="O1207" s="42" t="s">
        <v>12342</v>
      </c>
      <c r="P1207" s="42">
        <v>41247</v>
      </c>
      <c r="Q1207" s="42" t="s">
        <v>499</v>
      </c>
      <c r="R1207" s="42" t="s">
        <v>12699</v>
      </c>
      <c r="S1207" t="s">
        <v>12361</v>
      </c>
      <c r="T1207" s="42" t="s">
        <v>499</v>
      </c>
      <c r="U1207" t="s">
        <v>12699</v>
      </c>
      <c r="V1207" t="s">
        <v>12361</v>
      </c>
    </row>
    <row r="1208" spans="1:22" ht="18" customHeight="1">
      <c r="A1208">
        <v>4492</v>
      </c>
      <c r="B1208">
        <v>4492</v>
      </c>
      <c r="C1208" s="3">
        <v>41170</v>
      </c>
      <c r="D1208">
        <v>41217</v>
      </c>
      <c r="E1208" t="s">
        <v>1682</v>
      </c>
      <c r="F1208" t="s">
        <v>1530</v>
      </c>
      <c r="G1208" t="s">
        <v>8397</v>
      </c>
      <c r="H1208" s="42" t="s">
        <v>499</v>
      </c>
      <c r="I1208" s="28" t="s">
        <v>499</v>
      </c>
      <c r="J1208" t="s">
        <v>8398</v>
      </c>
      <c r="K1208" s="28" t="s">
        <v>9696</v>
      </c>
      <c r="L1208" s="28" t="s">
        <v>8399</v>
      </c>
      <c r="M1208" t="s">
        <v>9697</v>
      </c>
      <c r="N1208" s="42" t="s">
        <v>499</v>
      </c>
      <c r="O1208" s="42" t="s">
        <v>499</v>
      </c>
      <c r="P1208" s="42" t="s">
        <v>499</v>
      </c>
      <c r="Q1208" s="42" t="s">
        <v>9993</v>
      </c>
      <c r="R1208" s="42" t="s">
        <v>499</v>
      </c>
      <c r="S1208" s="42" t="s">
        <v>12362</v>
      </c>
      <c r="T1208" t="s">
        <v>9993</v>
      </c>
      <c r="U1208" s="42" t="s">
        <v>499</v>
      </c>
      <c r="V1208" t="s">
        <v>12362</v>
      </c>
    </row>
    <row r="1209" spans="1:22" ht="18" customHeight="1">
      <c r="A1209">
        <v>4493</v>
      </c>
      <c r="B1209">
        <v>4493</v>
      </c>
      <c r="C1209" s="3">
        <v>41170</v>
      </c>
      <c r="D1209">
        <v>41215</v>
      </c>
      <c r="E1209" t="s">
        <v>1529</v>
      </c>
      <c r="F1209" t="s">
        <v>1530</v>
      </c>
      <c r="G1209" t="s">
        <v>8400</v>
      </c>
      <c r="H1209" s="42" t="s">
        <v>12363</v>
      </c>
      <c r="I1209" s="28">
        <v>41204</v>
      </c>
      <c r="J1209" t="s">
        <v>8401</v>
      </c>
      <c r="K1209" t="s">
        <v>8402</v>
      </c>
      <c r="L1209" t="s">
        <v>8403</v>
      </c>
      <c r="M1209" t="s">
        <v>8404</v>
      </c>
      <c r="N1209" s="42" t="s">
        <v>12364</v>
      </c>
      <c r="O1209" s="42" t="s">
        <v>5510</v>
      </c>
      <c r="P1209" s="42">
        <v>41243</v>
      </c>
      <c r="Q1209" s="42" t="s">
        <v>499</v>
      </c>
      <c r="R1209" t="s">
        <v>12365</v>
      </c>
      <c r="S1209" t="s">
        <v>12366</v>
      </c>
      <c r="T1209" s="42" t="s">
        <v>499</v>
      </c>
      <c r="U1209" t="s">
        <v>12365</v>
      </c>
      <c r="V1209" t="s">
        <v>12366</v>
      </c>
    </row>
    <row r="1210" spans="1:22" ht="18" customHeight="1">
      <c r="A1210">
        <v>4494</v>
      </c>
      <c r="B1210">
        <v>4494</v>
      </c>
      <c r="C1210" s="3">
        <v>41170</v>
      </c>
      <c r="D1210">
        <v>41215</v>
      </c>
      <c r="E1210" t="s">
        <v>1529</v>
      </c>
      <c r="F1210" t="s">
        <v>1530</v>
      </c>
      <c r="G1210" t="s">
        <v>8405</v>
      </c>
      <c r="H1210" s="42" t="s">
        <v>9803</v>
      </c>
      <c r="I1210" s="28">
        <v>41204</v>
      </c>
      <c r="J1210" t="s">
        <v>8406</v>
      </c>
      <c r="K1210" t="s">
        <v>8407</v>
      </c>
      <c r="L1210" t="s">
        <v>8408</v>
      </c>
      <c r="M1210" t="s">
        <v>8409</v>
      </c>
      <c r="N1210" s="42" t="s">
        <v>9804</v>
      </c>
      <c r="O1210" s="42" t="s">
        <v>9757</v>
      </c>
      <c r="P1210" s="42">
        <v>41220</v>
      </c>
      <c r="Q1210" s="42" t="s">
        <v>499</v>
      </c>
      <c r="R1210" t="s">
        <v>12367</v>
      </c>
      <c r="S1210" t="s">
        <v>12368</v>
      </c>
      <c r="T1210" s="42" t="s">
        <v>499</v>
      </c>
      <c r="U1210" t="s">
        <v>12367</v>
      </c>
      <c r="V1210" t="s">
        <v>12368</v>
      </c>
    </row>
    <row r="1211" spans="1:22" ht="18" customHeight="1">
      <c r="A1211">
        <v>4495</v>
      </c>
      <c r="B1211">
        <v>4495</v>
      </c>
      <c r="C1211" s="3">
        <v>41170</v>
      </c>
      <c r="D1211">
        <v>41215</v>
      </c>
      <c r="E1211" t="s">
        <v>1594</v>
      </c>
      <c r="F1211" t="s">
        <v>1530</v>
      </c>
      <c r="G1211" t="s">
        <v>8423</v>
      </c>
      <c r="H1211" s="42" t="s">
        <v>10143</v>
      </c>
      <c r="I1211" s="28">
        <v>41178</v>
      </c>
      <c r="J1211" t="s">
        <v>8424</v>
      </c>
      <c r="K1211" t="s">
        <v>8425</v>
      </c>
      <c r="L1211" t="s">
        <v>8426</v>
      </c>
      <c r="M1211" t="s">
        <v>8427</v>
      </c>
      <c r="N1211" s="42" t="s">
        <v>10144</v>
      </c>
      <c r="O1211" s="42" t="s">
        <v>6824</v>
      </c>
      <c r="P1211" s="42" t="s">
        <v>499</v>
      </c>
      <c r="Q1211" s="42" t="s">
        <v>499</v>
      </c>
      <c r="R1211" t="s">
        <v>12369</v>
      </c>
      <c r="S1211" s="42" t="s">
        <v>12370</v>
      </c>
      <c r="T1211" s="42" t="s">
        <v>499</v>
      </c>
      <c r="U1211" t="s">
        <v>12369</v>
      </c>
      <c r="V1211" t="s">
        <v>12370</v>
      </c>
    </row>
    <row r="1212" spans="1:22" ht="18" customHeight="1">
      <c r="A1212">
        <v>4496</v>
      </c>
      <c r="B1212">
        <v>4496</v>
      </c>
      <c r="C1212" s="3">
        <v>41170</v>
      </c>
      <c r="D1212">
        <v>41215</v>
      </c>
      <c r="E1212" t="s">
        <v>1594</v>
      </c>
      <c r="F1212" t="s">
        <v>1530</v>
      </c>
      <c r="G1212" t="s">
        <v>8439</v>
      </c>
      <c r="H1212" s="42" t="s">
        <v>499</v>
      </c>
      <c r="I1212" s="28">
        <v>41180</v>
      </c>
      <c r="J1212" t="s">
        <v>8440</v>
      </c>
      <c r="K1212" s="28" t="s">
        <v>8441</v>
      </c>
      <c r="L1212" t="s">
        <v>8442</v>
      </c>
      <c r="M1212" t="s">
        <v>8443</v>
      </c>
      <c r="N1212" s="42" t="s">
        <v>499</v>
      </c>
      <c r="O1212" s="42" t="s">
        <v>499</v>
      </c>
      <c r="P1212" s="42" t="s">
        <v>499</v>
      </c>
      <c r="Q1212" s="42" t="s">
        <v>499</v>
      </c>
      <c r="R1212" s="42" t="s">
        <v>499</v>
      </c>
      <c r="S1212" s="42" t="s">
        <v>12371</v>
      </c>
      <c r="T1212" s="42" t="s">
        <v>499</v>
      </c>
      <c r="U1212" s="42" t="s">
        <v>499</v>
      </c>
      <c r="V1212" t="s">
        <v>12371</v>
      </c>
    </row>
    <row r="1213" spans="1:22" ht="18" customHeight="1">
      <c r="A1213">
        <v>4497</v>
      </c>
      <c r="B1213">
        <v>4497</v>
      </c>
      <c r="C1213" s="3">
        <v>41170</v>
      </c>
      <c r="D1213">
        <v>41215</v>
      </c>
      <c r="E1213" t="s">
        <v>1594</v>
      </c>
      <c r="F1213" t="s">
        <v>1530</v>
      </c>
      <c r="G1213" t="s">
        <v>8444</v>
      </c>
      <c r="H1213" s="42" t="s">
        <v>499</v>
      </c>
      <c r="I1213" s="28">
        <v>41179</v>
      </c>
      <c r="J1213" t="s">
        <v>8445</v>
      </c>
      <c r="K1213" s="28" t="s">
        <v>8446</v>
      </c>
      <c r="L1213" t="s">
        <v>8447</v>
      </c>
      <c r="M1213" t="s">
        <v>8448</v>
      </c>
      <c r="N1213" s="42" t="s">
        <v>499</v>
      </c>
      <c r="O1213" s="42" t="s">
        <v>499</v>
      </c>
      <c r="P1213" s="42" t="s">
        <v>499</v>
      </c>
      <c r="Q1213" s="42" t="s">
        <v>499</v>
      </c>
      <c r="R1213" s="42" t="s">
        <v>499</v>
      </c>
      <c r="S1213" s="42" t="s">
        <v>12372</v>
      </c>
      <c r="T1213" s="42" t="s">
        <v>499</v>
      </c>
      <c r="U1213" s="42" t="s">
        <v>499</v>
      </c>
      <c r="V1213" t="s">
        <v>12372</v>
      </c>
    </row>
    <row r="1214" spans="1:22" ht="18" customHeight="1">
      <c r="A1214">
        <v>4498</v>
      </c>
      <c r="B1214">
        <v>4498</v>
      </c>
      <c r="C1214" s="3">
        <v>41170</v>
      </c>
      <c r="D1214">
        <v>41215</v>
      </c>
      <c r="E1214" t="s">
        <v>1594</v>
      </c>
      <c r="F1214" t="s">
        <v>1530</v>
      </c>
      <c r="G1214" t="s">
        <v>8449</v>
      </c>
      <c r="H1214" s="42" t="s">
        <v>499</v>
      </c>
      <c r="I1214" s="28">
        <v>41178</v>
      </c>
      <c r="J1214" t="s">
        <v>8450</v>
      </c>
      <c r="K1214" s="28" t="s">
        <v>8451</v>
      </c>
      <c r="L1214" t="s">
        <v>8452</v>
      </c>
      <c r="M1214" t="s">
        <v>8453</v>
      </c>
      <c r="N1214" s="42" t="s">
        <v>499</v>
      </c>
      <c r="O1214" s="42" t="s">
        <v>499</v>
      </c>
      <c r="P1214" s="42" t="s">
        <v>499</v>
      </c>
      <c r="Q1214" s="42" t="s">
        <v>499</v>
      </c>
      <c r="R1214" s="42" t="s">
        <v>499</v>
      </c>
      <c r="S1214" s="42" t="s">
        <v>12373</v>
      </c>
      <c r="T1214" s="42" t="s">
        <v>499</v>
      </c>
      <c r="U1214" s="42" t="s">
        <v>499</v>
      </c>
      <c r="V1214" t="s">
        <v>12373</v>
      </c>
    </row>
    <row r="1215" spans="1:22" ht="18" customHeight="1">
      <c r="A1215">
        <v>4499</v>
      </c>
      <c r="B1215">
        <v>4499</v>
      </c>
      <c r="C1215" s="3">
        <v>41170</v>
      </c>
      <c r="D1215">
        <v>41215</v>
      </c>
      <c r="E1215" t="s">
        <v>1529</v>
      </c>
      <c r="F1215" t="s">
        <v>1530</v>
      </c>
      <c r="G1215" t="s">
        <v>8454</v>
      </c>
      <c r="H1215" s="42" t="s">
        <v>9211</v>
      </c>
      <c r="I1215" s="28">
        <v>41178</v>
      </c>
      <c r="J1215" t="s">
        <v>8455</v>
      </c>
      <c r="K1215" t="s">
        <v>8456</v>
      </c>
      <c r="L1215" t="s">
        <v>8457</v>
      </c>
      <c r="M1215" t="s">
        <v>8458</v>
      </c>
      <c r="N1215" s="42" t="s">
        <v>9212</v>
      </c>
      <c r="O1215" s="42" t="s">
        <v>9213</v>
      </c>
      <c r="P1215" s="42">
        <v>41193</v>
      </c>
      <c r="Q1215" s="42" t="s">
        <v>499</v>
      </c>
      <c r="R1215" t="s">
        <v>12374</v>
      </c>
      <c r="S1215" t="s">
        <v>12375</v>
      </c>
      <c r="T1215" s="42" t="s">
        <v>499</v>
      </c>
      <c r="U1215" t="s">
        <v>12374</v>
      </c>
      <c r="V1215" t="s">
        <v>12375</v>
      </c>
    </row>
    <row r="1216" spans="1:22" ht="18" customHeight="1">
      <c r="A1216">
        <v>4500</v>
      </c>
      <c r="B1216">
        <v>4500</v>
      </c>
      <c r="C1216" s="3">
        <v>41170</v>
      </c>
      <c r="D1216">
        <v>41215</v>
      </c>
      <c r="E1216" t="s">
        <v>1529</v>
      </c>
      <c r="F1216" t="s">
        <v>1530</v>
      </c>
      <c r="G1216" t="s">
        <v>8459</v>
      </c>
      <c r="H1216" s="42" t="s">
        <v>12700</v>
      </c>
      <c r="I1216" s="28">
        <v>41232</v>
      </c>
      <c r="J1216" t="s">
        <v>8460</v>
      </c>
      <c r="K1216" t="s">
        <v>8461</v>
      </c>
      <c r="L1216" t="s">
        <v>8462</v>
      </c>
      <c r="M1216" t="s">
        <v>8463</v>
      </c>
      <c r="N1216" s="42" t="s">
        <v>12701</v>
      </c>
      <c r="O1216" s="42" t="s">
        <v>8155</v>
      </c>
      <c r="P1216" s="42">
        <v>41247</v>
      </c>
      <c r="Q1216" s="42" t="s">
        <v>499</v>
      </c>
      <c r="R1216" s="42" t="s">
        <v>12702</v>
      </c>
      <c r="S1216" t="s">
        <v>12376</v>
      </c>
      <c r="T1216" s="42" t="s">
        <v>499</v>
      </c>
      <c r="U1216" t="s">
        <v>12702</v>
      </c>
      <c r="V1216" t="s">
        <v>12376</v>
      </c>
    </row>
    <row r="1217" spans="1:22" ht="18" customHeight="1">
      <c r="A1217">
        <v>4501</v>
      </c>
      <c r="B1217">
        <v>4501</v>
      </c>
      <c r="C1217" s="3">
        <v>41170</v>
      </c>
      <c r="D1217">
        <v>41215</v>
      </c>
      <c r="E1217" t="s">
        <v>1594</v>
      </c>
      <c r="F1217" t="s">
        <v>1530</v>
      </c>
      <c r="G1217" t="s">
        <v>8464</v>
      </c>
      <c r="H1217" s="42" t="s">
        <v>499</v>
      </c>
      <c r="I1217" s="28">
        <v>41204</v>
      </c>
      <c r="J1217" t="s">
        <v>8465</v>
      </c>
      <c r="K1217" s="28" t="s">
        <v>8466</v>
      </c>
      <c r="L1217" t="s">
        <v>8467</v>
      </c>
      <c r="M1217" t="s">
        <v>8468</v>
      </c>
      <c r="N1217" s="42" t="s">
        <v>499</v>
      </c>
      <c r="O1217" s="42" t="s">
        <v>499</v>
      </c>
      <c r="P1217" s="42" t="s">
        <v>499</v>
      </c>
      <c r="Q1217" s="42" t="s">
        <v>499</v>
      </c>
      <c r="R1217" s="42" t="s">
        <v>499</v>
      </c>
      <c r="S1217" s="42" t="s">
        <v>12377</v>
      </c>
      <c r="T1217" s="42" t="s">
        <v>499</v>
      </c>
      <c r="U1217" s="42" t="s">
        <v>499</v>
      </c>
      <c r="V1217" t="s">
        <v>12377</v>
      </c>
    </row>
    <row r="1218" spans="1:22" ht="18" customHeight="1">
      <c r="A1218">
        <v>4502</v>
      </c>
      <c r="B1218">
        <v>4502</v>
      </c>
      <c r="C1218" s="3">
        <v>41170</v>
      </c>
      <c r="D1218">
        <v>41216</v>
      </c>
      <c r="E1218" t="s">
        <v>1529</v>
      </c>
      <c r="F1218" t="s">
        <v>1530</v>
      </c>
      <c r="G1218" t="s">
        <v>8469</v>
      </c>
      <c r="H1218" s="42" t="s">
        <v>12378</v>
      </c>
      <c r="I1218" s="28">
        <v>41213</v>
      </c>
      <c r="J1218" t="s">
        <v>9365</v>
      </c>
      <c r="K1218" t="s">
        <v>9366</v>
      </c>
      <c r="L1218" t="s">
        <v>8470</v>
      </c>
      <c r="M1218" t="s">
        <v>9240</v>
      </c>
      <c r="N1218" s="42" t="s">
        <v>12379</v>
      </c>
      <c r="O1218" s="42" t="s">
        <v>6984</v>
      </c>
      <c r="P1218" s="42">
        <v>41243</v>
      </c>
      <c r="Q1218" s="42" t="s">
        <v>9241</v>
      </c>
      <c r="R1218" t="s">
        <v>12380</v>
      </c>
      <c r="S1218" t="s">
        <v>12381</v>
      </c>
      <c r="T1218" t="s">
        <v>9241</v>
      </c>
      <c r="U1218" t="s">
        <v>12380</v>
      </c>
      <c r="V1218" t="s">
        <v>12381</v>
      </c>
    </row>
    <row r="1219" spans="1:22" ht="18" customHeight="1">
      <c r="A1219">
        <v>4503</v>
      </c>
      <c r="B1219">
        <v>4503</v>
      </c>
      <c r="C1219" s="3">
        <v>41170</v>
      </c>
      <c r="D1219">
        <v>41215</v>
      </c>
      <c r="E1219" t="s">
        <v>1529</v>
      </c>
      <c r="F1219" t="s">
        <v>1530</v>
      </c>
      <c r="G1219" t="s">
        <v>8471</v>
      </c>
      <c r="H1219" s="42" t="s">
        <v>9805</v>
      </c>
      <c r="I1219" s="28">
        <v>41180</v>
      </c>
      <c r="J1219" t="s">
        <v>8472</v>
      </c>
      <c r="K1219" t="s">
        <v>8473</v>
      </c>
      <c r="L1219" t="s">
        <v>8474</v>
      </c>
      <c r="M1219" t="s">
        <v>8475</v>
      </c>
      <c r="N1219" s="42" t="s">
        <v>9806</v>
      </c>
      <c r="O1219" s="42" t="s">
        <v>5948</v>
      </c>
      <c r="P1219" s="42">
        <v>41220</v>
      </c>
      <c r="Q1219" s="42" t="s">
        <v>499</v>
      </c>
      <c r="R1219" t="s">
        <v>12382</v>
      </c>
      <c r="S1219" t="s">
        <v>12383</v>
      </c>
      <c r="T1219" s="42" t="s">
        <v>499</v>
      </c>
      <c r="U1219" t="s">
        <v>12382</v>
      </c>
      <c r="V1219" t="s">
        <v>12383</v>
      </c>
    </row>
    <row r="1220" spans="1:22" ht="18" customHeight="1">
      <c r="A1220">
        <v>4504</v>
      </c>
      <c r="B1220">
        <v>4504</v>
      </c>
      <c r="C1220" s="3">
        <v>41170</v>
      </c>
      <c r="D1220">
        <v>41215</v>
      </c>
      <c r="E1220" t="s">
        <v>1529</v>
      </c>
      <c r="F1220" t="s">
        <v>1530</v>
      </c>
      <c r="G1220" t="s">
        <v>6577</v>
      </c>
      <c r="H1220" s="42" t="s">
        <v>8948</v>
      </c>
      <c r="I1220" s="28">
        <v>41180</v>
      </c>
      <c r="J1220" t="s">
        <v>8476</v>
      </c>
      <c r="K1220" t="s">
        <v>8477</v>
      </c>
      <c r="L1220" t="s">
        <v>6580</v>
      </c>
      <c r="M1220" t="s">
        <v>8478</v>
      </c>
      <c r="N1220" s="42" t="s">
        <v>8949</v>
      </c>
      <c r="O1220" s="42" t="s">
        <v>6288</v>
      </c>
      <c r="P1220" s="42">
        <v>41187</v>
      </c>
      <c r="Q1220" s="42" t="s">
        <v>499</v>
      </c>
      <c r="R1220" t="s">
        <v>12384</v>
      </c>
      <c r="S1220" t="s">
        <v>12385</v>
      </c>
      <c r="T1220" s="42" t="s">
        <v>499</v>
      </c>
      <c r="U1220" t="s">
        <v>12384</v>
      </c>
      <c r="V1220" t="s">
        <v>12385</v>
      </c>
    </row>
    <row r="1221" spans="1:22" ht="18" customHeight="1">
      <c r="A1221">
        <v>4505</v>
      </c>
      <c r="B1221">
        <v>4505</v>
      </c>
      <c r="C1221" s="3">
        <v>41170</v>
      </c>
      <c r="D1221">
        <v>41215</v>
      </c>
      <c r="E1221" t="s">
        <v>1594</v>
      </c>
      <c r="F1221" t="s">
        <v>1530</v>
      </c>
      <c r="G1221" t="s">
        <v>8479</v>
      </c>
      <c r="H1221" s="42" t="s">
        <v>499</v>
      </c>
      <c r="I1221" s="28">
        <v>41178</v>
      </c>
      <c r="J1221" t="s">
        <v>8480</v>
      </c>
      <c r="K1221" s="28" t="s">
        <v>8481</v>
      </c>
      <c r="L1221" t="s">
        <v>8482</v>
      </c>
      <c r="M1221" t="s">
        <v>8483</v>
      </c>
      <c r="N1221" s="42" t="s">
        <v>499</v>
      </c>
      <c r="O1221" s="42" t="s">
        <v>499</v>
      </c>
      <c r="P1221" s="42" t="s">
        <v>499</v>
      </c>
      <c r="Q1221" s="42" t="s">
        <v>499</v>
      </c>
      <c r="R1221" s="42" t="s">
        <v>499</v>
      </c>
      <c r="S1221" s="42" t="s">
        <v>12386</v>
      </c>
      <c r="T1221" s="42" t="s">
        <v>499</v>
      </c>
      <c r="U1221" s="42" t="s">
        <v>499</v>
      </c>
      <c r="V1221" t="s">
        <v>12386</v>
      </c>
    </row>
    <row r="1222" spans="1:22" ht="18" customHeight="1">
      <c r="A1222">
        <v>4506</v>
      </c>
      <c r="B1222">
        <v>4506</v>
      </c>
      <c r="C1222" s="3">
        <v>41170</v>
      </c>
      <c r="D1222">
        <v>41215</v>
      </c>
      <c r="E1222" t="s">
        <v>1529</v>
      </c>
      <c r="F1222" t="s">
        <v>1530</v>
      </c>
      <c r="G1222" t="s">
        <v>3044</v>
      </c>
      <c r="H1222" s="42" t="s">
        <v>9413</v>
      </c>
      <c r="I1222" s="28">
        <v>41178</v>
      </c>
      <c r="J1222" t="s">
        <v>8484</v>
      </c>
      <c r="K1222" t="s">
        <v>8485</v>
      </c>
      <c r="L1222" t="s">
        <v>5122</v>
      </c>
      <c r="M1222" t="s">
        <v>8486</v>
      </c>
      <c r="N1222" s="42" t="s">
        <v>9434</v>
      </c>
      <c r="O1222" s="42" t="s">
        <v>8114</v>
      </c>
      <c r="P1222" s="42">
        <v>41206</v>
      </c>
      <c r="Q1222" s="42" t="s">
        <v>499</v>
      </c>
      <c r="R1222" t="s">
        <v>12387</v>
      </c>
      <c r="S1222" t="s">
        <v>12388</v>
      </c>
      <c r="T1222" s="42" t="s">
        <v>499</v>
      </c>
      <c r="U1222" t="s">
        <v>12387</v>
      </c>
      <c r="V1222" t="s">
        <v>12388</v>
      </c>
    </row>
    <row r="1223" spans="1:22" ht="18" customHeight="1">
      <c r="A1223">
        <v>4507</v>
      </c>
      <c r="B1223">
        <v>4507</v>
      </c>
      <c r="C1223" s="3">
        <v>41170</v>
      </c>
      <c r="D1223">
        <v>41215</v>
      </c>
      <c r="E1223" t="s">
        <v>1594</v>
      </c>
      <c r="F1223" t="s">
        <v>1530</v>
      </c>
      <c r="G1223" t="s">
        <v>8487</v>
      </c>
      <c r="H1223" s="42" t="s">
        <v>499</v>
      </c>
      <c r="I1223" s="28">
        <v>41178</v>
      </c>
      <c r="J1223" t="s">
        <v>8488</v>
      </c>
      <c r="K1223" s="28" t="s">
        <v>13674</v>
      </c>
      <c r="L1223" t="s">
        <v>8489</v>
      </c>
      <c r="M1223" t="s">
        <v>13675</v>
      </c>
      <c r="N1223" s="42" t="s">
        <v>499</v>
      </c>
      <c r="O1223" s="42" t="s">
        <v>499</v>
      </c>
      <c r="P1223" s="42" t="s">
        <v>499</v>
      </c>
      <c r="Q1223" s="42" t="s">
        <v>499</v>
      </c>
      <c r="R1223" s="42" t="s">
        <v>499</v>
      </c>
      <c r="S1223" s="42" t="s">
        <v>12389</v>
      </c>
      <c r="T1223" s="42" t="s">
        <v>499</v>
      </c>
      <c r="U1223" s="42" t="s">
        <v>499</v>
      </c>
      <c r="V1223" t="s">
        <v>12389</v>
      </c>
    </row>
    <row r="1224" spans="1:22" ht="18" customHeight="1">
      <c r="A1224">
        <v>4508</v>
      </c>
      <c r="B1224">
        <v>4508</v>
      </c>
      <c r="C1224" s="3">
        <v>41170</v>
      </c>
      <c r="D1224">
        <v>41215</v>
      </c>
      <c r="E1224" t="s">
        <v>1529</v>
      </c>
      <c r="F1224" t="s">
        <v>1530</v>
      </c>
      <c r="G1224" t="s">
        <v>8490</v>
      </c>
      <c r="H1224" s="42" t="s">
        <v>12806</v>
      </c>
      <c r="I1224" s="28">
        <v>41178</v>
      </c>
      <c r="J1224" t="s">
        <v>8491</v>
      </c>
      <c r="K1224" t="s">
        <v>8492</v>
      </c>
      <c r="L1224" t="s">
        <v>8493</v>
      </c>
      <c r="M1224" t="s">
        <v>8494</v>
      </c>
      <c r="N1224" s="42" t="s">
        <v>12807</v>
      </c>
      <c r="O1224" s="42" t="s">
        <v>6826</v>
      </c>
      <c r="P1224" s="42">
        <v>41249</v>
      </c>
      <c r="Q1224" s="42" t="s">
        <v>499</v>
      </c>
      <c r="R1224" s="42" t="s">
        <v>12808</v>
      </c>
      <c r="S1224" t="s">
        <v>12390</v>
      </c>
      <c r="T1224" s="42" t="s">
        <v>499</v>
      </c>
      <c r="U1224" t="s">
        <v>12808</v>
      </c>
      <c r="V1224" t="s">
        <v>12390</v>
      </c>
    </row>
    <row r="1225" spans="1:22" ht="18" customHeight="1">
      <c r="A1225">
        <v>4509</v>
      </c>
      <c r="B1225">
        <v>4509</v>
      </c>
      <c r="C1225" s="3">
        <v>41170</v>
      </c>
      <c r="D1225">
        <v>41215</v>
      </c>
      <c r="E1225" t="s">
        <v>1529</v>
      </c>
      <c r="F1225" t="s">
        <v>1530</v>
      </c>
      <c r="G1225" t="s">
        <v>6569</v>
      </c>
      <c r="H1225" s="42" t="s">
        <v>9807</v>
      </c>
      <c r="I1225" s="28">
        <v>41178</v>
      </c>
      <c r="J1225" t="s">
        <v>8495</v>
      </c>
      <c r="K1225" t="s">
        <v>8496</v>
      </c>
      <c r="L1225" t="s">
        <v>6572</v>
      </c>
      <c r="M1225" t="s">
        <v>8497</v>
      </c>
      <c r="N1225" s="42" t="s">
        <v>9808</v>
      </c>
      <c r="O1225" s="42" t="s">
        <v>6922</v>
      </c>
      <c r="P1225" s="42">
        <v>41220</v>
      </c>
      <c r="Q1225" s="42" t="s">
        <v>499</v>
      </c>
      <c r="R1225" t="s">
        <v>12391</v>
      </c>
      <c r="S1225" t="s">
        <v>12392</v>
      </c>
      <c r="T1225" s="42" t="s">
        <v>499</v>
      </c>
      <c r="U1225" t="s">
        <v>12391</v>
      </c>
      <c r="V1225" t="s">
        <v>12392</v>
      </c>
    </row>
    <row r="1226" spans="1:22" ht="18" customHeight="1">
      <c r="A1226">
        <v>4510</v>
      </c>
      <c r="B1226">
        <v>4510</v>
      </c>
      <c r="C1226" s="3">
        <v>41170</v>
      </c>
      <c r="D1226">
        <v>41215</v>
      </c>
      <c r="E1226" t="s">
        <v>1529</v>
      </c>
      <c r="F1226" t="s">
        <v>12681</v>
      </c>
      <c r="G1226" t="s">
        <v>8498</v>
      </c>
      <c r="H1226" s="42" t="s">
        <v>13529</v>
      </c>
      <c r="I1226" s="28">
        <v>41178</v>
      </c>
      <c r="J1226" t="s">
        <v>8499</v>
      </c>
      <c r="K1226" s="28" t="s">
        <v>8500</v>
      </c>
      <c r="L1226" t="s">
        <v>8501</v>
      </c>
      <c r="M1226" t="s">
        <v>8502</v>
      </c>
      <c r="N1226" s="42" t="s">
        <v>13530</v>
      </c>
      <c r="O1226" s="42" t="s">
        <v>12874</v>
      </c>
      <c r="P1226" s="42">
        <v>41255</v>
      </c>
      <c r="Q1226" s="42" t="s">
        <v>499</v>
      </c>
      <c r="R1226" s="42" t="s">
        <v>13531</v>
      </c>
      <c r="S1226" s="42" t="s">
        <v>12393</v>
      </c>
      <c r="T1226" s="42" t="s">
        <v>499</v>
      </c>
      <c r="U1226" s="42" t="s">
        <v>499</v>
      </c>
      <c r="V1226" t="s">
        <v>12393</v>
      </c>
    </row>
    <row r="1227" spans="1:22" ht="18" customHeight="1">
      <c r="A1227">
        <v>4511</v>
      </c>
      <c r="B1227">
        <v>4511</v>
      </c>
      <c r="C1227" s="3">
        <v>41170</v>
      </c>
      <c r="D1227">
        <v>41215</v>
      </c>
      <c r="E1227" t="s">
        <v>1594</v>
      </c>
      <c r="F1227" t="s">
        <v>1530</v>
      </c>
      <c r="G1227" t="s">
        <v>8503</v>
      </c>
      <c r="H1227" s="42" t="s">
        <v>499</v>
      </c>
      <c r="I1227" s="28">
        <v>41180</v>
      </c>
      <c r="J1227" t="s">
        <v>8504</v>
      </c>
      <c r="K1227" s="28" t="s">
        <v>8505</v>
      </c>
      <c r="L1227" t="s">
        <v>8506</v>
      </c>
      <c r="M1227" t="s">
        <v>8507</v>
      </c>
      <c r="N1227" s="42" t="s">
        <v>499</v>
      </c>
      <c r="O1227" s="42" t="s">
        <v>499</v>
      </c>
      <c r="P1227" s="42" t="s">
        <v>499</v>
      </c>
      <c r="Q1227" s="42" t="s">
        <v>499</v>
      </c>
      <c r="R1227" s="42" t="s">
        <v>499</v>
      </c>
      <c r="S1227" s="42" t="s">
        <v>12394</v>
      </c>
      <c r="T1227" s="42" t="s">
        <v>499</v>
      </c>
      <c r="U1227" s="42" t="s">
        <v>499</v>
      </c>
      <c r="V1227" t="s">
        <v>12394</v>
      </c>
    </row>
    <row r="1228" spans="1:22" ht="18" customHeight="1">
      <c r="A1228">
        <v>4512</v>
      </c>
      <c r="B1228">
        <v>4512</v>
      </c>
      <c r="C1228" s="3">
        <v>41170</v>
      </c>
      <c r="D1228">
        <v>41249</v>
      </c>
      <c r="E1228" t="s">
        <v>1594</v>
      </c>
      <c r="F1228" t="s">
        <v>1530</v>
      </c>
      <c r="G1228" t="s">
        <v>8508</v>
      </c>
      <c r="H1228" s="42" t="s">
        <v>499</v>
      </c>
      <c r="I1228" s="28">
        <v>41204</v>
      </c>
      <c r="J1228" t="s">
        <v>8509</v>
      </c>
      <c r="K1228" s="28" t="s">
        <v>13676</v>
      </c>
      <c r="L1228" t="s">
        <v>8510</v>
      </c>
      <c r="M1228" t="s">
        <v>8511</v>
      </c>
      <c r="N1228" s="42" t="s">
        <v>499</v>
      </c>
      <c r="O1228" s="42" t="s">
        <v>499</v>
      </c>
      <c r="P1228" s="42" t="s">
        <v>499</v>
      </c>
      <c r="Q1228" s="42" t="s">
        <v>13677</v>
      </c>
      <c r="R1228" s="42" t="s">
        <v>499</v>
      </c>
      <c r="S1228" s="42" t="s">
        <v>12395</v>
      </c>
      <c r="T1228" t="s">
        <v>12809</v>
      </c>
      <c r="U1228" s="42" t="s">
        <v>499</v>
      </c>
      <c r="V1228" t="s">
        <v>12395</v>
      </c>
    </row>
    <row r="1229" spans="1:22" ht="18" customHeight="1">
      <c r="A1229">
        <v>4513</v>
      </c>
      <c r="B1229">
        <v>4513</v>
      </c>
      <c r="C1229" s="3">
        <v>41170</v>
      </c>
      <c r="D1229">
        <v>41215</v>
      </c>
      <c r="E1229" t="s">
        <v>1594</v>
      </c>
      <c r="F1229" t="s">
        <v>12681</v>
      </c>
      <c r="G1229" t="s">
        <v>8512</v>
      </c>
      <c r="H1229" s="42" t="s">
        <v>13532</v>
      </c>
      <c r="I1229" s="28">
        <v>41180</v>
      </c>
      <c r="J1229" t="s">
        <v>8513</v>
      </c>
      <c r="K1229" s="28" t="s">
        <v>8514</v>
      </c>
      <c r="L1229" t="s">
        <v>8515</v>
      </c>
      <c r="M1229" t="s">
        <v>8516</v>
      </c>
      <c r="N1229" s="42" t="s">
        <v>13533</v>
      </c>
      <c r="O1229" s="42" t="s">
        <v>13534</v>
      </c>
      <c r="P1229" s="42" t="s">
        <v>499</v>
      </c>
      <c r="Q1229" s="42" t="s">
        <v>499</v>
      </c>
      <c r="R1229" s="42" t="s">
        <v>13535</v>
      </c>
      <c r="S1229" s="42" t="s">
        <v>12396</v>
      </c>
      <c r="T1229" s="42" t="s">
        <v>499</v>
      </c>
      <c r="U1229" s="42" t="s">
        <v>499</v>
      </c>
      <c r="V1229" t="s">
        <v>12396</v>
      </c>
    </row>
    <row r="1230" spans="1:22" ht="18" customHeight="1">
      <c r="A1230">
        <v>4514</v>
      </c>
      <c r="B1230">
        <v>4514</v>
      </c>
      <c r="C1230" s="3">
        <v>41170</v>
      </c>
      <c r="D1230">
        <v>41215</v>
      </c>
      <c r="E1230" t="s">
        <v>1594</v>
      </c>
      <c r="F1230" t="s">
        <v>1530</v>
      </c>
      <c r="G1230" t="s">
        <v>8517</v>
      </c>
      <c r="H1230" s="42" t="s">
        <v>12987</v>
      </c>
      <c r="I1230" s="28">
        <v>41178</v>
      </c>
      <c r="J1230" t="s">
        <v>8518</v>
      </c>
      <c r="K1230" t="s">
        <v>8519</v>
      </c>
      <c r="L1230" t="s">
        <v>8520</v>
      </c>
      <c r="M1230" t="s">
        <v>8521</v>
      </c>
      <c r="N1230" s="42" t="s">
        <v>13536</v>
      </c>
      <c r="O1230" s="42" t="s">
        <v>6397</v>
      </c>
      <c r="P1230" s="42" t="s">
        <v>499</v>
      </c>
      <c r="Q1230" s="42" t="s">
        <v>499</v>
      </c>
      <c r="R1230" s="42" t="s">
        <v>12988</v>
      </c>
      <c r="S1230" s="42" t="s">
        <v>12397</v>
      </c>
      <c r="T1230" s="42" t="s">
        <v>499</v>
      </c>
      <c r="U1230" t="s">
        <v>12988</v>
      </c>
      <c r="V1230" t="s">
        <v>12397</v>
      </c>
    </row>
    <row r="1231" spans="1:22" ht="18" customHeight="1">
      <c r="A1231">
        <v>4515</v>
      </c>
      <c r="B1231">
        <v>4515</v>
      </c>
      <c r="C1231" s="3">
        <v>41170</v>
      </c>
      <c r="D1231">
        <v>41216</v>
      </c>
      <c r="E1231" t="s">
        <v>1529</v>
      </c>
      <c r="F1231" t="s">
        <v>1530</v>
      </c>
      <c r="G1231" t="s">
        <v>8522</v>
      </c>
      <c r="H1231" s="42" t="s">
        <v>12398</v>
      </c>
      <c r="I1231" s="28">
        <v>41178</v>
      </c>
      <c r="J1231" t="s">
        <v>8523</v>
      </c>
      <c r="K1231" t="s">
        <v>9242</v>
      </c>
      <c r="L1231" t="s">
        <v>8524</v>
      </c>
      <c r="M1231" t="s">
        <v>8525</v>
      </c>
      <c r="N1231" s="42" t="s">
        <v>12399</v>
      </c>
      <c r="O1231" s="42" t="s">
        <v>5948</v>
      </c>
      <c r="P1231" s="42">
        <v>41242</v>
      </c>
      <c r="Q1231" s="42" t="s">
        <v>9243</v>
      </c>
      <c r="R1231" t="s">
        <v>12400</v>
      </c>
      <c r="S1231" t="s">
        <v>12401</v>
      </c>
      <c r="T1231" t="s">
        <v>9243</v>
      </c>
      <c r="U1231" t="s">
        <v>12400</v>
      </c>
      <c r="V1231" t="s">
        <v>12401</v>
      </c>
    </row>
    <row r="1232" spans="1:22" ht="18" customHeight="1">
      <c r="A1232">
        <v>4516</v>
      </c>
      <c r="B1232">
        <v>4516</v>
      </c>
      <c r="C1232" s="3">
        <v>41170</v>
      </c>
      <c r="D1232">
        <v>41215</v>
      </c>
      <c r="E1232" t="s">
        <v>1594</v>
      </c>
      <c r="F1232" t="s">
        <v>1530</v>
      </c>
      <c r="G1232" t="s">
        <v>8526</v>
      </c>
      <c r="H1232" s="42" t="s">
        <v>499</v>
      </c>
      <c r="I1232" s="28">
        <v>41178</v>
      </c>
      <c r="J1232" t="s">
        <v>8527</v>
      </c>
      <c r="K1232" s="28" t="s">
        <v>8528</v>
      </c>
      <c r="L1232" t="s">
        <v>8529</v>
      </c>
      <c r="M1232" t="s">
        <v>8530</v>
      </c>
      <c r="N1232" s="42" t="s">
        <v>499</v>
      </c>
      <c r="O1232" s="42" t="s">
        <v>499</v>
      </c>
      <c r="P1232" s="42" t="s">
        <v>499</v>
      </c>
      <c r="Q1232" s="42" t="s">
        <v>499</v>
      </c>
      <c r="R1232" s="42" t="s">
        <v>499</v>
      </c>
      <c r="S1232" s="42" t="s">
        <v>12402</v>
      </c>
      <c r="T1232" s="42" t="s">
        <v>499</v>
      </c>
      <c r="U1232" s="42" t="s">
        <v>499</v>
      </c>
      <c r="V1232" t="s">
        <v>12402</v>
      </c>
    </row>
    <row r="1233" spans="1:22" ht="18" customHeight="1">
      <c r="A1233">
        <v>4517</v>
      </c>
      <c r="B1233">
        <v>4517</v>
      </c>
      <c r="C1233" s="3">
        <v>41170</v>
      </c>
      <c r="D1233">
        <v>41215</v>
      </c>
      <c r="E1233" t="s">
        <v>1594</v>
      </c>
      <c r="F1233" t="s">
        <v>1530</v>
      </c>
      <c r="G1233" t="s">
        <v>8531</v>
      </c>
      <c r="H1233" s="42" t="s">
        <v>499</v>
      </c>
      <c r="I1233" s="28">
        <v>41180</v>
      </c>
      <c r="J1233" t="s">
        <v>8532</v>
      </c>
      <c r="K1233" s="28" t="s">
        <v>8533</v>
      </c>
      <c r="L1233" t="s">
        <v>8534</v>
      </c>
      <c r="M1233" t="s">
        <v>8535</v>
      </c>
      <c r="N1233" s="42" t="s">
        <v>499</v>
      </c>
      <c r="O1233" s="42" t="s">
        <v>499</v>
      </c>
      <c r="P1233" s="42" t="s">
        <v>499</v>
      </c>
      <c r="Q1233" s="42" t="s">
        <v>499</v>
      </c>
      <c r="R1233" s="42" t="s">
        <v>499</v>
      </c>
      <c r="S1233" s="42" t="s">
        <v>12403</v>
      </c>
      <c r="T1233" s="42" t="s">
        <v>499</v>
      </c>
      <c r="U1233" s="42" t="s">
        <v>499</v>
      </c>
      <c r="V1233" t="s">
        <v>12403</v>
      </c>
    </row>
    <row r="1234" spans="1:22" ht="18" customHeight="1">
      <c r="A1234">
        <v>4518</v>
      </c>
      <c r="B1234">
        <v>4518</v>
      </c>
      <c r="C1234" s="3">
        <v>41170</v>
      </c>
      <c r="D1234">
        <v>41215</v>
      </c>
      <c r="E1234" t="s">
        <v>1529</v>
      </c>
      <c r="F1234" t="s">
        <v>1530</v>
      </c>
      <c r="G1234" t="s">
        <v>4490</v>
      </c>
      <c r="H1234" s="42" t="s">
        <v>12404</v>
      </c>
      <c r="I1234" s="28">
        <v>41178</v>
      </c>
      <c r="J1234" t="s">
        <v>8536</v>
      </c>
      <c r="K1234" t="s">
        <v>8537</v>
      </c>
      <c r="L1234" t="s">
        <v>5742</v>
      </c>
      <c r="M1234" t="s">
        <v>5743</v>
      </c>
      <c r="N1234" s="42" t="s">
        <v>12405</v>
      </c>
      <c r="O1234" s="42" t="s">
        <v>5191</v>
      </c>
      <c r="P1234" s="42">
        <v>41242</v>
      </c>
      <c r="Q1234" s="42" t="s">
        <v>499</v>
      </c>
      <c r="R1234" t="s">
        <v>12406</v>
      </c>
      <c r="S1234" t="s">
        <v>12407</v>
      </c>
      <c r="T1234" s="42" t="s">
        <v>499</v>
      </c>
      <c r="U1234" t="s">
        <v>12406</v>
      </c>
      <c r="V1234" t="s">
        <v>12407</v>
      </c>
    </row>
    <row r="1235" spans="1:22" ht="18" customHeight="1">
      <c r="A1235">
        <v>4519</v>
      </c>
      <c r="B1235">
        <v>4519</v>
      </c>
      <c r="C1235" s="3">
        <v>41170</v>
      </c>
      <c r="D1235">
        <v>41215</v>
      </c>
      <c r="E1235" t="s">
        <v>1529</v>
      </c>
      <c r="F1235" t="s">
        <v>1530</v>
      </c>
      <c r="G1235" t="s">
        <v>8538</v>
      </c>
      <c r="H1235" s="42" t="s">
        <v>12408</v>
      </c>
      <c r="I1235" s="28">
        <v>41178</v>
      </c>
      <c r="J1235" t="s">
        <v>8539</v>
      </c>
      <c r="K1235" t="s">
        <v>8540</v>
      </c>
      <c r="L1235" t="s">
        <v>8541</v>
      </c>
      <c r="M1235" t="s">
        <v>8542</v>
      </c>
      <c r="N1235" s="42" t="s">
        <v>12409</v>
      </c>
      <c r="O1235" s="42" t="s">
        <v>12410</v>
      </c>
      <c r="P1235" s="42">
        <v>41247</v>
      </c>
      <c r="Q1235" s="42" t="s">
        <v>499</v>
      </c>
      <c r="R1235" t="s">
        <v>12411</v>
      </c>
      <c r="S1235" t="s">
        <v>12412</v>
      </c>
      <c r="T1235" s="42" t="s">
        <v>499</v>
      </c>
      <c r="U1235" t="s">
        <v>12411</v>
      </c>
      <c r="V1235" t="s">
        <v>12412</v>
      </c>
    </row>
    <row r="1236" spans="1:22" ht="18" customHeight="1">
      <c r="A1236">
        <v>4520</v>
      </c>
      <c r="B1236">
        <v>4520</v>
      </c>
      <c r="C1236" s="3">
        <v>41170</v>
      </c>
      <c r="D1236">
        <v>41256</v>
      </c>
      <c r="E1236" t="s">
        <v>1594</v>
      </c>
      <c r="F1236" t="s">
        <v>1530</v>
      </c>
      <c r="G1236" t="s">
        <v>8543</v>
      </c>
      <c r="H1236" s="42" t="s">
        <v>13537</v>
      </c>
      <c r="I1236" s="28">
        <v>41180</v>
      </c>
      <c r="J1236" t="s">
        <v>8544</v>
      </c>
      <c r="K1236" s="28" t="s">
        <v>13678</v>
      </c>
      <c r="L1236" t="s">
        <v>8545</v>
      </c>
      <c r="M1236" t="s">
        <v>8546</v>
      </c>
      <c r="N1236" s="42" t="s">
        <v>499</v>
      </c>
      <c r="O1236" s="42" t="s">
        <v>499</v>
      </c>
      <c r="P1236" s="42" t="s">
        <v>499</v>
      </c>
      <c r="Q1236" s="42" t="s">
        <v>13679</v>
      </c>
      <c r="R1236" s="42" t="s">
        <v>13538</v>
      </c>
      <c r="S1236" s="42" t="s">
        <v>12413</v>
      </c>
      <c r="T1236" s="42" t="s">
        <v>499</v>
      </c>
      <c r="U1236" s="42" t="s">
        <v>499</v>
      </c>
      <c r="V1236" t="s">
        <v>12413</v>
      </c>
    </row>
    <row r="1237" spans="1:22" ht="18" customHeight="1">
      <c r="A1237">
        <v>4522</v>
      </c>
      <c r="B1237">
        <v>4522</v>
      </c>
      <c r="C1237" s="3">
        <v>41170</v>
      </c>
      <c r="D1237">
        <v>41215</v>
      </c>
      <c r="E1237" t="s">
        <v>1529</v>
      </c>
      <c r="F1237" t="s">
        <v>1530</v>
      </c>
      <c r="G1237" t="s">
        <v>4657</v>
      </c>
      <c r="H1237" s="42" t="s">
        <v>12414</v>
      </c>
      <c r="I1237" s="28">
        <v>41180</v>
      </c>
      <c r="J1237" t="s">
        <v>10145</v>
      </c>
      <c r="K1237" t="s">
        <v>10146</v>
      </c>
      <c r="L1237" t="s">
        <v>8221</v>
      </c>
      <c r="M1237" t="s">
        <v>8547</v>
      </c>
      <c r="N1237" s="42" t="s">
        <v>12415</v>
      </c>
      <c r="O1237" s="42" t="s">
        <v>6288</v>
      </c>
      <c r="P1237" s="42">
        <v>41249</v>
      </c>
      <c r="Q1237" s="42" t="s">
        <v>10147</v>
      </c>
      <c r="R1237" t="s">
        <v>12416</v>
      </c>
      <c r="S1237" t="s">
        <v>12417</v>
      </c>
      <c r="T1237" t="s">
        <v>10147</v>
      </c>
      <c r="U1237" t="s">
        <v>12416</v>
      </c>
      <c r="V1237" t="s">
        <v>12417</v>
      </c>
    </row>
    <row r="1238" spans="1:22" ht="18" customHeight="1">
      <c r="A1238">
        <v>4523</v>
      </c>
      <c r="B1238">
        <v>4523</v>
      </c>
      <c r="C1238" s="3">
        <v>41170</v>
      </c>
      <c r="D1238">
        <v>41257</v>
      </c>
      <c r="E1238" t="s">
        <v>1594</v>
      </c>
      <c r="F1238" t="s">
        <v>1530</v>
      </c>
      <c r="G1238" t="s">
        <v>8248</v>
      </c>
      <c r="H1238" s="42" t="s">
        <v>499</v>
      </c>
      <c r="I1238" s="28">
        <v>41213</v>
      </c>
      <c r="J1238" t="s">
        <v>8548</v>
      </c>
      <c r="K1238" s="28" t="s">
        <v>9244</v>
      </c>
      <c r="L1238" t="s">
        <v>8251</v>
      </c>
      <c r="M1238" t="s">
        <v>8549</v>
      </c>
      <c r="N1238" s="42" t="s">
        <v>499</v>
      </c>
      <c r="O1238" s="42" t="s">
        <v>499</v>
      </c>
      <c r="P1238" s="42" t="s">
        <v>499</v>
      </c>
      <c r="Q1238" s="42" t="s">
        <v>13680</v>
      </c>
      <c r="R1238" s="42" t="s">
        <v>499</v>
      </c>
      <c r="S1238" s="42" t="s">
        <v>12418</v>
      </c>
      <c r="T1238" t="s">
        <v>12810</v>
      </c>
      <c r="U1238" s="42" t="s">
        <v>499</v>
      </c>
      <c r="V1238" t="s">
        <v>12418</v>
      </c>
    </row>
    <row r="1239" spans="1:22" ht="18" customHeight="1">
      <c r="A1239">
        <v>4524</v>
      </c>
      <c r="B1239">
        <v>4524</v>
      </c>
      <c r="C1239" s="3">
        <v>41170</v>
      </c>
      <c r="D1239">
        <v>41215</v>
      </c>
      <c r="E1239" t="s">
        <v>1594</v>
      </c>
      <c r="F1239" t="s">
        <v>1530</v>
      </c>
      <c r="G1239" t="s">
        <v>8550</v>
      </c>
      <c r="H1239" s="42" t="s">
        <v>499</v>
      </c>
      <c r="I1239" s="28">
        <v>41180</v>
      </c>
      <c r="J1239" t="s">
        <v>8551</v>
      </c>
      <c r="K1239" s="28" t="s">
        <v>8552</v>
      </c>
      <c r="L1239" t="s">
        <v>8553</v>
      </c>
      <c r="M1239" t="s">
        <v>8554</v>
      </c>
      <c r="N1239" s="42" t="s">
        <v>499</v>
      </c>
      <c r="O1239" s="42" t="s">
        <v>499</v>
      </c>
      <c r="P1239" s="42" t="s">
        <v>499</v>
      </c>
      <c r="Q1239" s="42" t="s">
        <v>499</v>
      </c>
      <c r="R1239" s="42" t="s">
        <v>499</v>
      </c>
      <c r="S1239" s="42" t="s">
        <v>12419</v>
      </c>
      <c r="T1239" s="42" t="s">
        <v>499</v>
      </c>
      <c r="U1239" s="42" t="s">
        <v>499</v>
      </c>
      <c r="V1239" t="s">
        <v>12419</v>
      </c>
    </row>
    <row r="1240" spans="1:22" ht="18" customHeight="1">
      <c r="A1240">
        <v>4525</v>
      </c>
      <c r="B1240">
        <v>4525</v>
      </c>
      <c r="C1240" s="3">
        <v>41170</v>
      </c>
      <c r="D1240">
        <v>41216</v>
      </c>
      <c r="E1240" t="s">
        <v>1594</v>
      </c>
      <c r="F1240" t="s">
        <v>1530</v>
      </c>
      <c r="G1240" t="s">
        <v>8555</v>
      </c>
      <c r="H1240" s="42" t="s">
        <v>499</v>
      </c>
      <c r="I1240" s="28">
        <v>41187</v>
      </c>
      <c r="J1240" t="s">
        <v>8556</v>
      </c>
      <c r="K1240" s="28" t="s">
        <v>9245</v>
      </c>
      <c r="L1240" t="s">
        <v>8557</v>
      </c>
      <c r="M1240" t="s">
        <v>9246</v>
      </c>
      <c r="N1240" s="42" t="s">
        <v>499</v>
      </c>
      <c r="O1240" s="42" t="s">
        <v>499</v>
      </c>
      <c r="P1240" s="42" t="s">
        <v>499</v>
      </c>
      <c r="Q1240" s="42" t="s">
        <v>9247</v>
      </c>
      <c r="R1240" s="42" t="s">
        <v>499</v>
      </c>
      <c r="S1240" s="42" t="s">
        <v>12420</v>
      </c>
      <c r="T1240" t="s">
        <v>9247</v>
      </c>
      <c r="U1240" s="42" t="s">
        <v>499</v>
      </c>
      <c r="V1240" t="s">
        <v>12420</v>
      </c>
    </row>
    <row r="1241" spans="1:22" ht="18" customHeight="1">
      <c r="A1241">
        <v>4526</v>
      </c>
      <c r="B1241">
        <v>4526</v>
      </c>
      <c r="C1241" s="3">
        <v>41170</v>
      </c>
      <c r="D1241">
        <v>41215</v>
      </c>
      <c r="E1241" t="s">
        <v>1529</v>
      </c>
      <c r="F1241" t="s">
        <v>1530</v>
      </c>
      <c r="G1241" t="s">
        <v>8558</v>
      </c>
      <c r="H1241" s="42" t="s">
        <v>9809</v>
      </c>
      <c r="I1241" s="28">
        <v>41180</v>
      </c>
      <c r="J1241" t="s">
        <v>8559</v>
      </c>
      <c r="K1241" t="s">
        <v>8560</v>
      </c>
      <c r="L1241" t="s">
        <v>8561</v>
      </c>
      <c r="M1241" t="s">
        <v>8562</v>
      </c>
      <c r="N1241" s="42" t="s">
        <v>9810</v>
      </c>
      <c r="O1241" s="42" t="s">
        <v>6922</v>
      </c>
      <c r="P1241" s="42">
        <v>41218</v>
      </c>
      <c r="Q1241" s="42" t="s">
        <v>499</v>
      </c>
      <c r="R1241" t="s">
        <v>12421</v>
      </c>
      <c r="S1241" t="s">
        <v>12422</v>
      </c>
      <c r="T1241" s="42" t="s">
        <v>499</v>
      </c>
      <c r="U1241" t="s">
        <v>12421</v>
      </c>
      <c r="V1241" t="s">
        <v>12422</v>
      </c>
    </row>
    <row r="1242" spans="1:22" ht="18" customHeight="1">
      <c r="A1242">
        <v>4528</v>
      </c>
      <c r="B1242">
        <v>4528</v>
      </c>
      <c r="C1242" s="3">
        <v>41170</v>
      </c>
      <c r="D1242">
        <v>41215</v>
      </c>
      <c r="E1242" t="s">
        <v>1594</v>
      </c>
      <c r="F1242" t="s">
        <v>1530</v>
      </c>
      <c r="G1242" t="s">
        <v>8563</v>
      </c>
      <c r="H1242" s="42" t="s">
        <v>499</v>
      </c>
      <c r="I1242" s="28">
        <v>41180</v>
      </c>
      <c r="J1242" t="s">
        <v>8564</v>
      </c>
      <c r="K1242" s="28" t="s">
        <v>8565</v>
      </c>
      <c r="L1242" t="s">
        <v>8566</v>
      </c>
      <c r="M1242" t="s">
        <v>8567</v>
      </c>
      <c r="N1242" s="42" t="s">
        <v>499</v>
      </c>
      <c r="O1242" s="42" t="s">
        <v>499</v>
      </c>
      <c r="P1242" s="42" t="s">
        <v>499</v>
      </c>
      <c r="Q1242" s="42" t="s">
        <v>499</v>
      </c>
      <c r="R1242" s="42" t="s">
        <v>499</v>
      </c>
      <c r="S1242" s="42" t="s">
        <v>12423</v>
      </c>
      <c r="T1242" s="42" t="s">
        <v>499</v>
      </c>
      <c r="U1242" s="42" t="s">
        <v>499</v>
      </c>
      <c r="V1242" t="s">
        <v>12423</v>
      </c>
    </row>
    <row r="1243" spans="1:22" ht="18" customHeight="1">
      <c r="A1243">
        <v>4491</v>
      </c>
      <c r="B1243">
        <v>4491</v>
      </c>
      <c r="C1243" s="3">
        <v>41170</v>
      </c>
      <c r="D1243">
        <v>41216</v>
      </c>
      <c r="E1243" t="s">
        <v>1529</v>
      </c>
      <c r="F1243" t="s">
        <v>1530</v>
      </c>
      <c r="G1243" t="s">
        <v>8569</v>
      </c>
      <c r="H1243" s="42" t="s">
        <v>12989</v>
      </c>
      <c r="I1243" s="28">
        <v>41245</v>
      </c>
      <c r="J1243" t="s">
        <v>9248</v>
      </c>
      <c r="K1243" t="s">
        <v>9249</v>
      </c>
      <c r="L1243" t="s">
        <v>8570</v>
      </c>
      <c r="M1243" t="s">
        <v>9250</v>
      </c>
      <c r="N1243" s="42" t="s">
        <v>12990</v>
      </c>
      <c r="O1243" s="42" t="s">
        <v>6297</v>
      </c>
      <c r="P1243" s="42">
        <v>41250</v>
      </c>
      <c r="Q1243" s="42" t="s">
        <v>9251</v>
      </c>
      <c r="R1243" s="42" t="s">
        <v>12991</v>
      </c>
      <c r="S1243" t="s">
        <v>12424</v>
      </c>
      <c r="T1243" t="s">
        <v>9251</v>
      </c>
      <c r="U1243" t="s">
        <v>12991</v>
      </c>
      <c r="V1243" t="s">
        <v>12424</v>
      </c>
    </row>
    <row r="1244" spans="1:22" ht="18" customHeight="1">
      <c r="A1244">
        <v>4527</v>
      </c>
      <c r="B1244">
        <v>4527</v>
      </c>
      <c r="C1244" s="3">
        <v>41176</v>
      </c>
      <c r="D1244">
        <v>41221</v>
      </c>
      <c r="E1244" t="s">
        <v>1529</v>
      </c>
      <c r="F1244" t="s">
        <v>12681</v>
      </c>
      <c r="G1244" t="s">
        <v>8626</v>
      </c>
      <c r="H1244" s="42" t="s">
        <v>12992</v>
      </c>
      <c r="I1244" s="28">
        <v>41197</v>
      </c>
      <c r="J1244" t="s">
        <v>8627</v>
      </c>
      <c r="K1244" t="s">
        <v>8628</v>
      </c>
      <c r="L1244" t="s">
        <v>8629</v>
      </c>
      <c r="M1244" t="s">
        <v>8630</v>
      </c>
      <c r="N1244" s="42" t="s">
        <v>13539</v>
      </c>
      <c r="O1244" s="42" t="s">
        <v>13461</v>
      </c>
      <c r="P1244" s="42">
        <v>41255</v>
      </c>
      <c r="Q1244" s="42" t="s">
        <v>499</v>
      </c>
      <c r="R1244" s="42" t="s">
        <v>12993</v>
      </c>
      <c r="S1244" s="42" t="s">
        <v>12425</v>
      </c>
      <c r="T1244" s="42" t="s">
        <v>499</v>
      </c>
      <c r="U1244" t="s">
        <v>12993</v>
      </c>
      <c r="V1244" t="s">
        <v>12425</v>
      </c>
    </row>
    <row r="1245" spans="1:22" ht="18" customHeight="1">
      <c r="A1245">
        <v>4529</v>
      </c>
      <c r="B1245">
        <v>4529</v>
      </c>
      <c r="C1245" s="3">
        <v>41176</v>
      </c>
      <c r="D1245">
        <v>41221</v>
      </c>
      <c r="E1245" t="s">
        <v>1529</v>
      </c>
      <c r="F1245" t="s">
        <v>1530</v>
      </c>
      <c r="G1245" t="s">
        <v>8631</v>
      </c>
      <c r="H1245" s="42" t="s">
        <v>10148</v>
      </c>
      <c r="I1245" s="28">
        <v>41197</v>
      </c>
      <c r="J1245" t="s">
        <v>8632</v>
      </c>
      <c r="K1245" t="s">
        <v>8633</v>
      </c>
      <c r="L1245" t="s">
        <v>8634</v>
      </c>
      <c r="M1245" t="s">
        <v>8635</v>
      </c>
      <c r="N1245" s="42" t="s">
        <v>10149</v>
      </c>
      <c r="O1245" s="42" t="s">
        <v>1550</v>
      </c>
      <c r="P1245" s="42">
        <v>41236</v>
      </c>
      <c r="Q1245" s="42" t="s">
        <v>499</v>
      </c>
      <c r="R1245" t="s">
        <v>12426</v>
      </c>
      <c r="S1245" t="s">
        <v>12427</v>
      </c>
      <c r="T1245" s="42" t="s">
        <v>499</v>
      </c>
      <c r="U1245" t="s">
        <v>12426</v>
      </c>
      <c r="V1245" t="s">
        <v>12427</v>
      </c>
    </row>
    <row r="1246" spans="1:22" ht="18" customHeight="1">
      <c r="A1246">
        <v>4530</v>
      </c>
      <c r="B1246">
        <v>4530</v>
      </c>
      <c r="C1246" s="3">
        <v>41176</v>
      </c>
      <c r="D1246">
        <v>41221</v>
      </c>
      <c r="E1246" t="s">
        <v>1594</v>
      </c>
      <c r="F1246" t="s">
        <v>1530</v>
      </c>
      <c r="G1246" t="s">
        <v>2102</v>
      </c>
      <c r="H1246" s="42" t="s">
        <v>499</v>
      </c>
      <c r="I1246" s="28">
        <v>41197</v>
      </c>
      <c r="J1246" t="s">
        <v>8636</v>
      </c>
      <c r="K1246" s="28" t="s">
        <v>8637</v>
      </c>
      <c r="L1246" t="s">
        <v>4990</v>
      </c>
      <c r="M1246" t="s">
        <v>8638</v>
      </c>
      <c r="N1246" s="42" t="s">
        <v>499</v>
      </c>
      <c r="O1246" s="42" t="s">
        <v>499</v>
      </c>
      <c r="P1246" s="42" t="s">
        <v>499</v>
      </c>
      <c r="Q1246" s="42" t="s">
        <v>499</v>
      </c>
      <c r="R1246" s="42" t="s">
        <v>499</v>
      </c>
      <c r="S1246" s="42" t="s">
        <v>12428</v>
      </c>
      <c r="T1246" s="42" t="s">
        <v>499</v>
      </c>
      <c r="U1246" s="42" t="s">
        <v>499</v>
      </c>
      <c r="V1246" t="s">
        <v>12428</v>
      </c>
    </row>
    <row r="1247" spans="1:22" ht="18" customHeight="1">
      <c r="A1247">
        <v>4531</v>
      </c>
      <c r="B1247">
        <v>4531</v>
      </c>
      <c r="C1247" s="3">
        <v>41176</v>
      </c>
      <c r="D1247">
        <v>41281</v>
      </c>
      <c r="E1247" t="s">
        <v>1682</v>
      </c>
      <c r="F1247" t="s">
        <v>1530</v>
      </c>
      <c r="G1247" t="s">
        <v>8639</v>
      </c>
      <c r="H1247" s="42" t="s">
        <v>499</v>
      </c>
      <c r="I1247" s="28" t="s">
        <v>499</v>
      </c>
      <c r="J1247" t="s">
        <v>8640</v>
      </c>
      <c r="K1247" s="28" t="s">
        <v>8641</v>
      </c>
      <c r="L1247" s="28" t="s">
        <v>5012</v>
      </c>
      <c r="M1247" t="s">
        <v>8642</v>
      </c>
      <c r="N1247" s="42" t="s">
        <v>499</v>
      </c>
      <c r="O1247" s="42" t="s">
        <v>499</v>
      </c>
      <c r="P1247" s="42" t="s">
        <v>499</v>
      </c>
      <c r="Q1247" s="42" t="s">
        <v>13681</v>
      </c>
      <c r="R1247" s="42" t="s">
        <v>499</v>
      </c>
      <c r="S1247" s="42" t="s">
        <v>12429</v>
      </c>
      <c r="T1247" t="s">
        <v>9252</v>
      </c>
      <c r="U1247" s="42" t="s">
        <v>499</v>
      </c>
      <c r="V1247" t="s">
        <v>12429</v>
      </c>
    </row>
    <row r="1248" spans="1:22" ht="18" customHeight="1">
      <c r="A1248">
        <v>4532</v>
      </c>
      <c r="B1248">
        <v>4532</v>
      </c>
      <c r="C1248" s="3">
        <v>41176</v>
      </c>
      <c r="D1248">
        <v>41221</v>
      </c>
      <c r="E1248" t="s">
        <v>1529</v>
      </c>
      <c r="F1248" t="s">
        <v>1530</v>
      </c>
      <c r="G1248" t="s">
        <v>8639</v>
      </c>
      <c r="H1248" s="42" t="s">
        <v>13682</v>
      </c>
      <c r="I1248" s="28">
        <v>41204</v>
      </c>
      <c r="J1248" t="s">
        <v>8640</v>
      </c>
      <c r="K1248" s="28" t="s">
        <v>8643</v>
      </c>
      <c r="L1248" t="s">
        <v>5012</v>
      </c>
      <c r="M1248" t="s">
        <v>8644</v>
      </c>
      <c r="N1248" s="42" t="s">
        <v>13683</v>
      </c>
      <c r="O1248" s="42" t="s">
        <v>5510</v>
      </c>
      <c r="P1248" s="42">
        <v>41257</v>
      </c>
      <c r="Q1248" s="42" t="s">
        <v>499</v>
      </c>
      <c r="R1248" s="42" t="s">
        <v>12983</v>
      </c>
      <c r="S1248" s="42" t="s">
        <v>12430</v>
      </c>
      <c r="T1248" s="42" t="s">
        <v>499</v>
      </c>
      <c r="U1248" s="42" t="s">
        <v>499</v>
      </c>
      <c r="V1248" t="s">
        <v>12430</v>
      </c>
    </row>
    <row r="1249" spans="1:22" ht="18" customHeight="1">
      <c r="A1249">
        <v>4534</v>
      </c>
      <c r="B1249">
        <v>4534</v>
      </c>
      <c r="C1249" s="3">
        <v>41176</v>
      </c>
      <c r="D1249">
        <v>41222</v>
      </c>
      <c r="E1249" t="s">
        <v>1529</v>
      </c>
      <c r="F1249" t="s">
        <v>1530</v>
      </c>
      <c r="G1249" t="s">
        <v>8645</v>
      </c>
      <c r="H1249" s="42" t="s">
        <v>9946</v>
      </c>
      <c r="I1249" s="28">
        <v>41213</v>
      </c>
      <c r="J1249" t="s">
        <v>8646</v>
      </c>
      <c r="K1249" t="s">
        <v>9285</v>
      </c>
      <c r="L1249" t="s">
        <v>8647</v>
      </c>
      <c r="M1249" t="s">
        <v>9286</v>
      </c>
      <c r="N1249" s="42" t="s">
        <v>9947</v>
      </c>
      <c r="O1249" s="42" t="s">
        <v>6922</v>
      </c>
      <c r="P1249" s="42">
        <v>41222</v>
      </c>
      <c r="Q1249" s="42" t="s">
        <v>9287</v>
      </c>
      <c r="R1249" t="s">
        <v>12431</v>
      </c>
      <c r="S1249" t="s">
        <v>12432</v>
      </c>
      <c r="T1249" t="s">
        <v>9287</v>
      </c>
      <c r="U1249" t="s">
        <v>12431</v>
      </c>
      <c r="V1249" t="s">
        <v>12432</v>
      </c>
    </row>
    <row r="1250" spans="1:22" ht="18" customHeight="1">
      <c r="A1250">
        <v>4535</v>
      </c>
      <c r="B1250">
        <v>4535</v>
      </c>
      <c r="C1250" s="3">
        <v>41176</v>
      </c>
      <c r="D1250">
        <v>41221</v>
      </c>
      <c r="E1250" t="s">
        <v>1529</v>
      </c>
      <c r="F1250" t="s">
        <v>1530</v>
      </c>
      <c r="G1250" t="s">
        <v>8645</v>
      </c>
      <c r="H1250" s="42" t="s">
        <v>9948</v>
      </c>
      <c r="I1250" s="28">
        <v>41197</v>
      </c>
      <c r="J1250" t="s">
        <v>8648</v>
      </c>
      <c r="K1250" t="s">
        <v>8649</v>
      </c>
      <c r="L1250" t="s">
        <v>8647</v>
      </c>
      <c r="M1250" t="s">
        <v>8650</v>
      </c>
      <c r="N1250" s="42" t="s">
        <v>9949</v>
      </c>
      <c r="O1250" s="42" t="s">
        <v>9034</v>
      </c>
      <c r="P1250" s="42">
        <v>41222</v>
      </c>
      <c r="Q1250" s="42" t="s">
        <v>499</v>
      </c>
      <c r="R1250" t="s">
        <v>12433</v>
      </c>
      <c r="S1250" t="s">
        <v>12434</v>
      </c>
      <c r="T1250" s="42" t="s">
        <v>499</v>
      </c>
      <c r="U1250" t="s">
        <v>12433</v>
      </c>
      <c r="V1250" t="s">
        <v>12434</v>
      </c>
    </row>
    <row r="1251" spans="1:22" ht="18" customHeight="1">
      <c r="A1251">
        <v>4536</v>
      </c>
      <c r="B1251">
        <v>4536</v>
      </c>
      <c r="C1251" s="3">
        <v>41176</v>
      </c>
      <c r="D1251">
        <v>41221</v>
      </c>
      <c r="E1251" t="s">
        <v>1529</v>
      </c>
      <c r="F1251" t="s">
        <v>1530</v>
      </c>
      <c r="G1251" t="s">
        <v>8645</v>
      </c>
      <c r="H1251" s="42" t="s">
        <v>9811</v>
      </c>
      <c r="I1251" s="28">
        <v>41197</v>
      </c>
      <c r="J1251" t="s">
        <v>8651</v>
      </c>
      <c r="K1251" t="s">
        <v>8652</v>
      </c>
      <c r="L1251" t="s">
        <v>8647</v>
      </c>
      <c r="M1251" t="s">
        <v>8653</v>
      </c>
      <c r="N1251" s="42" t="s">
        <v>9812</v>
      </c>
      <c r="O1251" s="42" t="s">
        <v>6922</v>
      </c>
      <c r="P1251" s="42">
        <v>41221</v>
      </c>
      <c r="Q1251" s="42" t="s">
        <v>499</v>
      </c>
      <c r="R1251" t="s">
        <v>12435</v>
      </c>
      <c r="S1251" t="s">
        <v>12436</v>
      </c>
      <c r="T1251" s="42" t="s">
        <v>499</v>
      </c>
      <c r="U1251" t="s">
        <v>12435</v>
      </c>
      <c r="V1251" t="s">
        <v>12436</v>
      </c>
    </row>
    <row r="1252" spans="1:22" ht="18" customHeight="1">
      <c r="A1252">
        <v>4537</v>
      </c>
      <c r="B1252">
        <v>4537</v>
      </c>
      <c r="C1252" s="3">
        <v>41176</v>
      </c>
      <c r="D1252">
        <v>41221</v>
      </c>
      <c r="E1252" t="s">
        <v>1529</v>
      </c>
      <c r="F1252" t="s">
        <v>1530</v>
      </c>
      <c r="G1252" t="s">
        <v>8645</v>
      </c>
      <c r="H1252" s="42" t="s">
        <v>9813</v>
      </c>
      <c r="I1252" s="28">
        <v>41197</v>
      </c>
      <c r="J1252" t="s">
        <v>8654</v>
      </c>
      <c r="K1252" t="s">
        <v>8655</v>
      </c>
      <c r="L1252" t="s">
        <v>8647</v>
      </c>
      <c r="M1252" t="s">
        <v>8656</v>
      </c>
      <c r="N1252" s="42" t="s">
        <v>9814</v>
      </c>
      <c r="O1252" s="42" t="s">
        <v>5948</v>
      </c>
      <c r="P1252" s="42">
        <v>41220</v>
      </c>
      <c r="Q1252" s="42" t="s">
        <v>499</v>
      </c>
      <c r="R1252" t="s">
        <v>12437</v>
      </c>
      <c r="S1252" t="s">
        <v>12438</v>
      </c>
      <c r="T1252" s="42" t="s">
        <v>499</v>
      </c>
      <c r="U1252" t="s">
        <v>12437</v>
      </c>
      <c r="V1252" t="s">
        <v>12438</v>
      </c>
    </row>
    <row r="1253" spans="1:22" ht="18" customHeight="1">
      <c r="A1253">
        <v>4538</v>
      </c>
      <c r="B1253">
        <v>4538</v>
      </c>
      <c r="C1253" s="3">
        <v>41176</v>
      </c>
      <c r="D1253">
        <v>41221</v>
      </c>
      <c r="E1253" t="s">
        <v>1529</v>
      </c>
      <c r="F1253" t="s">
        <v>1530</v>
      </c>
      <c r="G1253" t="s">
        <v>8645</v>
      </c>
      <c r="H1253" s="42" t="s">
        <v>9815</v>
      </c>
      <c r="I1253" s="28">
        <v>41197</v>
      </c>
      <c r="J1253" t="s">
        <v>8657</v>
      </c>
      <c r="K1253" t="s">
        <v>8658</v>
      </c>
      <c r="L1253" t="s">
        <v>8647</v>
      </c>
      <c r="M1253" t="s">
        <v>8653</v>
      </c>
      <c r="N1253" s="42" t="s">
        <v>9816</v>
      </c>
      <c r="O1253" s="42" t="s">
        <v>6922</v>
      </c>
      <c r="P1253" s="42">
        <v>41220</v>
      </c>
      <c r="Q1253" s="42" t="s">
        <v>499</v>
      </c>
      <c r="R1253" t="s">
        <v>12439</v>
      </c>
      <c r="S1253" t="s">
        <v>12440</v>
      </c>
      <c r="T1253" s="42" t="s">
        <v>499</v>
      </c>
      <c r="U1253" t="s">
        <v>12439</v>
      </c>
      <c r="V1253" t="s">
        <v>12440</v>
      </c>
    </row>
    <row r="1254" spans="1:22" ht="18" customHeight="1">
      <c r="A1254">
        <v>4539</v>
      </c>
      <c r="B1254">
        <v>4539</v>
      </c>
      <c r="C1254" s="3">
        <v>41176</v>
      </c>
      <c r="D1254">
        <v>41221</v>
      </c>
      <c r="E1254" t="s">
        <v>1529</v>
      </c>
      <c r="F1254" t="s">
        <v>1530</v>
      </c>
      <c r="G1254" t="s">
        <v>8645</v>
      </c>
      <c r="H1254" s="42" t="s">
        <v>9817</v>
      </c>
      <c r="I1254" s="28">
        <v>41197</v>
      </c>
      <c r="J1254" t="s">
        <v>8659</v>
      </c>
      <c r="K1254" t="s">
        <v>8660</v>
      </c>
      <c r="L1254" t="s">
        <v>8661</v>
      </c>
      <c r="M1254" t="s">
        <v>8662</v>
      </c>
      <c r="N1254" s="42" t="s">
        <v>9818</v>
      </c>
      <c r="O1254" s="42" t="s">
        <v>6922</v>
      </c>
      <c r="P1254" s="42">
        <v>41221</v>
      </c>
      <c r="Q1254" s="42" t="s">
        <v>499</v>
      </c>
      <c r="R1254" t="s">
        <v>12441</v>
      </c>
      <c r="S1254" t="s">
        <v>12442</v>
      </c>
      <c r="T1254" s="42" t="s">
        <v>499</v>
      </c>
      <c r="U1254" t="s">
        <v>12441</v>
      </c>
      <c r="V1254" t="s">
        <v>12442</v>
      </c>
    </row>
    <row r="1255" spans="1:22" ht="18" customHeight="1">
      <c r="A1255">
        <v>4540</v>
      </c>
      <c r="B1255">
        <v>4540</v>
      </c>
      <c r="C1255" s="3">
        <v>41176</v>
      </c>
      <c r="D1255">
        <v>41221</v>
      </c>
      <c r="E1255" t="s">
        <v>1529</v>
      </c>
      <c r="F1255" t="s">
        <v>1530</v>
      </c>
      <c r="G1255" t="s">
        <v>192</v>
      </c>
      <c r="H1255" s="42" t="s">
        <v>10035</v>
      </c>
      <c r="I1255" s="28">
        <v>41197</v>
      </c>
      <c r="J1255" t="s">
        <v>8663</v>
      </c>
      <c r="K1255" t="s">
        <v>8664</v>
      </c>
      <c r="L1255" t="s">
        <v>4820</v>
      </c>
      <c r="M1255" t="s">
        <v>8665</v>
      </c>
      <c r="N1255" s="42" t="s">
        <v>10036</v>
      </c>
      <c r="O1255" s="42" t="s">
        <v>8114</v>
      </c>
      <c r="P1255" s="42">
        <v>41233</v>
      </c>
      <c r="Q1255" s="42" t="s">
        <v>499</v>
      </c>
      <c r="R1255" t="s">
        <v>12443</v>
      </c>
      <c r="S1255" t="s">
        <v>12444</v>
      </c>
      <c r="T1255" s="42" t="s">
        <v>499</v>
      </c>
      <c r="U1255" t="s">
        <v>12443</v>
      </c>
      <c r="V1255" t="s">
        <v>12444</v>
      </c>
    </row>
    <row r="1256" spans="1:22" ht="18" customHeight="1">
      <c r="A1256">
        <v>4541</v>
      </c>
      <c r="B1256">
        <v>4541</v>
      </c>
      <c r="C1256" s="3">
        <v>41176</v>
      </c>
      <c r="D1256">
        <v>41221</v>
      </c>
      <c r="E1256" t="s">
        <v>1594</v>
      </c>
      <c r="F1256" t="s">
        <v>1530</v>
      </c>
      <c r="G1256" t="s">
        <v>192</v>
      </c>
      <c r="H1256" s="42" t="s">
        <v>499</v>
      </c>
      <c r="I1256" s="28">
        <v>41197</v>
      </c>
      <c r="J1256" t="s">
        <v>8666</v>
      </c>
      <c r="K1256" s="28" t="s">
        <v>8667</v>
      </c>
      <c r="L1256" t="s">
        <v>8668</v>
      </c>
      <c r="M1256" t="s">
        <v>8669</v>
      </c>
      <c r="N1256" s="42" t="s">
        <v>499</v>
      </c>
      <c r="O1256" s="42" t="s">
        <v>499</v>
      </c>
      <c r="P1256" s="42" t="s">
        <v>499</v>
      </c>
      <c r="Q1256" s="42" t="s">
        <v>499</v>
      </c>
      <c r="R1256" s="42" t="s">
        <v>499</v>
      </c>
      <c r="S1256" s="42" t="s">
        <v>12445</v>
      </c>
      <c r="T1256" s="42" t="s">
        <v>499</v>
      </c>
      <c r="U1256" s="42" t="s">
        <v>499</v>
      </c>
      <c r="V1256" t="s">
        <v>12445</v>
      </c>
    </row>
    <row r="1257" spans="1:22" ht="18" customHeight="1">
      <c r="A1257">
        <v>4543</v>
      </c>
      <c r="B1257">
        <v>4543</v>
      </c>
      <c r="C1257" s="3">
        <v>41176</v>
      </c>
      <c r="D1257">
        <v>41221</v>
      </c>
      <c r="E1257" t="s">
        <v>1529</v>
      </c>
      <c r="F1257" t="s">
        <v>1530</v>
      </c>
      <c r="G1257" t="s">
        <v>192</v>
      </c>
      <c r="H1257" s="42" t="s">
        <v>10037</v>
      </c>
      <c r="I1257" s="28">
        <v>41197</v>
      </c>
      <c r="J1257" t="s">
        <v>8670</v>
      </c>
      <c r="K1257" t="s">
        <v>8671</v>
      </c>
      <c r="L1257" t="s">
        <v>8672</v>
      </c>
      <c r="M1257" t="s">
        <v>8673</v>
      </c>
      <c r="N1257" s="42" t="s">
        <v>10038</v>
      </c>
      <c r="O1257" s="42" t="s">
        <v>9260</v>
      </c>
      <c r="P1257" s="42">
        <v>41232</v>
      </c>
      <c r="Q1257" s="42" t="s">
        <v>499</v>
      </c>
      <c r="R1257" t="s">
        <v>12199</v>
      </c>
      <c r="S1257" t="s">
        <v>12446</v>
      </c>
      <c r="T1257" s="42" t="s">
        <v>499</v>
      </c>
      <c r="U1257" t="s">
        <v>12199</v>
      </c>
      <c r="V1257" t="s">
        <v>12446</v>
      </c>
    </row>
    <row r="1258" spans="1:22" ht="18" customHeight="1">
      <c r="A1258">
        <v>4544</v>
      </c>
      <c r="B1258">
        <v>4544</v>
      </c>
      <c r="C1258" s="3">
        <v>41176</v>
      </c>
      <c r="D1258">
        <v>41221</v>
      </c>
      <c r="E1258" t="s">
        <v>1594</v>
      </c>
      <c r="F1258" t="s">
        <v>1530</v>
      </c>
      <c r="G1258" t="s">
        <v>192</v>
      </c>
      <c r="H1258" s="42" t="s">
        <v>10039</v>
      </c>
      <c r="I1258" s="28">
        <v>41197</v>
      </c>
      <c r="J1258" t="s">
        <v>8674</v>
      </c>
      <c r="K1258" t="s">
        <v>8675</v>
      </c>
      <c r="L1258" t="s">
        <v>8676</v>
      </c>
      <c r="M1258" t="s">
        <v>8677</v>
      </c>
      <c r="N1258" s="42" t="s">
        <v>499</v>
      </c>
      <c r="O1258" s="42" t="s">
        <v>499</v>
      </c>
      <c r="P1258" s="42" t="s">
        <v>499</v>
      </c>
      <c r="Q1258" s="42" t="s">
        <v>499</v>
      </c>
      <c r="R1258" s="42" t="s">
        <v>12447</v>
      </c>
      <c r="S1258" s="42" t="s">
        <v>12448</v>
      </c>
      <c r="T1258" s="42" t="s">
        <v>499</v>
      </c>
      <c r="U1258" t="s">
        <v>12447</v>
      </c>
      <c r="V1258" t="s">
        <v>12448</v>
      </c>
    </row>
    <row r="1259" spans="1:22" ht="18" customHeight="1">
      <c r="A1259">
        <v>4545</v>
      </c>
      <c r="B1259">
        <v>4545</v>
      </c>
      <c r="C1259" s="3">
        <v>41176</v>
      </c>
      <c r="D1259">
        <v>41221</v>
      </c>
      <c r="E1259" t="s">
        <v>1594</v>
      </c>
      <c r="F1259" t="s">
        <v>1530</v>
      </c>
      <c r="G1259" t="s">
        <v>192</v>
      </c>
      <c r="H1259" s="42" t="s">
        <v>499</v>
      </c>
      <c r="I1259" s="28">
        <v>41197</v>
      </c>
      <c r="J1259" t="s">
        <v>8678</v>
      </c>
      <c r="K1259" s="28" t="s">
        <v>8679</v>
      </c>
      <c r="L1259" t="s">
        <v>4820</v>
      </c>
      <c r="M1259" t="s">
        <v>8680</v>
      </c>
      <c r="N1259" s="42" t="s">
        <v>499</v>
      </c>
      <c r="O1259" s="42" t="s">
        <v>499</v>
      </c>
      <c r="P1259" s="42" t="s">
        <v>499</v>
      </c>
      <c r="Q1259" s="42" t="s">
        <v>499</v>
      </c>
      <c r="R1259" s="42" t="s">
        <v>499</v>
      </c>
      <c r="S1259" s="42" t="s">
        <v>12449</v>
      </c>
      <c r="T1259" s="42" t="s">
        <v>499</v>
      </c>
      <c r="U1259" s="42" t="s">
        <v>499</v>
      </c>
      <c r="V1259" t="s">
        <v>12449</v>
      </c>
    </row>
    <row r="1260" spans="1:22" ht="18" customHeight="1">
      <c r="A1260">
        <v>4546</v>
      </c>
      <c r="B1260">
        <v>4546</v>
      </c>
      <c r="C1260" s="3">
        <v>41176</v>
      </c>
      <c r="D1260">
        <v>41221</v>
      </c>
      <c r="E1260" t="s">
        <v>1594</v>
      </c>
      <c r="F1260" t="s">
        <v>1530</v>
      </c>
      <c r="G1260" t="s">
        <v>192</v>
      </c>
      <c r="H1260" s="42" t="s">
        <v>499</v>
      </c>
      <c r="I1260" s="28">
        <v>41197</v>
      </c>
      <c r="J1260" t="s">
        <v>8681</v>
      </c>
      <c r="K1260" s="28" t="s">
        <v>8682</v>
      </c>
      <c r="L1260" t="s">
        <v>4820</v>
      </c>
      <c r="M1260" t="s">
        <v>8683</v>
      </c>
      <c r="N1260" s="42" t="s">
        <v>499</v>
      </c>
      <c r="O1260" s="42" t="s">
        <v>499</v>
      </c>
      <c r="P1260" s="42" t="s">
        <v>499</v>
      </c>
      <c r="Q1260" s="42" t="s">
        <v>499</v>
      </c>
      <c r="R1260" s="42" t="s">
        <v>499</v>
      </c>
      <c r="S1260" s="42" t="s">
        <v>12450</v>
      </c>
      <c r="T1260" s="42" t="s">
        <v>499</v>
      </c>
      <c r="U1260" s="42" t="s">
        <v>499</v>
      </c>
      <c r="V1260" t="s">
        <v>12450</v>
      </c>
    </row>
    <row r="1261" spans="1:22" ht="18" customHeight="1">
      <c r="A1261">
        <v>4547</v>
      </c>
      <c r="B1261">
        <v>4547</v>
      </c>
      <c r="C1261" s="3">
        <v>41176</v>
      </c>
      <c r="D1261">
        <v>41221</v>
      </c>
      <c r="E1261" t="s">
        <v>1594</v>
      </c>
      <c r="F1261" t="s">
        <v>1530</v>
      </c>
      <c r="G1261" t="s">
        <v>8684</v>
      </c>
      <c r="H1261" s="42" t="s">
        <v>499</v>
      </c>
      <c r="I1261" s="28">
        <v>41197</v>
      </c>
      <c r="J1261" t="s">
        <v>8685</v>
      </c>
      <c r="K1261" s="28" t="s">
        <v>8686</v>
      </c>
      <c r="L1261" t="s">
        <v>8687</v>
      </c>
      <c r="M1261" t="s">
        <v>8688</v>
      </c>
      <c r="N1261" s="42" t="s">
        <v>499</v>
      </c>
      <c r="O1261" s="42" t="s">
        <v>499</v>
      </c>
      <c r="P1261" s="42" t="s">
        <v>499</v>
      </c>
      <c r="Q1261" s="42" t="s">
        <v>499</v>
      </c>
      <c r="R1261" s="42" t="s">
        <v>499</v>
      </c>
      <c r="S1261" s="42" t="s">
        <v>12451</v>
      </c>
      <c r="T1261" s="42" t="s">
        <v>499</v>
      </c>
      <c r="U1261" s="42" t="s">
        <v>499</v>
      </c>
      <c r="V1261" t="s">
        <v>12451</v>
      </c>
    </row>
    <row r="1262" spans="1:22" ht="18" customHeight="1">
      <c r="A1262">
        <v>4548</v>
      </c>
      <c r="B1262">
        <v>4548</v>
      </c>
      <c r="C1262" s="3">
        <v>41176</v>
      </c>
      <c r="D1262">
        <v>41221</v>
      </c>
      <c r="E1262" t="s">
        <v>1594</v>
      </c>
      <c r="F1262" t="s">
        <v>1530</v>
      </c>
      <c r="G1262" t="s">
        <v>8503</v>
      </c>
      <c r="H1262" s="42" t="s">
        <v>499</v>
      </c>
      <c r="I1262" s="28">
        <v>41197</v>
      </c>
      <c r="J1262" t="s">
        <v>8689</v>
      </c>
      <c r="K1262" s="28" t="s">
        <v>8690</v>
      </c>
      <c r="L1262" t="s">
        <v>8691</v>
      </c>
      <c r="M1262" t="s">
        <v>8692</v>
      </c>
      <c r="N1262" s="42" t="s">
        <v>499</v>
      </c>
      <c r="O1262" s="42" t="s">
        <v>499</v>
      </c>
      <c r="P1262" s="42" t="s">
        <v>499</v>
      </c>
      <c r="Q1262" s="42" t="s">
        <v>499</v>
      </c>
      <c r="R1262" s="42" t="s">
        <v>499</v>
      </c>
      <c r="S1262" s="42" t="s">
        <v>12452</v>
      </c>
      <c r="T1262" s="42" t="s">
        <v>499</v>
      </c>
      <c r="U1262" s="42" t="s">
        <v>499</v>
      </c>
      <c r="V1262" t="s">
        <v>12452</v>
      </c>
    </row>
    <row r="1263" spans="1:22" ht="18" customHeight="1">
      <c r="A1263">
        <v>4549</v>
      </c>
      <c r="B1263">
        <v>4549</v>
      </c>
      <c r="C1263" s="3">
        <v>41176</v>
      </c>
      <c r="D1263">
        <v>41221</v>
      </c>
      <c r="E1263" t="s">
        <v>1594</v>
      </c>
      <c r="F1263" t="s">
        <v>1530</v>
      </c>
      <c r="G1263" t="s">
        <v>8503</v>
      </c>
      <c r="H1263" s="42" t="s">
        <v>499</v>
      </c>
      <c r="I1263" s="28">
        <v>41197</v>
      </c>
      <c r="J1263" t="s">
        <v>8689</v>
      </c>
      <c r="K1263" s="28" t="s">
        <v>8693</v>
      </c>
      <c r="L1263" t="s">
        <v>8506</v>
      </c>
      <c r="M1263" t="s">
        <v>8694</v>
      </c>
      <c r="N1263" s="42" t="s">
        <v>499</v>
      </c>
      <c r="O1263" s="42" t="s">
        <v>499</v>
      </c>
      <c r="P1263" s="42" t="s">
        <v>499</v>
      </c>
      <c r="Q1263" s="42" t="s">
        <v>499</v>
      </c>
      <c r="R1263" s="42" t="s">
        <v>499</v>
      </c>
      <c r="S1263" s="42" t="s">
        <v>12453</v>
      </c>
      <c r="T1263" s="42" t="s">
        <v>499</v>
      </c>
      <c r="U1263" s="42" t="s">
        <v>499</v>
      </c>
      <c r="V1263" t="s">
        <v>12453</v>
      </c>
    </row>
    <row r="1264" spans="1:22" ht="18" customHeight="1">
      <c r="A1264">
        <v>4550</v>
      </c>
      <c r="B1264">
        <v>4550</v>
      </c>
      <c r="C1264" s="3">
        <v>41176</v>
      </c>
      <c r="D1264">
        <v>41221</v>
      </c>
      <c r="E1264" t="s">
        <v>1529</v>
      </c>
      <c r="F1264" t="s">
        <v>1530</v>
      </c>
      <c r="G1264" t="s">
        <v>2057</v>
      </c>
      <c r="H1264" s="42" t="s">
        <v>12994</v>
      </c>
      <c r="I1264" s="28">
        <v>41180</v>
      </c>
      <c r="J1264" t="s">
        <v>8695</v>
      </c>
      <c r="K1264" t="s">
        <v>8696</v>
      </c>
      <c r="L1264" t="s">
        <v>4973</v>
      </c>
      <c r="M1264" t="s">
        <v>1132</v>
      </c>
      <c r="N1264" s="42" t="s">
        <v>12995</v>
      </c>
      <c r="O1264" s="42" t="s">
        <v>6922</v>
      </c>
      <c r="P1264" s="42">
        <v>41253</v>
      </c>
      <c r="Q1264" s="42" t="s">
        <v>499</v>
      </c>
      <c r="R1264" s="42" t="s">
        <v>12996</v>
      </c>
      <c r="S1264" t="s">
        <v>12454</v>
      </c>
      <c r="T1264" s="42" t="s">
        <v>499</v>
      </c>
      <c r="U1264" t="s">
        <v>12996</v>
      </c>
      <c r="V1264" t="s">
        <v>12454</v>
      </c>
    </row>
    <row r="1265" spans="1:22" ht="18" customHeight="1">
      <c r="A1265">
        <v>4551</v>
      </c>
      <c r="B1265">
        <v>4551</v>
      </c>
      <c r="C1265" s="3">
        <v>41176</v>
      </c>
      <c r="D1265">
        <v>41221</v>
      </c>
      <c r="E1265" t="s">
        <v>1594</v>
      </c>
      <c r="F1265" t="s">
        <v>1530</v>
      </c>
      <c r="G1265" t="s">
        <v>8563</v>
      </c>
      <c r="H1265" s="42" t="s">
        <v>499</v>
      </c>
      <c r="I1265" s="28">
        <v>41180</v>
      </c>
      <c r="J1265" t="s">
        <v>8697</v>
      </c>
      <c r="K1265" s="28" t="s">
        <v>8698</v>
      </c>
      <c r="L1265" t="s">
        <v>8566</v>
      </c>
      <c r="M1265" t="s">
        <v>8699</v>
      </c>
      <c r="N1265" s="42" t="s">
        <v>499</v>
      </c>
      <c r="O1265" s="42" t="s">
        <v>499</v>
      </c>
      <c r="P1265" s="42" t="s">
        <v>499</v>
      </c>
      <c r="Q1265" s="42" t="s">
        <v>499</v>
      </c>
      <c r="R1265" s="42" t="s">
        <v>499</v>
      </c>
      <c r="S1265" s="42" t="s">
        <v>12455</v>
      </c>
      <c r="T1265" s="42" t="s">
        <v>499</v>
      </c>
      <c r="U1265" s="42" t="s">
        <v>499</v>
      </c>
      <c r="V1265" t="s">
        <v>12455</v>
      </c>
    </row>
    <row r="1266" spans="1:22" ht="18" customHeight="1">
      <c r="A1266">
        <v>4552</v>
      </c>
      <c r="B1266">
        <v>4552</v>
      </c>
      <c r="C1266" s="3">
        <v>41176</v>
      </c>
      <c r="D1266">
        <v>41221</v>
      </c>
      <c r="E1266" t="s">
        <v>1594</v>
      </c>
      <c r="F1266" t="s">
        <v>1530</v>
      </c>
      <c r="G1266" t="s">
        <v>8563</v>
      </c>
      <c r="H1266" s="42" t="s">
        <v>499</v>
      </c>
      <c r="I1266" s="28">
        <v>41180</v>
      </c>
      <c r="J1266" t="s">
        <v>8700</v>
      </c>
      <c r="K1266" s="28" t="s">
        <v>8701</v>
      </c>
      <c r="L1266" t="s">
        <v>8566</v>
      </c>
      <c r="M1266" t="s">
        <v>8699</v>
      </c>
      <c r="N1266" s="42" t="s">
        <v>499</v>
      </c>
      <c r="O1266" s="42" t="s">
        <v>499</v>
      </c>
      <c r="P1266" s="42" t="s">
        <v>499</v>
      </c>
      <c r="Q1266" s="42" t="s">
        <v>499</v>
      </c>
      <c r="R1266" s="42" t="s">
        <v>499</v>
      </c>
      <c r="S1266" s="42" t="s">
        <v>12456</v>
      </c>
      <c r="T1266" s="42" t="s">
        <v>499</v>
      </c>
      <c r="U1266" s="42" t="s">
        <v>499</v>
      </c>
      <c r="V1266" t="s">
        <v>12456</v>
      </c>
    </row>
    <row r="1267" spans="1:22" ht="18" customHeight="1">
      <c r="A1267">
        <v>4553</v>
      </c>
      <c r="B1267">
        <v>4553</v>
      </c>
      <c r="C1267" s="3">
        <v>41176</v>
      </c>
      <c r="D1267">
        <v>41221</v>
      </c>
      <c r="E1267" t="s">
        <v>1594</v>
      </c>
      <c r="F1267" t="s">
        <v>1530</v>
      </c>
      <c r="G1267" t="s">
        <v>8563</v>
      </c>
      <c r="H1267" s="42" t="s">
        <v>499</v>
      </c>
      <c r="I1267" s="28">
        <v>41180</v>
      </c>
      <c r="J1267" t="s">
        <v>8700</v>
      </c>
      <c r="K1267" s="28" t="s">
        <v>8702</v>
      </c>
      <c r="L1267" t="s">
        <v>8566</v>
      </c>
      <c r="M1267" t="s">
        <v>8703</v>
      </c>
      <c r="N1267" s="42" t="s">
        <v>499</v>
      </c>
      <c r="O1267" s="42" t="s">
        <v>499</v>
      </c>
      <c r="P1267" s="42" t="s">
        <v>499</v>
      </c>
      <c r="Q1267" s="42" t="s">
        <v>499</v>
      </c>
      <c r="R1267" s="42" t="s">
        <v>499</v>
      </c>
      <c r="S1267" s="42" t="s">
        <v>12457</v>
      </c>
      <c r="T1267" s="42" t="s">
        <v>499</v>
      </c>
      <c r="U1267" s="42" t="s">
        <v>499</v>
      </c>
      <c r="V1267" t="s">
        <v>12457</v>
      </c>
    </row>
    <row r="1268" spans="1:22" ht="18" customHeight="1">
      <c r="A1268">
        <v>4554</v>
      </c>
      <c r="B1268">
        <v>4554</v>
      </c>
      <c r="C1268" s="3">
        <v>41176</v>
      </c>
      <c r="D1268">
        <v>41222</v>
      </c>
      <c r="E1268" t="s">
        <v>1594</v>
      </c>
      <c r="F1268" t="s">
        <v>1530</v>
      </c>
      <c r="G1268" t="s">
        <v>8563</v>
      </c>
      <c r="H1268" s="42" t="s">
        <v>499</v>
      </c>
      <c r="I1268" s="28">
        <v>41213</v>
      </c>
      <c r="J1268" t="s">
        <v>8704</v>
      </c>
      <c r="K1268" s="28" t="s">
        <v>9253</v>
      </c>
      <c r="L1268" t="s">
        <v>8566</v>
      </c>
      <c r="M1268" t="s">
        <v>9254</v>
      </c>
      <c r="N1268" s="42" t="s">
        <v>499</v>
      </c>
      <c r="O1268" s="42" t="s">
        <v>499</v>
      </c>
      <c r="P1268" s="42" t="s">
        <v>499</v>
      </c>
      <c r="Q1268" s="42" t="s">
        <v>9255</v>
      </c>
      <c r="R1268" s="42" t="s">
        <v>499</v>
      </c>
      <c r="S1268" s="42" t="s">
        <v>12458</v>
      </c>
      <c r="T1268" t="s">
        <v>9255</v>
      </c>
      <c r="U1268" s="42" t="s">
        <v>499</v>
      </c>
      <c r="V1268" t="s">
        <v>12458</v>
      </c>
    </row>
    <row r="1269" spans="1:22" ht="18" customHeight="1">
      <c r="A1269">
        <v>4555</v>
      </c>
      <c r="B1269">
        <v>4555</v>
      </c>
      <c r="C1269" s="3">
        <v>41176</v>
      </c>
      <c r="D1269">
        <v>41221</v>
      </c>
      <c r="E1269" t="s">
        <v>1594</v>
      </c>
      <c r="F1269" t="s">
        <v>1530</v>
      </c>
      <c r="G1269" t="s">
        <v>8563</v>
      </c>
      <c r="H1269" s="42" t="s">
        <v>499</v>
      </c>
      <c r="I1269" s="28">
        <v>41180</v>
      </c>
      <c r="J1269" t="s">
        <v>8705</v>
      </c>
      <c r="K1269" s="28" t="s">
        <v>8706</v>
      </c>
      <c r="L1269" t="s">
        <v>8566</v>
      </c>
      <c r="M1269" t="s">
        <v>8707</v>
      </c>
      <c r="N1269" s="42" t="s">
        <v>499</v>
      </c>
      <c r="O1269" s="42" t="s">
        <v>499</v>
      </c>
      <c r="P1269" s="42" t="s">
        <v>499</v>
      </c>
      <c r="Q1269" s="42" t="s">
        <v>499</v>
      </c>
      <c r="R1269" s="42" t="s">
        <v>499</v>
      </c>
      <c r="S1269" s="42" t="s">
        <v>12459</v>
      </c>
      <c r="T1269" s="42" t="s">
        <v>499</v>
      </c>
      <c r="U1269" s="42" t="s">
        <v>499</v>
      </c>
      <c r="V1269" t="s">
        <v>12459</v>
      </c>
    </row>
    <row r="1270" spans="1:22" ht="18" customHeight="1">
      <c r="A1270">
        <v>4556</v>
      </c>
      <c r="B1270">
        <v>4556</v>
      </c>
      <c r="C1270" s="3">
        <v>41176</v>
      </c>
      <c r="D1270">
        <v>41222</v>
      </c>
      <c r="E1270" t="s">
        <v>1594</v>
      </c>
      <c r="F1270" t="s">
        <v>1530</v>
      </c>
      <c r="G1270" t="s">
        <v>8563</v>
      </c>
      <c r="H1270" s="42" t="s">
        <v>499</v>
      </c>
      <c r="I1270" s="28">
        <v>41180</v>
      </c>
      <c r="J1270" t="s">
        <v>13684</v>
      </c>
      <c r="K1270" s="28" t="s">
        <v>9278</v>
      </c>
      <c r="L1270" t="s">
        <v>8566</v>
      </c>
      <c r="M1270" t="s">
        <v>8707</v>
      </c>
      <c r="N1270" s="42" t="s">
        <v>499</v>
      </c>
      <c r="O1270" s="42" t="s">
        <v>499</v>
      </c>
      <c r="P1270" s="42" t="s">
        <v>499</v>
      </c>
      <c r="Q1270" s="42" t="s">
        <v>9279</v>
      </c>
      <c r="R1270" s="42" t="s">
        <v>499</v>
      </c>
      <c r="S1270" s="42" t="s">
        <v>12460</v>
      </c>
      <c r="T1270" t="s">
        <v>9279</v>
      </c>
      <c r="U1270" s="42" t="s">
        <v>499</v>
      </c>
      <c r="V1270" t="s">
        <v>12460</v>
      </c>
    </row>
    <row r="1271" spans="1:22" ht="18" customHeight="1">
      <c r="A1271">
        <v>4557</v>
      </c>
      <c r="B1271">
        <v>4557</v>
      </c>
      <c r="C1271" s="3">
        <v>41176</v>
      </c>
      <c r="D1271">
        <v>41221</v>
      </c>
      <c r="E1271" t="s">
        <v>1594</v>
      </c>
      <c r="F1271" t="s">
        <v>1530</v>
      </c>
      <c r="G1271" t="s">
        <v>8563</v>
      </c>
      <c r="H1271" s="42" t="s">
        <v>499</v>
      </c>
      <c r="I1271" s="28">
        <v>41180</v>
      </c>
      <c r="J1271" t="s">
        <v>8708</v>
      </c>
      <c r="K1271" s="28" t="s">
        <v>8709</v>
      </c>
      <c r="L1271" t="s">
        <v>8566</v>
      </c>
      <c r="M1271" t="s">
        <v>8710</v>
      </c>
      <c r="N1271" s="42" t="s">
        <v>499</v>
      </c>
      <c r="O1271" s="42" t="s">
        <v>499</v>
      </c>
      <c r="P1271" s="42" t="s">
        <v>499</v>
      </c>
      <c r="Q1271" s="42" t="s">
        <v>499</v>
      </c>
      <c r="R1271" s="42" t="s">
        <v>499</v>
      </c>
      <c r="S1271" s="42" t="s">
        <v>12461</v>
      </c>
      <c r="T1271" s="42" t="s">
        <v>499</v>
      </c>
      <c r="U1271" s="42" t="s">
        <v>499</v>
      </c>
      <c r="V1271" t="s">
        <v>12461</v>
      </c>
    </row>
    <row r="1272" spans="1:22" ht="18" customHeight="1">
      <c r="A1272">
        <v>4560</v>
      </c>
      <c r="B1272">
        <v>4560</v>
      </c>
      <c r="C1272" s="3">
        <v>41176</v>
      </c>
      <c r="D1272">
        <v>41222</v>
      </c>
      <c r="E1272" t="s">
        <v>1594</v>
      </c>
      <c r="F1272" t="s">
        <v>1530</v>
      </c>
      <c r="G1272" t="s">
        <v>8711</v>
      </c>
      <c r="H1272" s="42" t="s">
        <v>499</v>
      </c>
      <c r="I1272" s="28">
        <v>41213</v>
      </c>
      <c r="J1272" t="s">
        <v>8712</v>
      </c>
      <c r="K1272" s="28" t="s">
        <v>9414</v>
      </c>
      <c r="L1272" t="s">
        <v>8713</v>
      </c>
      <c r="M1272" t="s">
        <v>9378</v>
      </c>
      <c r="N1272" s="42" t="s">
        <v>499</v>
      </c>
      <c r="O1272" s="42" t="s">
        <v>499</v>
      </c>
      <c r="P1272" s="42" t="s">
        <v>499</v>
      </c>
      <c r="Q1272" s="42" t="s">
        <v>9379</v>
      </c>
      <c r="R1272" s="42" t="s">
        <v>499</v>
      </c>
      <c r="S1272" s="42" t="s">
        <v>12462</v>
      </c>
      <c r="T1272" t="s">
        <v>9379</v>
      </c>
      <c r="U1272" s="42" t="s">
        <v>499</v>
      </c>
      <c r="V1272" t="s">
        <v>12462</v>
      </c>
    </row>
    <row r="1273" spans="1:22" ht="18" customHeight="1">
      <c r="A1273">
        <v>4561</v>
      </c>
      <c r="B1273">
        <v>4561</v>
      </c>
      <c r="C1273" s="3">
        <v>41176</v>
      </c>
      <c r="D1273">
        <v>41222</v>
      </c>
      <c r="E1273" t="s">
        <v>1594</v>
      </c>
      <c r="F1273" t="s">
        <v>1530</v>
      </c>
      <c r="G1273" t="s">
        <v>8711</v>
      </c>
      <c r="H1273" s="42" t="s">
        <v>499</v>
      </c>
      <c r="I1273" s="28">
        <v>41213</v>
      </c>
      <c r="J1273" t="s">
        <v>8714</v>
      </c>
      <c r="K1273" s="28" t="s">
        <v>8715</v>
      </c>
      <c r="L1273" t="s">
        <v>8713</v>
      </c>
      <c r="M1273" t="s">
        <v>8716</v>
      </c>
      <c r="N1273" s="42" t="s">
        <v>499</v>
      </c>
      <c r="O1273" s="42" t="s">
        <v>499</v>
      </c>
      <c r="P1273" s="42" t="s">
        <v>499</v>
      </c>
      <c r="Q1273" s="42" t="s">
        <v>9380</v>
      </c>
      <c r="R1273" s="42" t="s">
        <v>499</v>
      </c>
      <c r="S1273" s="42" t="s">
        <v>12463</v>
      </c>
      <c r="T1273" t="s">
        <v>9380</v>
      </c>
      <c r="U1273" s="42" t="s">
        <v>499</v>
      </c>
      <c r="V1273" t="s">
        <v>12463</v>
      </c>
    </row>
    <row r="1274" spans="1:22" ht="18" customHeight="1">
      <c r="A1274">
        <v>4562</v>
      </c>
      <c r="B1274">
        <v>4562</v>
      </c>
      <c r="C1274" s="3">
        <v>41176</v>
      </c>
      <c r="D1274">
        <v>41221</v>
      </c>
      <c r="E1274" t="s">
        <v>1594</v>
      </c>
      <c r="F1274" t="s">
        <v>1530</v>
      </c>
      <c r="G1274" t="s">
        <v>8717</v>
      </c>
      <c r="H1274" s="42" t="s">
        <v>499</v>
      </c>
      <c r="I1274" s="28">
        <v>41197</v>
      </c>
      <c r="J1274" t="s">
        <v>8718</v>
      </c>
      <c r="K1274" s="28" t="s">
        <v>8719</v>
      </c>
      <c r="L1274" t="s">
        <v>8720</v>
      </c>
      <c r="M1274" t="s">
        <v>8721</v>
      </c>
      <c r="N1274" s="42" t="s">
        <v>499</v>
      </c>
      <c r="O1274" s="42" t="s">
        <v>499</v>
      </c>
      <c r="P1274" s="42" t="s">
        <v>499</v>
      </c>
      <c r="Q1274" s="42" t="s">
        <v>499</v>
      </c>
      <c r="R1274" s="42" t="s">
        <v>499</v>
      </c>
      <c r="S1274" s="42" t="s">
        <v>12464</v>
      </c>
      <c r="T1274" s="42" t="s">
        <v>499</v>
      </c>
      <c r="U1274" s="42" t="s">
        <v>499</v>
      </c>
      <c r="V1274" t="s">
        <v>12464</v>
      </c>
    </row>
    <row r="1275" spans="1:22" ht="18" customHeight="1">
      <c r="A1275" t="s">
        <v>8950</v>
      </c>
      <c r="B1275">
        <v>4563</v>
      </c>
      <c r="C1275" s="3">
        <v>41176</v>
      </c>
      <c r="D1275">
        <v>41221</v>
      </c>
      <c r="E1275" t="s">
        <v>1594</v>
      </c>
      <c r="F1275" t="s">
        <v>1530</v>
      </c>
      <c r="G1275" t="s">
        <v>8717</v>
      </c>
      <c r="H1275" s="42" t="s">
        <v>499</v>
      </c>
      <c r="I1275" s="28">
        <v>41197</v>
      </c>
      <c r="J1275" t="s">
        <v>8718</v>
      </c>
      <c r="K1275" s="28" t="s">
        <v>8722</v>
      </c>
      <c r="L1275" t="s">
        <v>8720</v>
      </c>
      <c r="M1275" t="s">
        <v>8721</v>
      </c>
      <c r="N1275" s="42" t="s">
        <v>499</v>
      </c>
      <c r="O1275" s="42" t="s">
        <v>499</v>
      </c>
      <c r="P1275" s="42" t="s">
        <v>499</v>
      </c>
      <c r="Q1275" s="42" t="s">
        <v>499</v>
      </c>
      <c r="R1275" s="42" t="s">
        <v>499</v>
      </c>
      <c r="S1275" s="42" t="s">
        <v>12465</v>
      </c>
      <c r="T1275" s="42" t="s">
        <v>499</v>
      </c>
      <c r="U1275" s="42" t="s">
        <v>499</v>
      </c>
      <c r="V1275" t="s">
        <v>12465</v>
      </c>
    </row>
    <row r="1276" spans="1:22" ht="18" customHeight="1">
      <c r="A1276">
        <v>4564</v>
      </c>
      <c r="B1276">
        <v>4564</v>
      </c>
      <c r="C1276" s="3">
        <v>41176</v>
      </c>
      <c r="D1276">
        <v>41221</v>
      </c>
      <c r="E1276" t="s">
        <v>1529</v>
      </c>
      <c r="F1276" t="s">
        <v>1530</v>
      </c>
      <c r="G1276" t="s">
        <v>8723</v>
      </c>
      <c r="H1276" s="42" t="s">
        <v>12703</v>
      </c>
      <c r="I1276" s="28">
        <v>41197</v>
      </c>
      <c r="J1276" t="s">
        <v>8724</v>
      </c>
      <c r="K1276" t="s">
        <v>8725</v>
      </c>
      <c r="L1276" t="s">
        <v>8726</v>
      </c>
      <c r="M1276" t="s">
        <v>8727</v>
      </c>
      <c r="N1276" s="42" t="s">
        <v>12811</v>
      </c>
      <c r="O1276" s="42" t="s">
        <v>10291</v>
      </c>
      <c r="P1276" s="42">
        <v>41248</v>
      </c>
      <c r="Q1276" s="42" t="s">
        <v>499</v>
      </c>
      <c r="R1276" s="42" t="s">
        <v>12704</v>
      </c>
      <c r="S1276" t="s">
        <v>12466</v>
      </c>
      <c r="T1276" s="42" t="s">
        <v>499</v>
      </c>
      <c r="U1276" t="s">
        <v>12704</v>
      </c>
      <c r="V1276" t="s">
        <v>12466</v>
      </c>
    </row>
    <row r="1277" spans="1:22" ht="18" customHeight="1">
      <c r="A1277">
        <v>4565</v>
      </c>
      <c r="B1277">
        <v>4565</v>
      </c>
      <c r="C1277" s="3">
        <v>41176</v>
      </c>
      <c r="D1277">
        <v>41221</v>
      </c>
      <c r="E1277" t="s">
        <v>1529</v>
      </c>
      <c r="F1277" t="s">
        <v>1530</v>
      </c>
      <c r="G1277" t="s">
        <v>8723</v>
      </c>
      <c r="H1277" s="42" t="s">
        <v>12467</v>
      </c>
      <c r="I1277" s="28">
        <v>41197</v>
      </c>
      <c r="J1277" t="s">
        <v>8724</v>
      </c>
      <c r="K1277" t="s">
        <v>8728</v>
      </c>
      <c r="L1277" t="s">
        <v>8726</v>
      </c>
      <c r="M1277" t="s">
        <v>8729</v>
      </c>
      <c r="N1277" s="42" t="s">
        <v>12812</v>
      </c>
      <c r="O1277" s="42" t="s">
        <v>12273</v>
      </c>
      <c r="P1277" s="42">
        <v>41249</v>
      </c>
      <c r="Q1277" s="42" t="s">
        <v>499</v>
      </c>
      <c r="R1277" t="s">
        <v>12468</v>
      </c>
      <c r="S1277" t="s">
        <v>12469</v>
      </c>
      <c r="T1277" s="42" t="s">
        <v>499</v>
      </c>
      <c r="U1277" t="s">
        <v>12468</v>
      </c>
      <c r="V1277" t="s">
        <v>12469</v>
      </c>
    </row>
    <row r="1278" spans="1:22" ht="18" customHeight="1">
      <c r="A1278">
        <v>4566</v>
      </c>
      <c r="B1278">
        <v>4566</v>
      </c>
      <c r="C1278" s="3">
        <v>41176</v>
      </c>
      <c r="D1278">
        <v>41221</v>
      </c>
      <c r="E1278" t="s">
        <v>1529</v>
      </c>
      <c r="F1278" t="s">
        <v>1530</v>
      </c>
      <c r="G1278" t="s">
        <v>8723</v>
      </c>
      <c r="H1278" s="42" t="s">
        <v>12705</v>
      </c>
      <c r="I1278" s="28">
        <v>41197</v>
      </c>
      <c r="J1278" t="s">
        <v>8730</v>
      </c>
      <c r="K1278" t="s">
        <v>8731</v>
      </c>
      <c r="L1278" t="s">
        <v>8726</v>
      </c>
      <c r="M1278" t="s">
        <v>8727</v>
      </c>
      <c r="N1278" s="42" t="s">
        <v>12813</v>
      </c>
      <c r="O1278" s="42" t="s">
        <v>12814</v>
      </c>
      <c r="P1278" s="42">
        <v>41249</v>
      </c>
      <c r="Q1278" s="42" t="s">
        <v>499</v>
      </c>
      <c r="R1278" s="42" t="s">
        <v>12706</v>
      </c>
      <c r="S1278" t="s">
        <v>12470</v>
      </c>
      <c r="T1278" s="42" t="s">
        <v>499</v>
      </c>
      <c r="U1278" t="s">
        <v>12706</v>
      </c>
      <c r="V1278" t="s">
        <v>12470</v>
      </c>
    </row>
    <row r="1279" spans="1:22" ht="18" customHeight="1">
      <c r="A1279">
        <v>4567</v>
      </c>
      <c r="B1279">
        <v>4567</v>
      </c>
      <c r="C1279" s="3">
        <v>41176</v>
      </c>
      <c r="D1279">
        <v>41221</v>
      </c>
      <c r="E1279" t="s">
        <v>1529</v>
      </c>
      <c r="F1279" t="s">
        <v>1530</v>
      </c>
      <c r="G1279" t="s">
        <v>8732</v>
      </c>
      <c r="H1279" s="42" t="s">
        <v>9698</v>
      </c>
      <c r="I1279" s="28">
        <v>41197</v>
      </c>
      <c r="J1279" t="s">
        <v>8733</v>
      </c>
      <c r="K1279" t="s">
        <v>8734</v>
      </c>
      <c r="L1279" t="s">
        <v>8735</v>
      </c>
      <c r="M1279" t="s">
        <v>8736</v>
      </c>
      <c r="N1279" s="42" t="s">
        <v>9699</v>
      </c>
      <c r="O1279" s="42" t="s">
        <v>6984</v>
      </c>
      <c r="P1279" s="42">
        <v>41207</v>
      </c>
      <c r="Q1279" s="42" t="s">
        <v>499</v>
      </c>
      <c r="R1279" t="s">
        <v>12471</v>
      </c>
      <c r="S1279" t="s">
        <v>12472</v>
      </c>
      <c r="T1279" s="42" t="s">
        <v>499</v>
      </c>
      <c r="U1279" t="s">
        <v>12471</v>
      </c>
      <c r="V1279" t="s">
        <v>12472</v>
      </c>
    </row>
    <row r="1280" spans="1:22" ht="18" customHeight="1">
      <c r="A1280">
        <v>4568</v>
      </c>
      <c r="B1280">
        <v>4568</v>
      </c>
      <c r="C1280" s="3">
        <v>41176</v>
      </c>
      <c r="D1280">
        <v>41221</v>
      </c>
      <c r="E1280" t="s">
        <v>1529</v>
      </c>
      <c r="F1280" t="s">
        <v>1530</v>
      </c>
      <c r="G1280" t="s">
        <v>8732</v>
      </c>
      <c r="H1280" s="42" t="s">
        <v>9435</v>
      </c>
      <c r="I1280" s="28">
        <v>41197</v>
      </c>
      <c r="J1280" t="s">
        <v>8737</v>
      </c>
      <c r="K1280" t="s">
        <v>8738</v>
      </c>
      <c r="L1280" t="s">
        <v>8735</v>
      </c>
      <c r="M1280" t="s">
        <v>8739</v>
      </c>
      <c r="N1280" s="42" t="s">
        <v>9436</v>
      </c>
      <c r="O1280" s="42" t="s">
        <v>6922</v>
      </c>
      <c r="P1280" s="42">
        <v>41206</v>
      </c>
      <c r="Q1280" s="42" t="s">
        <v>499</v>
      </c>
      <c r="R1280" t="s">
        <v>12473</v>
      </c>
      <c r="S1280" t="s">
        <v>12474</v>
      </c>
      <c r="T1280" s="42" t="s">
        <v>499</v>
      </c>
      <c r="U1280" t="s">
        <v>12473</v>
      </c>
      <c r="V1280" t="s">
        <v>12474</v>
      </c>
    </row>
    <row r="1281" spans="1:22" ht="18" customHeight="1">
      <c r="A1281">
        <v>4569</v>
      </c>
      <c r="B1281">
        <v>4569</v>
      </c>
      <c r="C1281" s="3">
        <v>41176</v>
      </c>
      <c r="D1281">
        <v>41221</v>
      </c>
      <c r="E1281" t="s">
        <v>1529</v>
      </c>
      <c r="F1281" t="s">
        <v>1530</v>
      </c>
      <c r="G1281" t="s">
        <v>8732</v>
      </c>
      <c r="H1281" s="42" t="s">
        <v>9415</v>
      </c>
      <c r="I1281" s="28">
        <v>41197</v>
      </c>
      <c r="J1281" t="s">
        <v>8740</v>
      </c>
      <c r="K1281" t="s">
        <v>8741</v>
      </c>
      <c r="L1281" t="s">
        <v>8735</v>
      </c>
      <c r="M1281" t="s">
        <v>8742</v>
      </c>
      <c r="N1281" s="42" t="s">
        <v>9416</v>
      </c>
      <c r="O1281" s="42" t="s">
        <v>5948</v>
      </c>
      <c r="P1281" s="42">
        <v>41206</v>
      </c>
      <c r="Q1281" s="42" t="s">
        <v>499</v>
      </c>
      <c r="R1281" t="s">
        <v>12475</v>
      </c>
      <c r="S1281" t="s">
        <v>12476</v>
      </c>
      <c r="T1281" s="42" t="s">
        <v>499</v>
      </c>
      <c r="U1281" t="s">
        <v>12475</v>
      </c>
      <c r="V1281" t="s">
        <v>12476</v>
      </c>
    </row>
    <row r="1282" spans="1:22" ht="18" customHeight="1">
      <c r="A1282">
        <v>4570</v>
      </c>
      <c r="B1282">
        <v>4570</v>
      </c>
      <c r="C1282" s="3">
        <v>41176</v>
      </c>
      <c r="D1282">
        <v>41221</v>
      </c>
      <c r="E1282" t="s">
        <v>1529</v>
      </c>
      <c r="F1282" t="s">
        <v>1530</v>
      </c>
      <c r="G1282" t="s">
        <v>8732</v>
      </c>
      <c r="H1282" s="42" t="s">
        <v>9700</v>
      </c>
      <c r="I1282" s="28">
        <v>41197</v>
      </c>
      <c r="J1282" t="s">
        <v>8743</v>
      </c>
      <c r="K1282" t="s">
        <v>8744</v>
      </c>
      <c r="L1282" t="s">
        <v>8735</v>
      </c>
      <c r="M1282" t="s">
        <v>8745</v>
      </c>
      <c r="N1282" s="42" t="s">
        <v>9701</v>
      </c>
      <c r="O1282" s="42" t="s">
        <v>6984</v>
      </c>
      <c r="P1282" s="42">
        <v>41207</v>
      </c>
      <c r="Q1282" s="42" t="s">
        <v>499</v>
      </c>
      <c r="R1282" t="s">
        <v>12477</v>
      </c>
      <c r="S1282" t="s">
        <v>12478</v>
      </c>
      <c r="T1282" s="42" t="s">
        <v>499</v>
      </c>
      <c r="U1282" t="s">
        <v>12477</v>
      </c>
      <c r="V1282" t="s">
        <v>12478</v>
      </c>
    </row>
    <row r="1283" spans="1:22" ht="18" customHeight="1">
      <c r="A1283">
        <v>4571</v>
      </c>
      <c r="B1283">
        <v>4571</v>
      </c>
      <c r="C1283" s="3">
        <v>41176</v>
      </c>
      <c r="D1283">
        <v>41221</v>
      </c>
      <c r="E1283" t="s">
        <v>1529</v>
      </c>
      <c r="F1283" t="s">
        <v>1530</v>
      </c>
      <c r="G1283" t="s">
        <v>8732</v>
      </c>
      <c r="H1283" s="42" t="s">
        <v>9417</v>
      </c>
      <c r="I1283" s="28">
        <v>41197</v>
      </c>
      <c r="J1283" t="s">
        <v>8746</v>
      </c>
      <c r="K1283" t="s">
        <v>8747</v>
      </c>
      <c r="L1283" t="s">
        <v>8735</v>
      </c>
      <c r="M1283" t="s">
        <v>8748</v>
      </c>
      <c r="N1283" s="42" t="s">
        <v>9418</v>
      </c>
      <c r="O1283" s="42" t="s">
        <v>5948</v>
      </c>
      <c r="P1283" s="42">
        <v>41205</v>
      </c>
      <c r="Q1283" s="42" t="s">
        <v>499</v>
      </c>
      <c r="R1283" t="s">
        <v>12479</v>
      </c>
      <c r="S1283" t="s">
        <v>12480</v>
      </c>
      <c r="T1283" s="42" t="s">
        <v>499</v>
      </c>
      <c r="U1283" t="s">
        <v>12479</v>
      </c>
      <c r="V1283" t="s">
        <v>12480</v>
      </c>
    </row>
    <row r="1284" spans="1:22" ht="18" customHeight="1">
      <c r="A1284">
        <v>5154</v>
      </c>
      <c r="B1284">
        <v>5154</v>
      </c>
      <c r="C1284" s="3">
        <v>41177</v>
      </c>
      <c r="D1284">
        <v>41222</v>
      </c>
      <c r="E1284" t="s">
        <v>1538</v>
      </c>
      <c r="F1284" t="s">
        <v>1770</v>
      </c>
      <c r="G1284" t="s">
        <v>8766</v>
      </c>
      <c r="H1284" s="42" t="s">
        <v>499</v>
      </c>
      <c r="I1284" s="28" t="s">
        <v>499</v>
      </c>
      <c r="J1284" t="s">
        <v>8767</v>
      </c>
      <c r="K1284" s="28" t="s">
        <v>8768</v>
      </c>
      <c r="L1284" s="28" t="s">
        <v>8769</v>
      </c>
      <c r="M1284" t="s">
        <v>8770</v>
      </c>
      <c r="N1284" s="42" t="s">
        <v>499</v>
      </c>
      <c r="O1284" s="42" t="s">
        <v>499</v>
      </c>
      <c r="P1284" s="42" t="s">
        <v>499</v>
      </c>
      <c r="Q1284" s="42" t="s">
        <v>10150</v>
      </c>
      <c r="R1284" s="42" t="s">
        <v>499</v>
      </c>
      <c r="S1284" s="42" t="s">
        <v>12481</v>
      </c>
      <c r="T1284" t="s">
        <v>10150</v>
      </c>
      <c r="U1284" s="42" t="s">
        <v>499</v>
      </c>
      <c r="V1284" t="s">
        <v>12481</v>
      </c>
    </row>
    <row r="1285" spans="1:22" ht="18" customHeight="1">
      <c r="A1285">
        <v>5155</v>
      </c>
      <c r="B1285">
        <v>5155</v>
      </c>
      <c r="C1285" s="3">
        <v>41177</v>
      </c>
      <c r="D1285">
        <v>41222</v>
      </c>
      <c r="E1285" t="s">
        <v>1529</v>
      </c>
      <c r="F1285" t="s">
        <v>1770</v>
      </c>
      <c r="G1285" t="s">
        <v>8766</v>
      </c>
      <c r="H1285" s="42" t="s">
        <v>9437</v>
      </c>
      <c r="I1285" s="28">
        <v>41206</v>
      </c>
      <c r="J1285" t="s">
        <v>8771</v>
      </c>
      <c r="K1285" t="s">
        <v>8772</v>
      </c>
      <c r="L1285" t="s">
        <v>8769</v>
      </c>
      <c r="M1285" t="s">
        <v>8773</v>
      </c>
      <c r="N1285" s="42" t="s">
        <v>9702</v>
      </c>
      <c r="O1285" s="42" t="s">
        <v>4252</v>
      </c>
      <c r="P1285" s="42">
        <v>41208</v>
      </c>
      <c r="Q1285" s="42" t="s">
        <v>499</v>
      </c>
      <c r="R1285" t="s">
        <v>12482</v>
      </c>
      <c r="S1285" t="s">
        <v>12483</v>
      </c>
      <c r="T1285" s="42" t="s">
        <v>499</v>
      </c>
      <c r="U1285" t="s">
        <v>12482</v>
      </c>
      <c r="V1285" t="s">
        <v>12483</v>
      </c>
    </row>
    <row r="1286" spans="1:22" ht="18" customHeight="1">
      <c r="A1286">
        <v>5156</v>
      </c>
      <c r="B1286">
        <v>5156</v>
      </c>
      <c r="C1286" s="3">
        <v>41177</v>
      </c>
      <c r="D1286">
        <v>41222</v>
      </c>
      <c r="E1286" t="s">
        <v>1529</v>
      </c>
      <c r="F1286" t="s">
        <v>1770</v>
      </c>
      <c r="G1286" t="s">
        <v>8766</v>
      </c>
      <c r="H1286" s="42" t="s">
        <v>9703</v>
      </c>
      <c r="I1286" s="28">
        <v>41207</v>
      </c>
      <c r="J1286" t="s">
        <v>8774</v>
      </c>
      <c r="K1286" t="s">
        <v>8775</v>
      </c>
      <c r="L1286" t="s">
        <v>8769</v>
      </c>
      <c r="M1286" t="s">
        <v>8776</v>
      </c>
      <c r="N1286" s="42" t="s">
        <v>9704</v>
      </c>
      <c r="O1286" s="42" t="s">
        <v>4252</v>
      </c>
      <c r="P1286" s="42">
        <v>41208</v>
      </c>
      <c r="Q1286" s="42" t="s">
        <v>499</v>
      </c>
      <c r="R1286" t="s">
        <v>12484</v>
      </c>
      <c r="S1286" t="s">
        <v>12485</v>
      </c>
      <c r="T1286" s="42" t="s">
        <v>499</v>
      </c>
      <c r="U1286" t="s">
        <v>12484</v>
      </c>
      <c r="V1286" t="s">
        <v>12485</v>
      </c>
    </row>
    <row r="1287" spans="1:22" ht="18" customHeight="1">
      <c r="A1287">
        <v>4590</v>
      </c>
      <c r="B1287">
        <v>4590</v>
      </c>
      <c r="C1287" s="3">
        <v>41184</v>
      </c>
      <c r="D1287">
        <v>41229</v>
      </c>
      <c r="E1287" t="s">
        <v>1594</v>
      </c>
      <c r="F1287" t="s">
        <v>1530</v>
      </c>
      <c r="G1287" t="s">
        <v>7105</v>
      </c>
      <c r="H1287" s="42" t="s">
        <v>12997</v>
      </c>
      <c r="I1287" s="28">
        <v>41213</v>
      </c>
      <c r="J1287" t="s">
        <v>8951</v>
      </c>
      <c r="K1287" t="s">
        <v>8952</v>
      </c>
      <c r="L1287" t="s">
        <v>7108</v>
      </c>
      <c r="M1287" t="s">
        <v>8953</v>
      </c>
      <c r="N1287" s="42" t="s">
        <v>13685</v>
      </c>
      <c r="O1287" s="42" t="s">
        <v>687</v>
      </c>
      <c r="P1287" s="42" t="s">
        <v>499</v>
      </c>
      <c r="Q1287" s="42" t="s">
        <v>499</v>
      </c>
      <c r="R1287" s="42" t="s">
        <v>12998</v>
      </c>
      <c r="S1287" s="42" t="s">
        <v>12486</v>
      </c>
      <c r="T1287" s="42" t="s">
        <v>499</v>
      </c>
      <c r="U1287" t="s">
        <v>12998</v>
      </c>
      <c r="V1287" t="s">
        <v>12486</v>
      </c>
    </row>
    <row r="1288" spans="1:22" ht="18" customHeight="1">
      <c r="A1288">
        <v>4589</v>
      </c>
      <c r="B1288">
        <v>4589</v>
      </c>
      <c r="C1288" s="3">
        <v>41184</v>
      </c>
      <c r="D1288">
        <v>41229</v>
      </c>
      <c r="E1288" t="s">
        <v>1594</v>
      </c>
      <c r="F1288" t="s">
        <v>1530</v>
      </c>
      <c r="G1288" t="s">
        <v>8892</v>
      </c>
      <c r="H1288" s="42" t="s">
        <v>499</v>
      </c>
      <c r="I1288" s="28">
        <v>41213</v>
      </c>
      <c r="J1288" t="s">
        <v>8954</v>
      </c>
      <c r="K1288" s="28" t="s">
        <v>8955</v>
      </c>
      <c r="L1288" t="s">
        <v>8956</v>
      </c>
      <c r="M1288" t="s">
        <v>8957</v>
      </c>
      <c r="N1288" s="42" t="s">
        <v>499</v>
      </c>
      <c r="O1288" s="42" t="s">
        <v>499</v>
      </c>
      <c r="P1288" s="42" t="s">
        <v>499</v>
      </c>
      <c r="Q1288" s="42" t="s">
        <v>499</v>
      </c>
      <c r="R1288" s="42" t="s">
        <v>499</v>
      </c>
      <c r="S1288" s="42" t="s">
        <v>12487</v>
      </c>
      <c r="T1288" s="42" t="s">
        <v>499</v>
      </c>
      <c r="U1288" s="42" t="s">
        <v>499</v>
      </c>
      <c r="V1288" t="s">
        <v>12487</v>
      </c>
    </row>
    <row r="1289" spans="1:22" ht="18" customHeight="1">
      <c r="A1289">
        <v>4588</v>
      </c>
      <c r="B1289">
        <v>4588</v>
      </c>
      <c r="C1289" s="3">
        <v>41184</v>
      </c>
      <c r="D1289">
        <v>41230</v>
      </c>
      <c r="E1289" t="s">
        <v>1529</v>
      </c>
      <c r="F1289" t="s">
        <v>1530</v>
      </c>
      <c r="G1289" t="s">
        <v>8723</v>
      </c>
      <c r="H1289" s="42" t="s">
        <v>12707</v>
      </c>
      <c r="I1289" s="28">
        <v>41236</v>
      </c>
      <c r="J1289" t="s">
        <v>8958</v>
      </c>
      <c r="K1289" t="s">
        <v>8959</v>
      </c>
      <c r="L1289" t="s">
        <v>8726</v>
      </c>
      <c r="M1289" t="s">
        <v>9705</v>
      </c>
      <c r="N1289" s="42" t="s">
        <v>12815</v>
      </c>
      <c r="O1289" s="42" t="s">
        <v>12273</v>
      </c>
      <c r="P1289" s="42">
        <v>41248</v>
      </c>
      <c r="Q1289" s="42" t="s">
        <v>9706</v>
      </c>
      <c r="R1289" s="42" t="s">
        <v>12708</v>
      </c>
      <c r="S1289" t="s">
        <v>12488</v>
      </c>
      <c r="T1289" t="s">
        <v>9706</v>
      </c>
      <c r="U1289" t="s">
        <v>12708</v>
      </c>
      <c r="V1289" t="s">
        <v>12488</v>
      </c>
    </row>
    <row r="1290" spans="1:22" ht="18" customHeight="1">
      <c r="A1290">
        <v>4587</v>
      </c>
      <c r="B1290">
        <v>4587</v>
      </c>
      <c r="C1290" s="3">
        <v>41184</v>
      </c>
      <c r="D1290">
        <v>41229</v>
      </c>
      <c r="E1290" t="s">
        <v>1529</v>
      </c>
      <c r="F1290" t="s">
        <v>12681</v>
      </c>
      <c r="G1290" t="s">
        <v>8893</v>
      </c>
      <c r="H1290" s="42" t="s">
        <v>13540</v>
      </c>
      <c r="I1290" s="28">
        <v>41204</v>
      </c>
      <c r="J1290" t="s">
        <v>8960</v>
      </c>
      <c r="K1290" s="28" t="s">
        <v>8961</v>
      </c>
      <c r="L1290" t="s">
        <v>8962</v>
      </c>
      <c r="M1290" t="s">
        <v>8963</v>
      </c>
      <c r="N1290" s="42" t="s">
        <v>13541</v>
      </c>
      <c r="O1290" s="42" t="s">
        <v>499</v>
      </c>
      <c r="P1290" s="42">
        <v>41256</v>
      </c>
      <c r="Q1290" s="42" t="s">
        <v>499</v>
      </c>
      <c r="R1290" s="42" t="s">
        <v>13542</v>
      </c>
      <c r="S1290" s="42" t="s">
        <v>12489</v>
      </c>
      <c r="T1290" s="42" t="s">
        <v>499</v>
      </c>
      <c r="U1290" s="42" t="s">
        <v>499</v>
      </c>
      <c r="V1290" t="s">
        <v>12489</v>
      </c>
    </row>
    <row r="1291" spans="1:22" ht="18" customHeight="1">
      <c r="A1291">
        <v>4586</v>
      </c>
      <c r="B1291">
        <v>4586</v>
      </c>
      <c r="C1291" s="3">
        <v>41184</v>
      </c>
      <c r="D1291">
        <v>41229</v>
      </c>
      <c r="E1291" t="s">
        <v>1594</v>
      </c>
      <c r="F1291" t="s">
        <v>1530</v>
      </c>
      <c r="G1291" t="s">
        <v>8894</v>
      </c>
      <c r="H1291" s="42" t="s">
        <v>499</v>
      </c>
      <c r="I1291" s="28">
        <v>41197</v>
      </c>
      <c r="J1291" t="s">
        <v>8964</v>
      </c>
      <c r="K1291" s="28" t="s">
        <v>8965</v>
      </c>
      <c r="L1291" t="s">
        <v>8966</v>
      </c>
      <c r="M1291" t="s">
        <v>8967</v>
      </c>
      <c r="N1291" s="42" t="s">
        <v>499</v>
      </c>
      <c r="O1291" s="42" t="s">
        <v>499</v>
      </c>
      <c r="P1291" s="42" t="s">
        <v>499</v>
      </c>
      <c r="Q1291" s="42" t="s">
        <v>499</v>
      </c>
      <c r="R1291" s="42" t="s">
        <v>499</v>
      </c>
      <c r="S1291" s="42" t="s">
        <v>12490</v>
      </c>
      <c r="T1291" s="42" t="s">
        <v>499</v>
      </c>
      <c r="U1291" s="42" t="s">
        <v>499</v>
      </c>
      <c r="V1291" t="s">
        <v>12490</v>
      </c>
    </row>
    <row r="1292" spans="1:22" ht="18" customHeight="1">
      <c r="A1292">
        <v>4585</v>
      </c>
      <c r="B1292">
        <v>4585</v>
      </c>
      <c r="C1292" s="3">
        <v>41184</v>
      </c>
      <c r="D1292">
        <v>41229</v>
      </c>
      <c r="E1292" t="s">
        <v>1594</v>
      </c>
      <c r="F1292" t="s">
        <v>1530</v>
      </c>
      <c r="G1292" t="s">
        <v>8895</v>
      </c>
      <c r="H1292" s="42" t="s">
        <v>499</v>
      </c>
      <c r="I1292" s="28">
        <v>41213</v>
      </c>
      <c r="J1292" t="s">
        <v>8968</v>
      </c>
      <c r="K1292" s="28" t="s">
        <v>8969</v>
      </c>
      <c r="L1292" t="s">
        <v>8970</v>
      </c>
      <c r="M1292" t="s">
        <v>8971</v>
      </c>
      <c r="N1292" s="42" t="s">
        <v>499</v>
      </c>
      <c r="O1292" s="42" t="s">
        <v>499</v>
      </c>
      <c r="P1292" s="42" t="s">
        <v>499</v>
      </c>
      <c r="Q1292" s="42" t="s">
        <v>499</v>
      </c>
      <c r="R1292" s="42" t="s">
        <v>499</v>
      </c>
      <c r="S1292" s="42" t="s">
        <v>12491</v>
      </c>
      <c r="T1292" s="42" t="s">
        <v>499</v>
      </c>
      <c r="U1292" s="42" t="s">
        <v>499</v>
      </c>
      <c r="V1292" t="s">
        <v>12491</v>
      </c>
    </row>
    <row r="1293" spans="1:22" ht="18" customHeight="1">
      <c r="A1293">
        <v>4584</v>
      </c>
      <c r="B1293">
        <v>4584</v>
      </c>
      <c r="C1293" s="3">
        <v>41184</v>
      </c>
      <c r="D1293">
        <v>41231</v>
      </c>
      <c r="E1293" t="s">
        <v>1594</v>
      </c>
      <c r="F1293" t="s">
        <v>1530</v>
      </c>
      <c r="G1293" t="s">
        <v>8896</v>
      </c>
      <c r="H1293" s="42" t="s">
        <v>499</v>
      </c>
      <c r="I1293" s="28">
        <v>41213</v>
      </c>
      <c r="J1293" t="s">
        <v>8972</v>
      </c>
      <c r="K1293" s="28" t="s">
        <v>9381</v>
      </c>
      <c r="L1293" t="s">
        <v>8973</v>
      </c>
      <c r="M1293" t="s">
        <v>9382</v>
      </c>
      <c r="N1293" s="42" t="s">
        <v>499</v>
      </c>
      <c r="O1293" s="42" t="s">
        <v>499</v>
      </c>
      <c r="P1293" s="42" t="s">
        <v>499</v>
      </c>
      <c r="Q1293" s="42" t="s">
        <v>9383</v>
      </c>
      <c r="R1293" s="42" t="s">
        <v>499</v>
      </c>
      <c r="S1293" s="42" t="s">
        <v>12492</v>
      </c>
      <c r="T1293" t="s">
        <v>9383</v>
      </c>
      <c r="U1293" s="42" t="s">
        <v>499</v>
      </c>
      <c r="V1293" t="s">
        <v>12492</v>
      </c>
    </row>
    <row r="1294" spans="1:22" ht="18" customHeight="1">
      <c r="A1294">
        <v>4583</v>
      </c>
      <c r="B1294">
        <v>4583</v>
      </c>
      <c r="C1294" s="3">
        <v>41184</v>
      </c>
      <c r="D1294">
        <v>41229</v>
      </c>
      <c r="E1294" t="s">
        <v>1594</v>
      </c>
      <c r="F1294" t="s">
        <v>1530</v>
      </c>
      <c r="G1294" t="s">
        <v>8897</v>
      </c>
      <c r="H1294" s="42" t="s">
        <v>13686</v>
      </c>
      <c r="I1294" s="28">
        <v>41213</v>
      </c>
      <c r="J1294" t="s">
        <v>8974</v>
      </c>
      <c r="K1294" s="28" t="s">
        <v>13687</v>
      </c>
      <c r="L1294" t="s">
        <v>8975</v>
      </c>
      <c r="M1294" t="s">
        <v>8976</v>
      </c>
      <c r="N1294" s="42" t="s">
        <v>499</v>
      </c>
      <c r="O1294" s="42" t="s">
        <v>499</v>
      </c>
      <c r="P1294" s="42" t="s">
        <v>499</v>
      </c>
      <c r="Q1294" s="42" t="s">
        <v>13688</v>
      </c>
      <c r="R1294" s="42" t="s">
        <v>13689</v>
      </c>
      <c r="S1294" s="42" t="s">
        <v>12493</v>
      </c>
      <c r="T1294" s="42" t="s">
        <v>499</v>
      </c>
      <c r="U1294" s="42" t="s">
        <v>499</v>
      </c>
      <c r="V1294" t="s">
        <v>12493</v>
      </c>
    </row>
    <row r="1295" spans="1:22" ht="18" customHeight="1">
      <c r="A1295">
        <v>4582</v>
      </c>
      <c r="B1295">
        <v>4582</v>
      </c>
      <c r="C1295" s="3">
        <v>41184</v>
      </c>
      <c r="D1295">
        <v>41229</v>
      </c>
      <c r="E1295" t="s">
        <v>1529</v>
      </c>
      <c r="F1295" t="s">
        <v>1530</v>
      </c>
      <c r="G1295" t="s">
        <v>8898</v>
      </c>
      <c r="H1295" s="42" t="s">
        <v>12494</v>
      </c>
      <c r="I1295" s="28">
        <v>41213</v>
      </c>
      <c r="J1295" t="s">
        <v>8977</v>
      </c>
      <c r="K1295" t="s">
        <v>8978</v>
      </c>
      <c r="L1295" t="s">
        <v>8979</v>
      </c>
      <c r="M1295" t="s">
        <v>8980</v>
      </c>
      <c r="N1295" s="42" t="s">
        <v>12495</v>
      </c>
      <c r="O1295" s="42" t="s">
        <v>10309</v>
      </c>
      <c r="P1295" s="42">
        <v>41242</v>
      </c>
      <c r="Q1295" s="42" t="s">
        <v>499</v>
      </c>
      <c r="R1295" t="s">
        <v>12496</v>
      </c>
      <c r="S1295" t="s">
        <v>12497</v>
      </c>
      <c r="T1295" s="42" t="s">
        <v>499</v>
      </c>
      <c r="U1295" t="s">
        <v>12496</v>
      </c>
      <c r="V1295" t="s">
        <v>12497</v>
      </c>
    </row>
    <row r="1296" spans="1:22" ht="18" customHeight="1">
      <c r="A1296">
        <v>4581</v>
      </c>
      <c r="B1296">
        <v>4581</v>
      </c>
      <c r="C1296" s="3">
        <v>41184</v>
      </c>
      <c r="D1296">
        <v>41229</v>
      </c>
      <c r="E1296" t="s">
        <v>1594</v>
      </c>
      <c r="F1296" t="s">
        <v>1530</v>
      </c>
      <c r="G1296" t="s">
        <v>4075</v>
      </c>
      <c r="H1296" s="42" t="s">
        <v>499</v>
      </c>
      <c r="I1296" s="28">
        <v>41197</v>
      </c>
      <c r="J1296" t="s">
        <v>8981</v>
      </c>
      <c r="K1296" s="28" t="s">
        <v>8982</v>
      </c>
      <c r="L1296" t="s">
        <v>5586</v>
      </c>
      <c r="M1296" t="s">
        <v>8983</v>
      </c>
      <c r="N1296" s="42" t="s">
        <v>499</v>
      </c>
      <c r="O1296" s="42" t="s">
        <v>499</v>
      </c>
      <c r="P1296" s="42" t="s">
        <v>499</v>
      </c>
      <c r="Q1296" s="42" t="s">
        <v>499</v>
      </c>
      <c r="R1296" s="42" t="s">
        <v>499</v>
      </c>
      <c r="S1296" s="42" t="s">
        <v>12498</v>
      </c>
      <c r="T1296" s="42" t="s">
        <v>499</v>
      </c>
      <c r="U1296" s="42" t="s">
        <v>499</v>
      </c>
      <c r="V1296" t="s">
        <v>12498</v>
      </c>
    </row>
    <row r="1297" spans="1:22" ht="18" customHeight="1">
      <c r="A1297">
        <v>4580</v>
      </c>
      <c r="B1297">
        <v>4580</v>
      </c>
      <c r="C1297" s="3">
        <v>41184</v>
      </c>
      <c r="D1297">
        <v>41229</v>
      </c>
      <c r="E1297" t="s">
        <v>1538</v>
      </c>
      <c r="F1297" t="s">
        <v>1530</v>
      </c>
      <c r="G1297" t="s">
        <v>128</v>
      </c>
      <c r="H1297" s="42" t="s">
        <v>499</v>
      </c>
      <c r="I1297" s="28" t="s">
        <v>499</v>
      </c>
      <c r="J1297" t="s">
        <v>8984</v>
      </c>
      <c r="K1297" s="28" t="s">
        <v>8985</v>
      </c>
      <c r="L1297" s="28" t="s">
        <v>8986</v>
      </c>
      <c r="M1297" t="s">
        <v>8987</v>
      </c>
      <c r="N1297" s="42" t="s">
        <v>499</v>
      </c>
      <c r="O1297" s="42" t="s">
        <v>499</v>
      </c>
      <c r="P1297" s="42" t="s">
        <v>499</v>
      </c>
      <c r="Q1297" s="42" t="s">
        <v>9256</v>
      </c>
      <c r="R1297" s="42" t="s">
        <v>499</v>
      </c>
      <c r="S1297" s="42" t="s">
        <v>12499</v>
      </c>
      <c r="T1297" t="s">
        <v>9256</v>
      </c>
      <c r="U1297" s="42" t="s">
        <v>499</v>
      </c>
      <c r="V1297" t="s">
        <v>12499</v>
      </c>
    </row>
    <row r="1298" spans="1:22" ht="18" customHeight="1">
      <c r="A1298">
        <v>4579</v>
      </c>
      <c r="B1298">
        <v>4579</v>
      </c>
      <c r="C1298" s="3">
        <v>41184</v>
      </c>
      <c r="D1298">
        <v>41229</v>
      </c>
      <c r="E1298" t="s">
        <v>1529</v>
      </c>
      <c r="F1298" t="s">
        <v>1530</v>
      </c>
      <c r="G1298" t="s">
        <v>128</v>
      </c>
      <c r="H1298" s="42" t="s">
        <v>12500</v>
      </c>
      <c r="I1298" s="28">
        <v>41211</v>
      </c>
      <c r="J1298" t="s">
        <v>8988</v>
      </c>
      <c r="K1298" t="s">
        <v>8989</v>
      </c>
      <c r="L1298" t="s">
        <v>8990</v>
      </c>
      <c r="M1298" t="s">
        <v>8991</v>
      </c>
      <c r="N1298" s="42" t="s">
        <v>12501</v>
      </c>
      <c r="O1298" s="42" t="s">
        <v>9935</v>
      </c>
      <c r="P1298" s="42">
        <v>41242</v>
      </c>
      <c r="Q1298" s="42" t="s">
        <v>499</v>
      </c>
      <c r="R1298" t="s">
        <v>12502</v>
      </c>
      <c r="S1298" t="s">
        <v>12503</v>
      </c>
      <c r="T1298" s="42" t="s">
        <v>499</v>
      </c>
      <c r="U1298" t="s">
        <v>12502</v>
      </c>
      <c r="V1298" t="s">
        <v>12503</v>
      </c>
    </row>
    <row r="1299" spans="1:22" ht="18" customHeight="1">
      <c r="A1299">
        <v>4578</v>
      </c>
      <c r="B1299">
        <v>4578</v>
      </c>
      <c r="C1299" s="3">
        <v>41184</v>
      </c>
      <c r="D1299">
        <v>41229</v>
      </c>
      <c r="E1299" t="s">
        <v>1529</v>
      </c>
      <c r="F1299" t="s">
        <v>1530</v>
      </c>
      <c r="G1299" t="s">
        <v>128</v>
      </c>
      <c r="H1299" s="42" t="s">
        <v>12504</v>
      </c>
      <c r="I1299" s="28">
        <v>41197</v>
      </c>
      <c r="J1299" t="s">
        <v>8992</v>
      </c>
      <c r="K1299" t="s">
        <v>8993</v>
      </c>
      <c r="L1299" t="s">
        <v>8986</v>
      </c>
      <c r="M1299" t="s">
        <v>8994</v>
      </c>
      <c r="N1299" s="42" t="s">
        <v>12505</v>
      </c>
      <c r="O1299" s="42" t="s">
        <v>9935</v>
      </c>
      <c r="P1299" s="42">
        <v>41242</v>
      </c>
      <c r="Q1299" s="42" t="s">
        <v>499</v>
      </c>
      <c r="R1299" t="s">
        <v>12506</v>
      </c>
      <c r="S1299" t="s">
        <v>12507</v>
      </c>
      <c r="T1299" s="42" t="s">
        <v>499</v>
      </c>
      <c r="U1299" t="s">
        <v>12506</v>
      </c>
      <c r="V1299" t="s">
        <v>12507</v>
      </c>
    </row>
    <row r="1300" spans="1:22" ht="18" customHeight="1">
      <c r="A1300">
        <v>4577</v>
      </c>
      <c r="B1300">
        <v>4577</v>
      </c>
      <c r="C1300" s="3">
        <v>41184</v>
      </c>
      <c r="D1300">
        <v>41229</v>
      </c>
      <c r="E1300" t="s">
        <v>1594</v>
      </c>
      <c r="F1300" t="s">
        <v>1530</v>
      </c>
      <c r="G1300" t="s">
        <v>8899</v>
      </c>
      <c r="H1300" s="42" t="s">
        <v>499</v>
      </c>
      <c r="I1300" s="28">
        <v>41204</v>
      </c>
      <c r="J1300" t="s">
        <v>8995</v>
      </c>
      <c r="K1300" s="28" t="s">
        <v>8996</v>
      </c>
      <c r="L1300" t="s">
        <v>8997</v>
      </c>
      <c r="M1300" t="s">
        <v>8998</v>
      </c>
      <c r="N1300" s="42" t="s">
        <v>499</v>
      </c>
      <c r="O1300" s="42" t="s">
        <v>499</v>
      </c>
      <c r="P1300" s="42" t="s">
        <v>499</v>
      </c>
      <c r="Q1300" s="42" t="s">
        <v>499</v>
      </c>
      <c r="R1300" s="42" t="s">
        <v>499</v>
      </c>
      <c r="S1300" s="42" t="s">
        <v>12508</v>
      </c>
      <c r="T1300" s="42" t="s">
        <v>499</v>
      </c>
      <c r="U1300" s="42" t="s">
        <v>499</v>
      </c>
      <c r="V1300" t="s">
        <v>12508</v>
      </c>
    </row>
    <row r="1301" spans="1:22" ht="18" customHeight="1">
      <c r="A1301">
        <v>4576</v>
      </c>
      <c r="B1301">
        <v>4576</v>
      </c>
      <c r="C1301" s="3">
        <v>41184</v>
      </c>
      <c r="D1301">
        <v>41229</v>
      </c>
      <c r="E1301" t="s">
        <v>1594</v>
      </c>
      <c r="F1301" t="s">
        <v>1530</v>
      </c>
      <c r="G1301" t="s">
        <v>8899</v>
      </c>
      <c r="H1301" s="42" t="s">
        <v>499</v>
      </c>
      <c r="I1301" s="28">
        <v>41204</v>
      </c>
      <c r="J1301" t="s">
        <v>8999</v>
      </c>
      <c r="K1301" s="28" t="s">
        <v>9000</v>
      </c>
      <c r="L1301" t="s">
        <v>8997</v>
      </c>
      <c r="M1301" t="s">
        <v>9001</v>
      </c>
      <c r="N1301" s="42" t="s">
        <v>499</v>
      </c>
      <c r="O1301" s="42" t="s">
        <v>499</v>
      </c>
      <c r="P1301" s="42" t="s">
        <v>499</v>
      </c>
      <c r="Q1301" s="42" t="s">
        <v>499</v>
      </c>
      <c r="R1301" s="42" t="s">
        <v>499</v>
      </c>
      <c r="S1301" s="42" t="s">
        <v>12509</v>
      </c>
      <c r="T1301" s="42" t="s">
        <v>499</v>
      </c>
      <c r="U1301" s="42" t="s">
        <v>499</v>
      </c>
      <c r="V1301" t="s">
        <v>12509</v>
      </c>
    </row>
    <row r="1302" spans="1:22" ht="18" customHeight="1">
      <c r="A1302">
        <v>4575</v>
      </c>
      <c r="B1302">
        <v>4575</v>
      </c>
      <c r="C1302" s="3">
        <v>41183</v>
      </c>
      <c r="D1302">
        <v>41228</v>
      </c>
      <c r="E1302" t="s">
        <v>1529</v>
      </c>
      <c r="F1302" t="s">
        <v>1530</v>
      </c>
      <c r="G1302" t="s">
        <v>2159</v>
      </c>
      <c r="H1302" s="42" t="s">
        <v>12999</v>
      </c>
      <c r="I1302" s="28">
        <v>41197</v>
      </c>
      <c r="J1302" t="s">
        <v>9002</v>
      </c>
      <c r="K1302" t="s">
        <v>9003</v>
      </c>
      <c r="L1302" t="s">
        <v>5008</v>
      </c>
      <c r="M1302" t="s">
        <v>9004</v>
      </c>
      <c r="N1302" s="42" t="s">
        <v>13543</v>
      </c>
      <c r="O1302" s="42" t="s">
        <v>12273</v>
      </c>
      <c r="P1302" s="42">
        <v>41255</v>
      </c>
      <c r="Q1302" s="42" t="s">
        <v>499</v>
      </c>
      <c r="R1302" s="42" t="s">
        <v>13000</v>
      </c>
      <c r="S1302" s="42" t="s">
        <v>12510</v>
      </c>
      <c r="T1302" s="42" t="s">
        <v>499</v>
      </c>
      <c r="U1302" t="s">
        <v>13000</v>
      </c>
      <c r="V1302" t="s">
        <v>12510</v>
      </c>
    </row>
    <row r="1303" spans="1:22" ht="18" customHeight="1">
      <c r="A1303">
        <v>4574</v>
      </c>
      <c r="B1303">
        <v>4574</v>
      </c>
      <c r="C1303" s="3">
        <v>41183</v>
      </c>
      <c r="D1303">
        <v>41228</v>
      </c>
      <c r="E1303" t="s">
        <v>1529</v>
      </c>
      <c r="F1303" t="s">
        <v>1530</v>
      </c>
      <c r="G1303" t="s">
        <v>2159</v>
      </c>
      <c r="H1303" s="42" t="s">
        <v>13001</v>
      </c>
      <c r="I1303" s="28">
        <v>41197</v>
      </c>
      <c r="J1303" t="s">
        <v>9005</v>
      </c>
      <c r="K1303" t="s">
        <v>9006</v>
      </c>
      <c r="L1303" t="s">
        <v>5008</v>
      </c>
      <c r="M1303" t="s">
        <v>9007</v>
      </c>
      <c r="N1303" s="42" t="s">
        <v>13544</v>
      </c>
      <c r="O1303" s="42" t="s">
        <v>13545</v>
      </c>
      <c r="P1303" s="42">
        <v>41256</v>
      </c>
      <c r="Q1303" s="42" t="s">
        <v>499</v>
      </c>
      <c r="R1303" s="42" t="s">
        <v>13002</v>
      </c>
      <c r="S1303" s="42" t="s">
        <v>12511</v>
      </c>
      <c r="T1303" s="42" t="s">
        <v>499</v>
      </c>
      <c r="U1303" t="s">
        <v>13002</v>
      </c>
      <c r="V1303" t="s">
        <v>12511</v>
      </c>
    </row>
    <row r="1304" spans="1:22" ht="18" customHeight="1">
      <c r="A1304">
        <v>4573</v>
      </c>
      <c r="B1304">
        <v>4573</v>
      </c>
      <c r="C1304" s="3">
        <v>41183</v>
      </c>
      <c r="D1304">
        <v>41228</v>
      </c>
      <c r="E1304" t="s">
        <v>1529</v>
      </c>
      <c r="F1304" t="s">
        <v>1530</v>
      </c>
      <c r="G1304" t="s">
        <v>2159</v>
      </c>
      <c r="H1304" s="42" t="s">
        <v>13003</v>
      </c>
      <c r="I1304" s="28">
        <v>41197</v>
      </c>
      <c r="J1304" t="s">
        <v>9005</v>
      </c>
      <c r="K1304" t="s">
        <v>9008</v>
      </c>
      <c r="L1304" t="s">
        <v>5008</v>
      </c>
      <c r="M1304" t="s">
        <v>9009</v>
      </c>
      <c r="N1304" s="42" t="s">
        <v>13546</v>
      </c>
      <c r="O1304" s="42" t="s">
        <v>12749</v>
      </c>
      <c r="P1304" s="42">
        <v>41255</v>
      </c>
      <c r="Q1304" s="42" t="s">
        <v>499</v>
      </c>
      <c r="R1304" s="42" t="s">
        <v>13004</v>
      </c>
      <c r="S1304" s="42" t="s">
        <v>12512</v>
      </c>
      <c r="T1304" s="42" t="s">
        <v>499</v>
      </c>
      <c r="U1304" t="s">
        <v>13004</v>
      </c>
      <c r="V1304" t="s">
        <v>12512</v>
      </c>
    </row>
    <row r="1305" spans="1:22" ht="18" customHeight="1">
      <c r="A1305">
        <v>4572</v>
      </c>
      <c r="B1305">
        <v>4572</v>
      </c>
      <c r="C1305" s="3">
        <v>41183</v>
      </c>
      <c r="D1305">
        <v>41228</v>
      </c>
      <c r="E1305" t="s">
        <v>1529</v>
      </c>
      <c r="F1305" t="s">
        <v>1530</v>
      </c>
      <c r="G1305" t="s">
        <v>2159</v>
      </c>
      <c r="H1305" s="42" t="s">
        <v>13005</v>
      </c>
      <c r="I1305" s="28">
        <v>41197</v>
      </c>
      <c r="J1305" t="s">
        <v>9005</v>
      </c>
      <c r="K1305" t="s">
        <v>9010</v>
      </c>
      <c r="L1305" t="s">
        <v>5008</v>
      </c>
      <c r="M1305" t="s">
        <v>9011</v>
      </c>
      <c r="N1305" s="42" t="s">
        <v>13547</v>
      </c>
      <c r="O1305" s="42" t="s">
        <v>10291</v>
      </c>
      <c r="P1305" s="42">
        <v>41255</v>
      </c>
      <c r="Q1305" s="42" t="s">
        <v>499</v>
      </c>
      <c r="R1305" s="42" t="s">
        <v>13006</v>
      </c>
      <c r="S1305" s="42" t="s">
        <v>12513</v>
      </c>
      <c r="T1305" s="42" t="s">
        <v>499</v>
      </c>
      <c r="U1305" t="s">
        <v>13006</v>
      </c>
      <c r="V1305" t="s">
        <v>12513</v>
      </c>
    </row>
    <row r="1306" spans="1:22" ht="18" customHeight="1">
      <c r="A1306">
        <v>4559</v>
      </c>
      <c r="B1306">
        <v>4559</v>
      </c>
      <c r="C1306" s="3">
        <v>41183</v>
      </c>
      <c r="D1306">
        <v>41228</v>
      </c>
      <c r="E1306" t="s">
        <v>1594</v>
      </c>
      <c r="F1306" t="s">
        <v>1530</v>
      </c>
      <c r="G1306" t="s">
        <v>8563</v>
      </c>
      <c r="H1306" s="42" t="s">
        <v>499</v>
      </c>
      <c r="I1306" s="28">
        <v>41197</v>
      </c>
      <c r="J1306" t="s">
        <v>9012</v>
      </c>
      <c r="K1306" s="28" t="s">
        <v>9013</v>
      </c>
      <c r="L1306" t="s">
        <v>8566</v>
      </c>
      <c r="M1306" t="s">
        <v>9014</v>
      </c>
      <c r="N1306" s="42" t="s">
        <v>499</v>
      </c>
      <c r="O1306" s="42" t="s">
        <v>499</v>
      </c>
      <c r="P1306" s="42" t="s">
        <v>499</v>
      </c>
      <c r="Q1306" s="42" t="s">
        <v>499</v>
      </c>
      <c r="R1306" s="42" t="s">
        <v>499</v>
      </c>
      <c r="S1306" s="42" t="s">
        <v>12514</v>
      </c>
      <c r="T1306" s="42" t="s">
        <v>499</v>
      </c>
      <c r="U1306" s="42" t="s">
        <v>499</v>
      </c>
      <c r="V1306" t="s">
        <v>12514</v>
      </c>
    </row>
    <row r="1307" spans="1:22" ht="18" customHeight="1">
      <c r="A1307">
        <v>5026</v>
      </c>
      <c r="B1307">
        <v>5026</v>
      </c>
      <c r="C1307" s="3">
        <v>41186</v>
      </c>
      <c r="D1307">
        <v>41231</v>
      </c>
      <c r="E1307" t="s">
        <v>1529</v>
      </c>
      <c r="F1307" t="s">
        <v>1530</v>
      </c>
      <c r="G1307" t="s">
        <v>9065</v>
      </c>
      <c r="H1307" s="42" t="s">
        <v>10151</v>
      </c>
      <c r="I1307" s="28">
        <v>41226</v>
      </c>
      <c r="J1307" t="s">
        <v>9066</v>
      </c>
      <c r="K1307" t="s">
        <v>9067</v>
      </c>
      <c r="L1307" t="s">
        <v>9068</v>
      </c>
      <c r="M1307" t="s">
        <v>9069</v>
      </c>
      <c r="N1307" s="42" t="s">
        <v>10152</v>
      </c>
      <c r="O1307" s="42" t="s">
        <v>5920</v>
      </c>
      <c r="P1307" s="42">
        <v>41236</v>
      </c>
      <c r="Q1307" s="42" t="s">
        <v>499</v>
      </c>
      <c r="R1307" t="s">
        <v>12515</v>
      </c>
      <c r="S1307" t="s">
        <v>12516</v>
      </c>
      <c r="T1307" s="42" t="s">
        <v>499</v>
      </c>
      <c r="U1307" t="s">
        <v>12515</v>
      </c>
      <c r="V1307" t="s">
        <v>12516</v>
      </c>
    </row>
    <row r="1308" spans="1:22" ht="18" customHeight="1">
      <c r="A1308">
        <v>4476</v>
      </c>
      <c r="B1308">
        <v>4476</v>
      </c>
      <c r="C1308" s="3">
        <v>41186</v>
      </c>
      <c r="D1308">
        <v>41231</v>
      </c>
      <c r="E1308" t="s">
        <v>1594</v>
      </c>
      <c r="F1308" t="s">
        <v>1530</v>
      </c>
      <c r="G1308" t="s">
        <v>1839</v>
      </c>
      <c r="H1308" s="42" t="s">
        <v>13548</v>
      </c>
      <c r="I1308" s="28">
        <v>41213</v>
      </c>
      <c r="J1308" t="s">
        <v>9070</v>
      </c>
      <c r="K1308" s="28" t="s">
        <v>9071</v>
      </c>
      <c r="L1308" t="s">
        <v>4884</v>
      </c>
      <c r="M1308" t="s">
        <v>9072</v>
      </c>
      <c r="N1308" s="42" t="s">
        <v>13549</v>
      </c>
      <c r="O1308" s="42" t="s">
        <v>6826</v>
      </c>
      <c r="P1308" s="42" t="s">
        <v>499</v>
      </c>
      <c r="Q1308" s="42" t="s">
        <v>499</v>
      </c>
      <c r="R1308" s="42" t="s">
        <v>13550</v>
      </c>
      <c r="S1308" s="42" t="s">
        <v>12517</v>
      </c>
      <c r="T1308" s="42" t="s">
        <v>499</v>
      </c>
      <c r="U1308" s="42" t="s">
        <v>499</v>
      </c>
      <c r="V1308" t="s">
        <v>12517</v>
      </c>
    </row>
    <row r="1309" spans="1:22" ht="18" customHeight="1">
      <c r="A1309">
        <v>4609</v>
      </c>
      <c r="B1309">
        <v>4609</v>
      </c>
      <c r="C1309" s="3">
        <v>41186</v>
      </c>
      <c r="D1309">
        <v>41234</v>
      </c>
      <c r="E1309" t="s">
        <v>1594</v>
      </c>
      <c r="F1309" t="s">
        <v>1530</v>
      </c>
      <c r="G1309" t="s">
        <v>7417</v>
      </c>
      <c r="H1309" s="42" t="s">
        <v>499</v>
      </c>
      <c r="I1309" s="28">
        <v>41236</v>
      </c>
      <c r="J1309" t="s">
        <v>9073</v>
      </c>
      <c r="K1309" s="28" t="s">
        <v>9707</v>
      </c>
      <c r="L1309" t="s">
        <v>7420</v>
      </c>
      <c r="M1309" t="s">
        <v>9708</v>
      </c>
      <c r="N1309" s="42" t="s">
        <v>499</v>
      </c>
      <c r="O1309" s="42" t="s">
        <v>499</v>
      </c>
      <c r="P1309" s="42" t="s">
        <v>499</v>
      </c>
      <c r="Q1309" s="42" t="s">
        <v>9709</v>
      </c>
      <c r="R1309" s="42" t="s">
        <v>499</v>
      </c>
      <c r="S1309" s="42" t="s">
        <v>12518</v>
      </c>
      <c r="T1309" t="s">
        <v>9709</v>
      </c>
      <c r="U1309" s="42" t="s">
        <v>499</v>
      </c>
      <c r="V1309" t="s">
        <v>12518</v>
      </c>
    </row>
    <row r="1310" spans="1:22" ht="18" customHeight="1">
      <c r="A1310">
        <v>4608</v>
      </c>
      <c r="B1310">
        <v>4608</v>
      </c>
      <c r="C1310" s="3">
        <v>41186</v>
      </c>
      <c r="D1310">
        <v>41270</v>
      </c>
      <c r="E1310" t="s">
        <v>1529</v>
      </c>
      <c r="F1310" t="s">
        <v>1530</v>
      </c>
      <c r="G1310" t="s">
        <v>9074</v>
      </c>
      <c r="H1310" s="42" t="s">
        <v>13007</v>
      </c>
      <c r="I1310" s="28">
        <v>41232</v>
      </c>
      <c r="J1310" t="s">
        <v>9075</v>
      </c>
      <c r="K1310" t="s">
        <v>9076</v>
      </c>
      <c r="L1310" t="s">
        <v>9077</v>
      </c>
      <c r="M1310" t="s">
        <v>9078</v>
      </c>
      <c r="N1310" s="42" t="s">
        <v>13551</v>
      </c>
      <c r="O1310" s="42" t="s">
        <v>4379</v>
      </c>
      <c r="P1310" s="42">
        <v>41254</v>
      </c>
      <c r="Q1310" s="42" t="s">
        <v>9994</v>
      </c>
      <c r="R1310" s="42" t="s">
        <v>13008</v>
      </c>
      <c r="S1310" s="42" t="s">
        <v>12519</v>
      </c>
      <c r="T1310" t="s">
        <v>9994</v>
      </c>
      <c r="U1310" t="s">
        <v>13008</v>
      </c>
      <c r="V1310" t="s">
        <v>12519</v>
      </c>
    </row>
    <row r="1311" spans="1:22" ht="18" customHeight="1">
      <c r="A1311">
        <v>4607</v>
      </c>
      <c r="B1311">
        <v>4607</v>
      </c>
      <c r="C1311" s="3">
        <v>41186</v>
      </c>
      <c r="D1311">
        <v>41231</v>
      </c>
      <c r="E1311" t="s">
        <v>1594</v>
      </c>
      <c r="F1311" t="s">
        <v>1530</v>
      </c>
      <c r="G1311" t="s">
        <v>9079</v>
      </c>
      <c r="H1311" s="42" t="s">
        <v>499</v>
      </c>
      <c r="I1311" s="28">
        <v>41213</v>
      </c>
      <c r="J1311" t="s">
        <v>9080</v>
      </c>
      <c r="K1311" s="28" t="s">
        <v>9081</v>
      </c>
      <c r="L1311" t="s">
        <v>9082</v>
      </c>
      <c r="M1311" t="s">
        <v>9083</v>
      </c>
      <c r="N1311" s="42" t="s">
        <v>499</v>
      </c>
      <c r="O1311" s="42" t="s">
        <v>499</v>
      </c>
      <c r="P1311" s="42" t="s">
        <v>499</v>
      </c>
      <c r="Q1311" s="42" t="s">
        <v>499</v>
      </c>
      <c r="R1311" s="42" t="s">
        <v>499</v>
      </c>
      <c r="S1311" s="42" t="s">
        <v>12520</v>
      </c>
      <c r="T1311" s="42" t="s">
        <v>499</v>
      </c>
      <c r="U1311" s="42" t="s">
        <v>499</v>
      </c>
      <c r="V1311" t="s">
        <v>12520</v>
      </c>
    </row>
    <row r="1312" spans="1:22" ht="18" customHeight="1">
      <c r="A1312">
        <v>4605</v>
      </c>
      <c r="B1312">
        <v>4605</v>
      </c>
      <c r="C1312" s="3">
        <v>41186</v>
      </c>
      <c r="D1312">
        <v>41236</v>
      </c>
      <c r="E1312" t="s">
        <v>1594</v>
      </c>
      <c r="F1312" t="s">
        <v>1530</v>
      </c>
      <c r="G1312" t="s">
        <v>8187</v>
      </c>
      <c r="H1312" s="42" t="s">
        <v>499</v>
      </c>
      <c r="I1312" s="28">
        <v>41236</v>
      </c>
      <c r="J1312" t="s">
        <v>9084</v>
      </c>
      <c r="K1312" s="28" t="s">
        <v>13690</v>
      </c>
      <c r="L1312" t="s">
        <v>8190</v>
      </c>
      <c r="M1312" t="s">
        <v>9710</v>
      </c>
      <c r="N1312" s="42" t="s">
        <v>499</v>
      </c>
      <c r="O1312" s="42" t="s">
        <v>499</v>
      </c>
      <c r="P1312" s="42" t="s">
        <v>499</v>
      </c>
      <c r="Q1312" s="42" t="s">
        <v>10153</v>
      </c>
      <c r="R1312" s="42" t="s">
        <v>499</v>
      </c>
      <c r="S1312" s="42" t="s">
        <v>12521</v>
      </c>
      <c r="T1312" t="s">
        <v>10153</v>
      </c>
      <c r="U1312" s="42" t="s">
        <v>499</v>
      </c>
      <c r="V1312" t="s">
        <v>12521</v>
      </c>
    </row>
    <row r="1313" spans="1:22" ht="18" customHeight="1">
      <c r="A1313">
        <v>4604</v>
      </c>
      <c r="B1313">
        <v>4604</v>
      </c>
      <c r="C1313" s="3">
        <v>41186</v>
      </c>
      <c r="D1313">
        <v>41231</v>
      </c>
      <c r="E1313" t="s">
        <v>1529</v>
      </c>
      <c r="F1313" t="s">
        <v>1530</v>
      </c>
      <c r="G1313" t="s">
        <v>9085</v>
      </c>
      <c r="H1313" s="42" t="s">
        <v>12816</v>
      </c>
      <c r="I1313" s="28">
        <v>41213</v>
      </c>
      <c r="J1313" t="s">
        <v>9086</v>
      </c>
      <c r="K1313" t="s">
        <v>9087</v>
      </c>
      <c r="L1313" t="s">
        <v>9088</v>
      </c>
      <c r="M1313" t="s">
        <v>9089</v>
      </c>
      <c r="N1313" s="42" t="s">
        <v>13009</v>
      </c>
      <c r="O1313" s="42" t="s">
        <v>5510</v>
      </c>
      <c r="P1313" s="42">
        <v>41250</v>
      </c>
      <c r="Q1313" s="42" t="s">
        <v>499</v>
      </c>
      <c r="R1313" s="42" t="s">
        <v>12817</v>
      </c>
      <c r="S1313" t="s">
        <v>12522</v>
      </c>
      <c r="T1313" s="42" t="s">
        <v>499</v>
      </c>
      <c r="U1313" t="s">
        <v>12817</v>
      </c>
      <c r="V1313" t="s">
        <v>12522</v>
      </c>
    </row>
    <row r="1314" spans="1:22" ht="18" customHeight="1">
      <c r="A1314">
        <v>4603</v>
      </c>
      <c r="B1314">
        <v>4603</v>
      </c>
      <c r="C1314" s="3">
        <v>41186</v>
      </c>
      <c r="D1314">
        <v>41249</v>
      </c>
      <c r="E1314" t="s">
        <v>1594</v>
      </c>
      <c r="F1314" t="s">
        <v>1530</v>
      </c>
      <c r="G1314" t="s">
        <v>9090</v>
      </c>
      <c r="H1314" s="42" t="s">
        <v>499</v>
      </c>
      <c r="I1314" s="28">
        <v>41213</v>
      </c>
      <c r="J1314" t="s">
        <v>9091</v>
      </c>
      <c r="K1314" s="28" t="s">
        <v>13691</v>
      </c>
      <c r="L1314" t="s">
        <v>9092</v>
      </c>
      <c r="M1314" t="s">
        <v>13692</v>
      </c>
      <c r="N1314" s="42" t="s">
        <v>499</v>
      </c>
      <c r="O1314" s="42" t="s">
        <v>499</v>
      </c>
      <c r="P1314" s="42" t="s">
        <v>499</v>
      </c>
      <c r="Q1314" s="42" t="s">
        <v>13693</v>
      </c>
      <c r="R1314" s="42" t="s">
        <v>499</v>
      </c>
      <c r="S1314" s="42" t="s">
        <v>12523</v>
      </c>
      <c r="T1314" t="s">
        <v>12818</v>
      </c>
      <c r="U1314" s="42" t="s">
        <v>499</v>
      </c>
      <c r="V1314" t="s">
        <v>12523</v>
      </c>
    </row>
    <row r="1315" spans="1:22" ht="18" customHeight="1">
      <c r="A1315">
        <v>4602</v>
      </c>
      <c r="B1315">
        <v>4602</v>
      </c>
      <c r="C1315" s="3">
        <v>41186</v>
      </c>
      <c r="D1315">
        <v>41231</v>
      </c>
      <c r="E1315" t="s">
        <v>1594</v>
      </c>
      <c r="F1315" t="s">
        <v>1530</v>
      </c>
      <c r="G1315" t="s">
        <v>9093</v>
      </c>
      <c r="H1315" s="42" t="s">
        <v>499</v>
      </c>
      <c r="I1315" s="28">
        <v>41213</v>
      </c>
      <c r="J1315" t="s">
        <v>9094</v>
      </c>
      <c r="K1315" s="28" t="s">
        <v>13694</v>
      </c>
      <c r="L1315" t="s">
        <v>9095</v>
      </c>
      <c r="M1315" t="s">
        <v>9096</v>
      </c>
      <c r="N1315" s="42" t="s">
        <v>499</v>
      </c>
      <c r="O1315" s="42" t="s">
        <v>499</v>
      </c>
      <c r="P1315" s="42" t="s">
        <v>499</v>
      </c>
      <c r="Q1315" s="42" t="s">
        <v>499</v>
      </c>
      <c r="R1315" s="42" t="s">
        <v>499</v>
      </c>
      <c r="S1315" s="42" t="s">
        <v>12524</v>
      </c>
      <c r="T1315" s="42" t="s">
        <v>499</v>
      </c>
      <c r="U1315" s="42" t="s">
        <v>499</v>
      </c>
      <c r="V1315" t="s">
        <v>12524</v>
      </c>
    </row>
    <row r="1316" spans="1:22" ht="18" customHeight="1">
      <c r="A1316">
        <v>4601</v>
      </c>
      <c r="B1316">
        <v>4601</v>
      </c>
      <c r="C1316" s="3">
        <v>41186</v>
      </c>
      <c r="D1316">
        <v>41231</v>
      </c>
      <c r="E1316" t="s">
        <v>1594</v>
      </c>
      <c r="F1316" t="s">
        <v>1530</v>
      </c>
      <c r="G1316" t="s">
        <v>9097</v>
      </c>
      <c r="H1316" s="42" t="s">
        <v>499</v>
      </c>
      <c r="I1316" s="28">
        <v>41213</v>
      </c>
      <c r="J1316" t="s">
        <v>9098</v>
      </c>
      <c r="K1316" s="28" t="s">
        <v>9099</v>
      </c>
      <c r="L1316" t="s">
        <v>9100</v>
      </c>
      <c r="M1316" t="s">
        <v>9101</v>
      </c>
      <c r="N1316" s="42" t="s">
        <v>499</v>
      </c>
      <c r="O1316" s="42" t="s">
        <v>499</v>
      </c>
      <c r="P1316" s="42" t="s">
        <v>499</v>
      </c>
      <c r="Q1316" s="42" t="s">
        <v>499</v>
      </c>
      <c r="R1316" s="42" t="s">
        <v>499</v>
      </c>
      <c r="S1316" s="42" t="s">
        <v>12525</v>
      </c>
      <c r="T1316" s="42" t="s">
        <v>499</v>
      </c>
      <c r="U1316" s="42" t="s">
        <v>499</v>
      </c>
      <c r="V1316" t="s">
        <v>12525</v>
      </c>
    </row>
    <row r="1317" spans="1:22" ht="18" customHeight="1">
      <c r="A1317">
        <v>4600</v>
      </c>
      <c r="B1317">
        <v>4600</v>
      </c>
      <c r="C1317" s="3">
        <v>41186</v>
      </c>
      <c r="D1317">
        <v>41231</v>
      </c>
      <c r="E1317" t="s">
        <v>1529</v>
      </c>
      <c r="F1317" t="s">
        <v>1530</v>
      </c>
      <c r="G1317" t="s">
        <v>9102</v>
      </c>
      <c r="H1317" s="42" t="s">
        <v>12526</v>
      </c>
      <c r="I1317" s="28">
        <v>41213</v>
      </c>
      <c r="J1317" t="s">
        <v>9103</v>
      </c>
      <c r="K1317" t="s">
        <v>9104</v>
      </c>
      <c r="L1317" t="s">
        <v>9105</v>
      </c>
      <c r="M1317" t="s">
        <v>9106</v>
      </c>
      <c r="N1317" s="42" t="s">
        <v>12527</v>
      </c>
      <c r="O1317" s="42" t="s">
        <v>6288</v>
      </c>
      <c r="P1317" s="42">
        <v>41246</v>
      </c>
      <c r="Q1317" s="42" t="s">
        <v>499</v>
      </c>
      <c r="R1317" t="s">
        <v>12528</v>
      </c>
      <c r="S1317" t="s">
        <v>12529</v>
      </c>
      <c r="T1317" s="42" t="s">
        <v>499</v>
      </c>
      <c r="U1317" t="s">
        <v>12528</v>
      </c>
      <c r="V1317" t="s">
        <v>12529</v>
      </c>
    </row>
    <row r="1318" spans="1:22" ht="18" customHeight="1">
      <c r="A1318">
        <v>4599</v>
      </c>
      <c r="B1318">
        <v>4599</v>
      </c>
      <c r="C1318" s="3">
        <v>41186</v>
      </c>
      <c r="D1318">
        <v>41232</v>
      </c>
      <c r="E1318" t="s">
        <v>1529</v>
      </c>
      <c r="F1318" t="s">
        <v>1530</v>
      </c>
      <c r="G1318" t="s">
        <v>7409</v>
      </c>
      <c r="H1318" s="42" t="s">
        <v>9950</v>
      </c>
      <c r="I1318" s="28">
        <v>41213</v>
      </c>
      <c r="J1318" t="s">
        <v>9107</v>
      </c>
      <c r="K1318" t="s">
        <v>9384</v>
      </c>
      <c r="L1318" t="s">
        <v>7412</v>
      </c>
      <c r="M1318" t="s">
        <v>9108</v>
      </c>
      <c r="N1318" s="42" t="s">
        <v>9951</v>
      </c>
      <c r="O1318" s="42" t="s">
        <v>5510</v>
      </c>
      <c r="P1318" s="42">
        <v>41222</v>
      </c>
      <c r="Q1318" s="42" t="s">
        <v>9385</v>
      </c>
      <c r="R1318" t="s">
        <v>12530</v>
      </c>
      <c r="S1318" t="s">
        <v>12531</v>
      </c>
      <c r="T1318" t="s">
        <v>9385</v>
      </c>
      <c r="U1318" t="s">
        <v>12530</v>
      </c>
      <c r="V1318" t="s">
        <v>12531</v>
      </c>
    </row>
    <row r="1319" spans="1:22" ht="18" customHeight="1">
      <c r="A1319">
        <v>4598</v>
      </c>
      <c r="B1319">
        <v>4598</v>
      </c>
      <c r="C1319" s="3">
        <v>41186</v>
      </c>
      <c r="D1319">
        <v>41231</v>
      </c>
      <c r="E1319" t="s">
        <v>1594</v>
      </c>
      <c r="F1319" t="s">
        <v>1530</v>
      </c>
      <c r="G1319" t="s">
        <v>9109</v>
      </c>
      <c r="H1319" s="42" t="s">
        <v>499</v>
      </c>
      <c r="I1319" s="28">
        <v>41211</v>
      </c>
      <c r="J1319" t="s">
        <v>9110</v>
      </c>
      <c r="K1319" s="28" t="s">
        <v>9111</v>
      </c>
      <c r="L1319" t="s">
        <v>9112</v>
      </c>
      <c r="M1319" t="s">
        <v>9113</v>
      </c>
      <c r="N1319" s="42" t="s">
        <v>499</v>
      </c>
      <c r="O1319" s="42" t="s">
        <v>499</v>
      </c>
      <c r="P1319" s="42" t="s">
        <v>499</v>
      </c>
      <c r="Q1319" s="42" t="s">
        <v>499</v>
      </c>
      <c r="R1319" s="42" t="s">
        <v>499</v>
      </c>
      <c r="S1319" s="42" t="s">
        <v>12532</v>
      </c>
      <c r="T1319" s="42" t="s">
        <v>499</v>
      </c>
      <c r="U1319" s="42" t="s">
        <v>499</v>
      </c>
      <c r="V1319" t="s">
        <v>12532</v>
      </c>
    </row>
    <row r="1320" spans="1:22" ht="18" customHeight="1">
      <c r="A1320">
        <v>4597</v>
      </c>
      <c r="B1320">
        <v>4597</v>
      </c>
      <c r="C1320" s="3">
        <v>41186</v>
      </c>
      <c r="D1320">
        <v>41231</v>
      </c>
      <c r="E1320" t="s">
        <v>1529</v>
      </c>
      <c r="F1320" t="s">
        <v>1530</v>
      </c>
      <c r="G1320" t="s">
        <v>9114</v>
      </c>
      <c r="H1320" s="42" t="s">
        <v>12533</v>
      </c>
      <c r="I1320" s="28">
        <v>41213</v>
      </c>
      <c r="J1320" t="s">
        <v>9115</v>
      </c>
      <c r="K1320" t="s">
        <v>9116</v>
      </c>
      <c r="L1320" t="s">
        <v>9117</v>
      </c>
      <c r="M1320" t="s">
        <v>9118</v>
      </c>
      <c r="N1320" s="42" t="s">
        <v>12709</v>
      </c>
      <c r="O1320" s="42" t="s">
        <v>12677</v>
      </c>
      <c r="P1320" s="42">
        <v>41248</v>
      </c>
      <c r="Q1320" s="42" t="s">
        <v>499</v>
      </c>
      <c r="R1320" t="s">
        <v>12534</v>
      </c>
      <c r="S1320" t="s">
        <v>12535</v>
      </c>
      <c r="T1320" s="42" t="s">
        <v>499</v>
      </c>
      <c r="U1320" t="s">
        <v>12534</v>
      </c>
      <c r="V1320" t="s">
        <v>12535</v>
      </c>
    </row>
    <row r="1321" spans="1:22" ht="18" customHeight="1">
      <c r="A1321">
        <v>4596</v>
      </c>
      <c r="B1321">
        <v>4596</v>
      </c>
      <c r="C1321" s="3">
        <v>41186</v>
      </c>
      <c r="D1321">
        <v>41231</v>
      </c>
      <c r="E1321" t="s">
        <v>1529</v>
      </c>
      <c r="F1321" t="s">
        <v>1530</v>
      </c>
      <c r="G1321" t="s">
        <v>9119</v>
      </c>
      <c r="H1321" s="42" t="s">
        <v>10154</v>
      </c>
      <c r="I1321" s="28">
        <v>41225</v>
      </c>
      <c r="J1321" t="s">
        <v>9120</v>
      </c>
      <c r="K1321" t="s">
        <v>9121</v>
      </c>
      <c r="L1321" t="s">
        <v>9122</v>
      </c>
      <c r="M1321" t="s">
        <v>9123</v>
      </c>
      <c r="N1321" s="42" t="s">
        <v>10155</v>
      </c>
      <c r="O1321" s="42" t="s">
        <v>6922</v>
      </c>
      <c r="P1321" s="42">
        <v>41235</v>
      </c>
      <c r="Q1321" s="42" t="s">
        <v>499</v>
      </c>
      <c r="R1321" t="s">
        <v>12536</v>
      </c>
      <c r="S1321" t="s">
        <v>12537</v>
      </c>
      <c r="T1321" s="42" t="s">
        <v>499</v>
      </c>
      <c r="U1321" t="s">
        <v>12536</v>
      </c>
      <c r="V1321" t="s">
        <v>12537</v>
      </c>
    </row>
    <row r="1322" spans="1:22" ht="18" customHeight="1">
      <c r="A1322">
        <v>4595</v>
      </c>
      <c r="B1322">
        <v>4595</v>
      </c>
      <c r="C1322" s="3">
        <v>41186</v>
      </c>
      <c r="D1322">
        <v>41232</v>
      </c>
      <c r="E1322" t="s">
        <v>1529</v>
      </c>
      <c r="F1322" t="s">
        <v>12681</v>
      </c>
      <c r="G1322" t="s">
        <v>9124</v>
      </c>
      <c r="H1322" s="42" t="s">
        <v>13695</v>
      </c>
      <c r="I1322" s="28">
        <v>41213</v>
      </c>
      <c r="J1322" t="s">
        <v>9125</v>
      </c>
      <c r="K1322" s="28" t="s">
        <v>9386</v>
      </c>
      <c r="L1322" t="s">
        <v>9126</v>
      </c>
      <c r="M1322" t="s">
        <v>9387</v>
      </c>
      <c r="N1322" s="42" t="s">
        <v>13696</v>
      </c>
      <c r="O1322" s="42" t="s">
        <v>13697</v>
      </c>
      <c r="P1322" s="42">
        <v>41256</v>
      </c>
      <c r="Q1322" s="42" t="s">
        <v>9388</v>
      </c>
      <c r="R1322" s="42" t="s">
        <v>13698</v>
      </c>
      <c r="S1322" s="42" t="s">
        <v>12538</v>
      </c>
      <c r="T1322" t="s">
        <v>9388</v>
      </c>
      <c r="U1322" s="42" t="s">
        <v>499</v>
      </c>
      <c r="V1322" t="s">
        <v>12538</v>
      </c>
    </row>
    <row r="1323" spans="1:22" ht="18" customHeight="1">
      <c r="A1323">
        <v>4594</v>
      </c>
      <c r="B1323">
        <v>4594</v>
      </c>
      <c r="C1323" s="3">
        <v>41186</v>
      </c>
      <c r="D1323">
        <v>41231</v>
      </c>
      <c r="E1323" t="s">
        <v>1594</v>
      </c>
      <c r="F1323" t="s">
        <v>1530</v>
      </c>
      <c r="G1323" t="s">
        <v>9127</v>
      </c>
      <c r="H1323" s="42" t="s">
        <v>499</v>
      </c>
      <c r="I1323" s="28">
        <v>41213</v>
      </c>
      <c r="J1323" t="s">
        <v>9128</v>
      </c>
      <c r="K1323" s="28" t="s">
        <v>9129</v>
      </c>
      <c r="L1323" t="s">
        <v>9130</v>
      </c>
      <c r="M1323" t="s">
        <v>9131</v>
      </c>
      <c r="N1323" s="42" t="s">
        <v>499</v>
      </c>
      <c r="O1323" s="42" t="s">
        <v>499</v>
      </c>
      <c r="P1323" s="42" t="s">
        <v>499</v>
      </c>
      <c r="Q1323" s="42" t="s">
        <v>499</v>
      </c>
      <c r="R1323" s="42" t="s">
        <v>499</v>
      </c>
      <c r="S1323" s="42" t="s">
        <v>12539</v>
      </c>
      <c r="T1323" s="42" t="s">
        <v>499</v>
      </c>
      <c r="U1323" s="42" t="s">
        <v>499</v>
      </c>
      <c r="V1323" t="s">
        <v>12539</v>
      </c>
    </row>
    <row r="1324" spans="1:22" ht="18" customHeight="1">
      <c r="A1324">
        <v>4593</v>
      </c>
      <c r="B1324">
        <v>4593</v>
      </c>
      <c r="C1324" s="3">
        <v>41186</v>
      </c>
      <c r="D1324">
        <v>41231</v>
      </c>
      <c r="E1324" t="s">
        <v>1594</v>
      </c>
      <c r="F1324" t="s">
        <v>1530</v>
      </c>
      <c r="G1324" t="s">
        <v>9132</v>
      </c>
      <c r="H1324" s="42" t="s">
        <v>499</v>
      </c>
      <c r="I1324" s="28">
        <v>41213</v>
      </c>
      <c r="J1324" t="s">
        <v>9133</v>
      </c>
      <c r="K1324" s="28" t="s">
        <v>9134</v>
      </c>
      <c r="L1324" t="s">
        <v>9135</v>
      </c>
      <c r="M1324" t="s">
        <v>9136</v>
      </c>
      <c r="N1324" s="42" t="s">
        <v>499</v>
      </c>
      <c r="O1324" s="42" t="s">
        <v>499</v>
      </c>
      <c r="P1324" s="42" t="s">
        <v>499</v>
      </c>
      <c r="Q1324" s="42" t="s">
        <v>499</v>
      </c>
      <c r="R1324" s="42" t="s">
        <v>499</v>
      </c>
      <c r="S1324" s="42" t="s">
        <v>12540</v>
      </c>
      <c r="T1324" s="42" t="s">
        <v>499</v>
      </c>
      <c r="U1324" s="42" t="s">
        <v>499</v>
      </c>
      <c r="V1324" t="s">
        <v>12540</v>
      </c>
    </row>
    <row r="1325" spans="1:22" ht="18" customHeight="1">
      <c r="A1325">
        <v>4592</v>
      </c>
      <c r="B1325">
        <v>4592</v>
      </c>
      <c r="C1325" s="3">
        <v>41186</v>
      </c>
      <c r="D1325">
        <v>41231</v>
      </c>
      <c r="E1325" t="s">
        <v>1529</v>
      </c>
      <c r="F1325" t="s">
        <v>1530</v>
      </c>
      <c r="G1325" t="s">
        <v>9137</v>
      </c>
      <c r="H1325" s="42" t="s">
        <v>13010</v>
      </c>
      <c r="I1325" s="28">
        <v>41236</v>
      </c>
      <c r="J1325" t="s">
        <v>9138</v>
      </c>
      <c r="K1325" t="s">
        <v>13011</v>
      </c>
      <c r="L1325" t="s">
        <v>9139</v>
      </c>
      <c r="M1325" t="s">
        <v>9140</v>
      </c>
      <c r="N1325" s="42" t="s">
        <v>13012</v>
      </c>
      <c r="O1325" s="42" t="s">
        <v>5526</v>
      </c>
      <c r="P1325" s="42">
        <v>41250</v>
      </c>
      <c r="Q1325" s="42" t="s">
        <v>13013</v>
      </c>
      <c r="R1325" s="42" t="s">
        <v>13014</v>
      </c>
      <c r="S1325" t="s">
        <v>12541</v>
      </c>
      <c r="T1325" t="s">
        <v>13013</v>
      </c>
      <c r="U1325" t="s">
        <v>13014</v>
      </c>
      <c r="V1325" t="s">
        <v>12541</v>
      </c>
    </row>
    <row r="1326" spans="1:22" ht="18" customHeight="1">
      <c r="A1326">
        <v>4591</v>
      </c>
      <c r="B1326">
        <v>4591</v>
      </c>
      <c r="C1326" s="3">
        <v>41186</v>
      </c>
      <c r="D1326">
        <v>41232</v>
      </c>
      <c r="E1326" t="s">
        <v>1529</v>
      </c>
      <c r="F1326" t="s">
        <v>12681</v>
      </c>
      <c r="G1326" t="s">
        <v>9141</v>
      </c>
      <c r="H1326" s="42" t="s">
        <v>13015</v>
      </c>
      <c r="I1326" s="28">
        <v>41213</v>
      </c>
      <c r="J1326" t="s">
        <v>9142</v>
      </c>
      <c r="K1326" t="s">
        <v>9389</v>
      </c>
      <c r="L1326" t="s">
        <v>9143</v>
      </c>
      <c r="M1326" t="s">
        <v>9144</v>
      </c>
      <c r="N1326" s="42" t="s">
        <v>13016</v>
      </c>
      <c r="O1326" s="42" t="s">
        <v>12874</v>
      </c>
      <c r="P1326" s="42">
        <v>41253</v>
      </c>
      <c r="Q1326" s="42" t="s">
        <v>9390</v>
      </c>
      <c r="R1326" s="42" t="s">
        <v>13017</v>
      </c>
      <c r="S1326" t="s">
        <v>12542</v>
      </c>
      <c r="T1326" t="s">
        <v>9390</v>
      </c>
      <c r="U1326" t="s">
        <v>13017</v>
      </c>
      <c r="V1326" t="s">
        <v>12542</v>
      </c>
    </row>
    <row r="1327" spans="1:22" ht="18" customHeight="1">
      <c r="A1327">
        <v>4606</v>
      </c>
      <c r="B1327">
        <v>4606</v>
      </c>
      <c r="C1327" s="3">
        <v>41186</v>
      </c>
      <c r="D1327">
        <v>41231</v>
      </c>
      <c r="E1327" t="s">
        <v>1529</v>
      </c>
      <c r="F1327" t="s">
        <v>1530</v>
      </c>
      <c r="G1327" t="s">
        <v>9145</v>
      </c>
      <c r="H1327" s="42" t="s">
        <v>13018</v>
      </c>
      <c r="I1327" s="28">
        <v>41213</v>
      </c>
      <c r="J1327" t="s">
        <v>9146</v>
      </c>
      <c r="K1327" t="s">
        <v>9276</v>
      </c>
      <c r="L1327" t="s">
        <v>9147</v>
      </c>
      <c r="M1327" t="s">
        <v>9277</v>
      </c>
      <c r="N1327" s="42" t="s">
        <v>13019</v>
      </c>
      <c r="O1327" s="42" t="s">
        <v>5948</v>
      </c>
      <c r="P1327" s="42">
        <v>41253</v>
      </c>
      <c r="Q1327" s="42" t="s">
        <v>499</v>
      </c>
      <c r="R1327" s="42" t="s">
        <v>12974</v>
      </c>
      <c r="S1327" t="s">
        <v>12543</v>
      </c>
      <c r="T1327" s="42" t="s">
        <v>499</v>
      </c>
      <c r="U1327" t="s">
        <v>12974</v>
      </c>
      <c r="V1327" t="s">
        <v>12543</v>
      </c>
    </row>
    <row r="1328" spans="1:22" ht="18" customHeight="1">
      <c r="A1328">
        <v>5386</v>
      </c>
      <c r="B1328">
        <v>5386</v>
      </c>
      <c r="C1328" s="3">
        <v>41201</v>
      </c>
      <c r="D1328">
        <v>25613</v>
      </c>
      <c r="E1328" t="s">
        <v>1529</v>
      </c>
      <c r="F1328" t="s">
        <v>1770</v>
      </c>
      <c r="G1328" t="s">
        <v>1761</v>
      </c>
      <c r="H1328" s="42" t="s">
        <v>9419</v>
      </c>
      <c r="I1328" s="28">
        <v>41205</v>
      </c>
      <c r="J1328" t="s">
        <v>9367</v>
      </c>
      <c r="K1328" t="s">
        <v>9368</v>
      </c>
      <c r="L1328" t="s">
        <v>9369</v>
      </c>
      <c r="M1328" t="s">
        <v>9370</v>
      </c>
      <c r="N1328" s="42" t="s">
        <v>9711</v>
      </c>
      <c r="O1328" s="42" t="s">
        <v>4254</v>
      </c>
      <c r="P1328" s="42">
        <v>41207</v>
      </c>
      <c r="Q1328" t="s">
        <v>9371</v>
      </c>
      <c r="R1328" t="s">
        <v>12544</v>
      </c>
      <c r="S1328" t="s">
        <v>12545</v>
      </c>
      <c r="T1328" t="s">
        <v>9371</v>
      </c>
      <c r="U1328" t="s">
        <v>12544</v>
      </c>
      <c r="V1328" t="s">
        <v>12545</v>
      </c>
    </row>
    <row r="1329" spans="1:22" ht="18" customHeight="1">
      <c r="A1329">
        <v>4637</v>
      </c>
      <c r="B1329">
        <v>4637</v>
      </c>
      <c r="C1329" s="3">
        <v>41201</v>
      </c>
      <c r="D1329">
        <v>41266</v>
      </c>
      <c r="E1329" t="s">
        <v>1594</v>
      </c>
      <c r="F1329" t="s">
        <v>12681</v>
      </c>
      <c r="G1329" t="s">
        <v>9420</v>
      </c>
      <c r="H1329" s="42" t="s">
        <v>13699</v>
      </c>
      <c r="I1329" s="28">
        <v>41261</v>
      </c>
      <c r="J1329" t="s">
        <v>9421</v>
      </c>
      <c r="K1329" s="28" t="s">
        <v>13700</v>
      </c>
      <c r="L1329" s="28" t="s">
        <v>9422</v>
      </c>
      <c r="M1329" t="s">
        <v>9995</v>
      </c>
      <c r="N1329" s="42" t="s">
        <v>13701</v>
      </c>
      <c r="O1329" s="42" t="s">
        <v>13534</v>
      </c>
      <c r="P1329" s="42" t="s">
        <v>499</v>
      </c>
      <c r="Q1329" s="42" t="s">
        <v>12819</v>
      </c>
      <c r="R1329" s="42" t="s">
        <v>13702</v>
      </c>
      <c r="S1329" s="42" t="s">
        <v>12546</v>
      </c>
      <c r="T1329" t="s">
        <v>12819</v>
      </c>
      <c r="U1329" s="42" t="s">
        <v>499</v>
      </c>
      <c r="V1329" t="s">
        <v>12546</v>
      </c>
    </row>
    <row r="1330" spans="1:22" ht="18" customHeight="1">
      <c r="A1330">
        <v>4636</v>
      </c>
      <c r="B1330">
        <v>4636</v>
      </c>
      <c r="C1330" s="3">
        <v>41201</v>
      </c>
      <c r="D1330">
        <v>41246</v>
      </c>
      <c r="E1330" t="s">
        <v>1529</v>
      </c>
      <c r="F1330" t="s">
        <v>12681</v>
      </c>
      <c r="G1330" t="s">
        <v>9423</v>
      </c>
      <c r="H1330" s="42" t="s">
        <v>13703</v>
      </c>
      <c r="I1330">
        <v>41236</v>
      </c>
      <c r="J1330" t="s">
        <v>9424</v>
      </c>
      <c r="K1330" s="28" t="s">
        <v>9425</v>
      </c>
      <c r="L1330" t="s">
        <v>9426</v>
      </c>
      <c r="M1330" t="s">
        <v>9427</v>
      </c>
      <c r="N1330" s="42" t="s">
        <v>13704</v>
      </c>
      <c r="O1330" s="42" t="s">
        <v>13609</v>
      </c>
      <c r="P1330" s="42">
        <v>41257</v>
      </c>
      <c r="Q1330" s="42" t="s">
        <v>499</v>
      </c>
      <c r="R1330" s="42" t="s">
        <v>13705</v>
      </c>
      <c r="S1330" s="42" t="s">
        <v>12547</v>
      </c>
      <c r="T1330" s="42" t="s">
        <v>499</v>
      </c>
      <c r="U1330" s="42" t="s">
        <v>499</v>
      </c>
      <c r="V1330" t="s">
        <v>12547</v>
      </c>
    </row>
    <row r="1331" spans="1:22" ht="18" customHeight="1">
      <c r="A1331">
        <v>4635</v>
      </c>
      <c r="B1331">
        <v>4635</v>
      </c>
      <c r="C1331" s="3">
        <v>41201</v>
      </c>
      <c r="D1331">
        <v>41247</v>
      </c>
      <c r="E1331" t="s">
        <v>1594</v>
      </c>
      <c r="F1331" t="s">
        <v>1530</v>
      </c>
      <c r="G1331" t="s">
        <v>9438</v>
      </c>
      <c r="H1331" s="42" t="s">
        <v>499</v>
      </c>
      <c r="I1331">
        <v>41241</v>
      </c>
      <c r="J1331" t="s">
        <v>9439</v>
      </c>
      <c r="K1331" s="28" t="s">
        <v>9440</v>
      </c>
      <c r="L1331" t="s">
        <v>9441</v>
      </c>
      <c r="M1331" t="s">
        <v>9996</v>
      </c>
      <c r="N1331" s="42" t="s">
        <v>499</v>
      </c>
      <c r="O1331" s="42" t="s">
        <v>499</v>
      </c>
      <c r="P1331" s="42" t="s">
        <v>499</v>
      </c>
      <c r="Q1331" s="42" t="s">
        <v>9997</v>
      </c>
      <c r="R1331" s="42" t="s">
        <v>499</v>
      </c>
      <c r="S1331" s="42" t="s">
        <v>12548</v>
      </c>
      <c r="T1331" t="s">
        <v>9997</v>
      </c>
      <c r="U1331" s="42" t="s">
        <v>499</v>
      </c>
      <c r="V1331" t="s">
        <v>12548</v>
      </c>
    </row>
    <row r="1332" spans="1:22" ht="18" customHeight="1">
      <c r="A1332">
        <v>4634</v>
      </c>
      <c r="B1332">
        <v>4634</v>
      </c>
      <c r="C1332" s="3">
        <v>41201</v>
      </c>
      <c r="D1332">
        <v>41201</v>
      </c>
      <c r="E1332" t="s">
        <v>1594</v>
      </c>
      <c r="F1332" t="s">
        <v>1530</v>
      </c>
      <c r="G1332" t="s">
        <v>9442</v>
      </c>
      <c r="H1332" s="42" t="s">
        <v>499</v>
      </c>
      <c r="I1332">
        <v>41236</v>
      </c>
      <c r="J1332" t="s">
        <v>9443</v>
      </c>
      <c r="K1332" s="28" t="s">
        <v>13706</v>
      </c>
      <c r="L1332" t="s">
        <v>9444</v>
      </c>
      <c r="M1332" t="s">
        <v>13707</v>
      </c>
      <c r="N1332" s="42" t="s">
        <v>499</v>
      </c>
      <c r="O1332" s="42" t="s">
        <v>499</v>
      </c>
      <c r="P1332" s="42" t="s">
        <v>499</v>
      </c>
      <c r="Q1332" s="42" t="s">
        <v>499</v>
      </c>
      <c r="R1332" s="42" t="s">
        <v>499</v>
      </c>
      <c r="S1332" s="42" t="s">
        <v>12549</v>
      </c>
      <c r="T1332" s="42" t="s">
        <v>499</v>
      </c>
      <c r="U1332" s="42" t="s">
        <v>499</v>
      </c>
      <c r="V1332" t="s">
        <v>12549</v>
      </c>
    </row>
    <row r="1333" spans="1:22" ht="18" customHeight="1">
      <c r="A1333">
        <v>4633</v>
      </c>
      <c r="B1333">
        <v>4633</v>
      </c>
      <c r="C1333" s="3">
        <v>41201</v>
      </c>
      <c r="D1333">
        <v>41253</v>
      </c>
      <c r="E1333" t="s">
        <v>1594</v>
      </c>
      <c r="F1333" t="s">
        <v>1530</v>
      </c>
      <c r="G1333" t="s">
        <v>9445</v>
      </c>
      <c r="H1333" s="42" t="s">
        <v>499</v>
      </c>
      <c r="I1333">
        <v>41241</v>
      </c>
      <c r="J1333" t="s">
        <v>9446</v>
      </c>
      <c r="K1333" s="28" t="s">
        <v>13708</v>
      </c>
      <c r="L1333" t="s">
        <v>9447</v>
      </c>
      <c r="M1333" t="s">
        <v>10040</v>
      </c>
      <c r="N1333" s="42" t="s">
        <v>499</v>
      </c>
      <c r="O1333" s="42" t="s">
        <v>499</v>
      </c>
      <c r="P1333" s="42" t="s">
        <v>499</v>
      </c>
      <c r="Q1333" s="42" t="s">
        <v>9819</v>
      </c>
      <c r="R1333" s="42" t="s">
        <v>499</v>
      </c>
      <c r="S1333" s="42" t="s">
        <v>12550</v>
      </c>
      <c r="T1333" t="s">
        <v>9819</v>
      </c>
      <c r="U1333" s="42" t="s">
        <v>499</v>
      </c>
      <c r="V1333" t="s">
        <v>12550</v>
      </c>
    </row>
    <row r="1334" spans="1:22" ht="18" customHeight="1">
      <c r="A1334">
        <v>4632</v>
      </c>
      <c r="B1334">
        <v>4632</v>
      </c>
      <c r="C1334" s="3">
        <v>41201</v>
      </c>
      <c r="D1334">
        <v>41246</v>
      </c>
      <c r="E1334" t="s">
        <v>1538</v>
      </c>
      <c r="F1334" t="s">
        <v>1530</v>
      </c>
      <c r="G1334" t="s">
        <v>9448</v>
      </c>
      <c r="H1334" s="42" t="s">
        <v>499</v>
      </c>
      <c r="I1334" s="28" t="s">
        <v>499</v>
      </c>
      <c r="J1334" t="s">
        <v>13709</v>
      </c>
      <c r="K1334" s="28" t="s">
        <v>13710</v>
      </c>
      <c r="L1334" s="28" t="s">
        <v>9449</v>
      </c>
      <c r="M1334" t="s">
        <v>9450</v>
      </c>
      <c r="N1334" s="42" t="s">
        <v>499</v>
      </c>
      <c r="O1334" s="42" t="s">
        <v>499</v>
      </c>
      <c r="P1334" s="42" t="s">
        <v>499</v>
      </c>
      <c r="Q1334" s="42" t="s">
        <v>9820</v>
      </c>
      <c r="R1334" s="42" t="s">
        <v>499</v>
      </c>
      <c r="S1334" s="42" t="s">
        <v>12551</v>
      </c>
      <c r="T1334" t="s">
        <v>9820</v>
      </c>
      <c r="U1334" s="42" t="s">
        <v>499</v>
      </c>
      <c r="V1334" t="s">
        <v>12551</v>
      </c>
    </row>
    <row r="1335" spans="1:22" ht="18" customHeight="1">
      <c r="A1335">
        <v>4631</v>
      </c>
      <c r="B1335">
        <v>4631</v>
      </c>
      <c r="C1335" s="3">
        <v>41201</v>
      </c>
      <c r="D1335">
        <v>41246</v>
      </c>
      <c r="E1335" t="s">
        <v>1682</v>
      </c>
      <c r="F1335" t="s">
        <v>1530</v>
      </c>
      <c r="G1335" t="s">
        <v>9451</v>
      </c>
      <c r="H1335" s="42" t="s">
        <v>499</v>
      </c>
      <c r="I1335" s="28" t="s">
        <v>499</v>
      </c>
      <c r="J1335" t="s">
        <v>9452</v>
      </c>
      <c r="K1335" s="28" t="s">
        <v>9453</v>
      </c>
      <c r="L1335" s="28" t="s">
        <v>9454</v>
      </c>
      <c r="M1335" t="s">
        <v>9998</v>
      </c>
      <c r="N1335" s="42" t="s">
        <v>499</v>
      </c>
      <c r="O1335" s="42" t="s">
        <v>499</v>
      </c>
      <c r="P1335" s="42" t="s">
        <v>499</v>
      </c>
      <c r="Q1335" s="42" t="s">
        <v>9999</v>
      </c>
      <c r="R1335" s="42" t="s">
        <v>499</v>
      </c>
      <c r="S1335" s="42" t="s">
        <v>12552</v>
      </c>
      <c r="T1335" t="s">
        <v>9999</v>
      </c>
      <c r="U1335" s="42" t="s">
        <v>499</v>
      </c>
      <c r="V1335" t="s">
        <v>12552</v>
      </c>
    </row>
    <row r="1336" spans="1:22" ht="18" customHeight="1">
      <c r="A1336">
        <v>4630</v>
      </c>
      <c r="B1336">
        <v>4630</v>
      </c>
      <c r="C1336" s="3">
        <v>41201</v>
      </c>
      <c r="D1336">
        <v>41246</v>
      </c>
      <c r="E1336" t="s">
        <v>1529</v>
      </c>
      <c r="F1336" t="s">
        <v>1530</v>
      </c>
      <c r="G1336" t="s">
        <v>9455</v>
      </c>
      <c r="H1336" s="42" t="s">
        <v>13711</v>
      </c>
      <c r="I1336">
        <v>41236</v>
      </c>
      <c r="J1336" t="s">
        <v>9456</v>
      </c>
      <c r="K1336" s="28" t="s">
        <v>9457</v>
      </c>
      <c r="L1336" t="s">
        <v>9458</v>
      </c>
      <c r="M1336" t="s">
        <v>9459</v>
      </c>
      <c r="N1336" s="42" t="s">
        <v>13712</v>
      </c>
      <c r="O1336" s="42" t="s">
        <v>5510</v>
      </c>
      <c r="P1336" s="42">
        <v>41260</v>
      </c>
      <c r="Q1336" s="42" t="s">
        <v>499</v>
      </c>
      <c r="R1336" s="42" t="s">
        <v>13713</v>
      </c>
      <c r="S1336" s="42" t="s">
        <v>12553</v>
      </c>
      <c r="T1336" s="42" t="s">
        <v>499</v>
      </c>
      <c r="U1336" s="42" t="s">
        <v>499</v>
      </c>
      <c r="V1336" t="s">
        <v>12553</v>
      </c>
    </row>
    <row r="1337" spans="1:22" ht="18" customHeight="1">
      <c r="A1337">
        <v>4629</v>
      </c>
      <c r="B1337">
        <v>4629</v>
      </c>
      <c r="C1337" s="3">
        <v>41201</v>
      </c>
      <c r="D1337">
        <v>41246</v>
      </c>
      <c r="E1337" t="s">
        <v>1529</v>
      </c>
      <c r="F1337" t="s">
        <v>1530</v>
      </c>
      <c r="G1337" t="s">
        <v>7660</v>
      </c>
      <c r="H1337" s="42" t="s">
        <v>13552</v>
      </c>
      <c r="I1337">
        <v>41236</v>
      </c>
      <c r="J1337" t="s">
        <v>9460</v>
      </c>
      <c r="K1337" s="28" t="s">
        <v>9461</v>
      </c>
      <c r="L1337" t="s">
        <v>7663</v>
      </c>
      <c r="M1337" t="s">
        <v>9462</v>
      </c>
      <c r="N1337" s="42" t="s">
        <v>13541</v>
      </c>
      <c r="O1337" s="42" t="s">
        <v>6288</v>
      </c>
      <c r="P1337" s="42">
        <v>41256</v>
      </c>
      <c r="Q1337" s="42" t="s">
        <v>499</v>
      </c>
      <c r="R1337" s="42" t="s">
        <v>13553</v>
      </c>
      <c r="S1337" s="42" t="s">
        <v>12554</v>
      </c>
      <c r="T1337" s="42" t="s">
        <v>499</v>
      </c>
      <c r="U1337" s="42" t="s">
        <v>499</v>
      </c>
      <c r="V1337" t="s">
        <v>12554</v>
      </c>
    </row>
    <row r="1338" spans="1:22" ht="18" customHeight="1">
      <c r="A1338">
        <v>4628</v>
      </c>
      <c r="B1338">
        <v>4628</v>
      </c>
      <c r="C1338" s="3">
        <v>41201</v>
      </c>
      <c r="D1338">
        <v>41246</v>
      </c>
      <c r="E1338" t="s">
        <v>1594</v>
      </c>
      <c r="F1338" t="s">
        <v>1530</v>
      </c>
      <c r="G1338" t="s">
        <v>9463</v>
      </c>
      <c r="H1338" s="42" t="s">
        <v>499</v>
      </c>
      <c r="I1338">
        <v>41236</v>
      </c>
      <c r="J1338" t="s">
        <v>9464</v>
      </c>
      <c r="K1338" s="28" t="s">
        <v>13714</v>
      </c>
      <c r="L1338" t="s">
        <v>9465</v>
      </c>
      <c r="M1338" t="s">
        <v>9466</v>
      </c>
      <c r="N1338" s="42" t="s">
        <v>499</v>
      </c>
      <c r="O1338" s="42" t="s">
        <v>499</v>
      </c>
      <c r="P1338" s="42" t="s">
        <v>499</v>
      </c>
      <c r="Q1338" s="42" t="s">
        <v>13715</v>
      </c>
      <c r="R1338" s="42" t="s">
        <v>499</v>
      </c>
      <c r="S1338" s="42" t="s">
        <v>12555</v>
      </c>
      <c r="T1338" s="42" t="s">
        <v>499</v>
      </c>
      <c r="U1338" s="42" t="s">
        <v>499</v>
      </c>
      <c r="V1338" t="s">
        <v>12555</v>
      </c>
    </row>
    <row r="1339" spans="1:22" ht="18" customHeight="1">
      <c r="A1339">
        <v>4627</v>
      </c>
      <c r="B1339">
        <v>4627</v>
      </c>
      <c r="C1339" s="3">
        <v>41201</v>
      </c>
      <c r="D1339">
        <v>41246</v>
      </c>
      <c r="E1339" t="s">
        <v>1594</v>
      </c>
      <c r="F1339" t="s">
        <v>1530</v>
      </c>
      <c r="G1339" t="s">
        <v>9467</v>
      </c>
      <c r="H1339" s="42" t="s">
        <v>13554</v>
      </c>
      <c r="I1339">
        <v>41236</v>
      </c>
      <c r="J1339" t="s">
        <v>9468</v>
      </c>
      <c r="K1339" s="28" t="s">
        <v>9469</v>
      </c>
      <c r="L1339" t="s">
        <v>9470</v>
      </c>
      <c r="M1339" t="s">
        <v>9471</v>
      </c>
      <c r="N1339" s="42" t="s">
        <v>7191</v>
      </c>
      <c r="O1339" s="42" t="s">
        <v>499</v>
      </c>
      <c r="P1339" s="42" t="s">
        <v>499</v>
      </c>
      <c r="Q1339" s="42" t="s">
        <v>499</v>
      </c>
      <c r="R1339" s="42" t="s">
        <v>13555</v>
      </c>
      <c r="S1339" s="42" t="s">
        <v>12556</v>
      </c>
      <c r="T1339" s="42" t="s">
        <v>499</v>
      </c>
      <c r="U1339" s="42" t="s">
        <v>499</v>
      </c>
      <c r="V1339" t="s">
        <v>12556</v>
      </c>
    </row>
    <row r="1340" spans="1:22" ht="18" customHeight="1">
      <c r="A1340">
        <v>4626</v>
      </c>
      <c r="B1340">
        <v>4626</v>
      </c>
      <c r="C1340" s="3">
        <v>41201</v>
      </c>
      <c r="D1340">
        <v>41246</v>
      </c>
      <c r="E1340" t="s">
        <v>1594</v>
      </c>
      <c r="F1340" t="s">
        <v>1530</v>
      </c>
      <c r="G1340" t="s">
        <v>9472</v>
      </c>
      <c r="H1340" s="42" t="s">
        <v>499</v>
      </c>
      <c r="I1340">
        <v>41236</v>
      </c>
      <c r="J1340" t="s">
        <v>13716</v>
      </c>
      <c r="K1340" s="28" t="s">
        <v>9473</v>
      </c>
      <c r="L1340" t="s">
        <v>9474</v>
      </c>
      <c r="M1340" t="s">
        <v>9475</v>
      </c>
      <c r="N1340" s="42" t="s">
        <v>499</v>
      </c>
      <c r="O1340" s="42" t="s">
        <v>499</v>
      </c>
      <c r="P1340" s="42" t="s">
        <v>499</v>
      </c>
      <c r="Q1340" s="42" t="s">
        <v>499</v>
      </c>
      <c r="R1340" s="42" t="s">
        <v>499</v>
      </c>
      <c r="S1340" s="42" t="s">
        <v>12557</v>
      </c>
      <c r="T1340" s="42" t="s">
        <v>499</v>
      </c>
      <c r="U1340" s="42" t="s">
        <v>499</v>
      </c>
      <c r="V1340" t="s">
        <v>12557</v>
      </c>
    </row>
    <row r="1341" spans="1:22" ht="18" customHeight="1">
      <c r="A1341">
        <v>4625</v>
      </c>
      <c r="B1341">
        <v>4625</v>
      </c>
      <c r="C1341" s="3">
        <v>41201</v>
      </c>
      <c r="D1341">
        <v>41246</v>
      </c>
      <c r="E1341" t="s">
        <v>1529</v>
      </c>
      <c r="F1341" t="s">
        <v>1530</v>
      </c>
      <c r="G1341" t="s">
        <v>3447</v>
      </c>
      <c r="H1341" s="42" t="s">
        <v>10156</v>
      </c>
      <c r="I1341">
        <v>41236</v>
      </c>
      <c r="J1341" t="s">
        <v>9476</v>
      </c>
      <c r="K1341" t="s">
        <v>9477</v>
      </c>
      <c r="L1341" t="s">
        <v>5158</v>
      </c>
      <c r="M1341" t="s">
        <v>9478</v>
      </c>
      <c r="N1341" s="42" t="s">
        <v>10157</v>
      </c>
      <c r="O1341" s="42" t="s">
        <v>5510</v>
      </c>
      <c r="P1341" s="42">
        <v>41234</v>
      </c>
      <c r="Q1341" s="42" t="s">
        <v>499</v>
      </c>
      <c r="R1341" t="s">
        <v>12558</v>
      </c>
      <c r="S1341" t="s">
        <v>12559</v>
      </c>
      <c r="T1341" s="42" t="s">
        <v>499</v>
      </c>
      <c r="U1341" t="s">
        <v>12558</v>
      </c>
      <c r="V1341" t="s">
        <v>12559</v>
      </c>
    </row>
    <row r="1342" spans="1:22" ht="18" customHeight="1">
      <c r="A1342">
        <v>4624</v>
      </c>
      <c r="B1342">
        <v>4624</v>
      </c>
      <c r="C1342" s="3">
        <v>41201</v>
      </c>
      <c r="D1342">
        <v>41246</v>
      </c>
      <c r="E1342" t="s">
        <v>1529</v>
      </c>
      <c r="F1342" t="s">
        <v>1530</v>
      </c>
      <c r="G1342" t="s">
        <v>9479</v>
      </c>
      <c r="H1342" s="42" t="s">
        <v>12560</v>
      </c>
      <c r="I1342">
        <v>41236</v>
      </c>
      <c r="J1342" t="s">
        <v>9480</v>
      </c>
      <c r="K1342" t="s">
        <v>9481</v>
      </c>
      <c r="L1342" t="s">
        <v>9482</v>
      </c>
      <c r="M1342" t="s">
        <v>9483</v>
      </c>
      <c r="N1342" s="42" t="s">
        <v>12561</v>
      </c>
      <c r="O1342" s="42" t="s">
        <v>8155</v>
      </c>
      <c r="P1342" s="42">
        <v>41243</v>
      </c>
      <c r="Q1342" s="42" t="s">
        <v>499</v>
      </c>
      <c r="R1342" t="s">
        <v>12562</v>
      </c>
      <c r="S1342" t="s">
        <v>12563</v>
      </c>
      <c r="T1342" s="42" t="s">
        <v>499</v>
      </c>
      <c r="U1342" t="s">
        <v>12562</v>
      </c>
      <c r="V1342" t="s">
        <v>12563</v>
      </c>
    </row>
    <row r="1343" spans="1:22" ht="18" customHeight="1">
      <c r="A1343">
        <v>4623</v>
      </c>
      <c r="B1343">
        <v>4623</v>
      </c>
      <c r="C1343" s="3">
        <v>41201</v>
      </c>
      <c r="D1343">
        <v>41246</v>
      </c>
      <c r="E1343" t="s">
        <v>1594</v>
      </c>
      <c r="F1343" t="s">
        <v>1530</v>
      </c>
      <c r="G1343" t="s">
        <v>9484</v>
      </c>
      <c r="H1343" s="42" t="s">
        <v>499</v>
      </c>
      <c r="I1343">
        <v>41236</v>
      </c>
      <c r="J1343" t="s">
        <v>13717</v>
      </c>
      <c r="K1343" s="28" t="s">
        <v>9485</v>
      </c>
      <c r="L1343" t="s">
        <v>5032</v>
      </c>
      <c r="M1343" t="s">
        <v>9486</v>
      </c>
      <c r="N1343" s="42" t="s">
        <v>499</v>
      </c>
      <c r="O1343" s="42" t="s">
        <v>499</v>
      </c>
      <c r="P1343" s="42" t="s">
        <v>499</v>
      </c>
      <c r="Q1343" s="42" t="s">
        <v>499</v>
      </c>
      <c r="R1343" s="42" t="s">
        <v>499</v>
      </c>
      <c r="S1343" s="42" t="s">
        <v>12564</v>
      </c>
      <c r="T1343" s="42" t="s">
        <v>499</v>
      </c>
      <c r="U1343" s="42" t="s">
        <v>499</v>
      </c>
      <c r="V1343" t="s">
        <v>12564</v>
      </c>
    </row>
    <row r="1344" spans="1:22" ht="18" customHeight="1">
      <c r="A1344" t="s">
        <v>13718</v>
      </c>
      <c r="B1344">
        <v>4622</v>
      </c>
      <c r="C1344" s="3">
        <v>41201</v>
      </c>
      <c r="D1344">
        <v>41246</v>
      </c>
      <c r="E1344" t="s">
        <v>1594</v>
      </c>
      <c r="F1344" t="s">
        <v>1530</v>
      </c>
      <c r="G1344" t="s">
        <v>1294</v>
      </c>
      <c r="H1344" s="42" t="s">
        <v>13020</v>
      </c>
      <c r="I1344">
        <v>41236</v>
      </c>
      <c r="J1344" t="s">
        <v>9487</v>
      </c>
      <c r="K1344" t="s">
        <v>9488</v>
      </c>
      <c r="L1344" t="s">
        <v>9489</v>
      </c>
      <c r="M1344" t="s">
        <v>9490</v>
      </c>
      <c r="N1344" s="42" t="s">
        <v>499</v>
      </c>
      <c r="O1344" s="42" t="s">
        <v>499</v>
      </c>
      <c r="P1344" s="42" t="s">
        <v>499</v>
      </c>
      <c r="Q1344" s="42" t="s">
        <v>13719</v>
      </c>
      <c r="R1344" s="42" t="s">
        <v>13021</v>
      </c>
      <c r="S1344" s="42" t="s">
        <v>12565</v>
      </c>
      <c r="T1344" s="42" t="s">
        <v>499</v>
      </c>
      <c r="U1344" t="s">
        <v>13021</v>
      </c>
      <c r="V1344" t="s">
        <v>12565</v>
      </c>
    </row>
    <row r="1345" spans="1:22" ht="18" customHeight="1">
      <c r="A1345">
        <v>4620</v>
      </c>
      <c r="B1345">
        <v>4620</v>
      </c>
      <c r="C1345" s="3">
        <v>41201</v>
      </c>
      <c r="D1345">
        <v>41246</v>
      </c>
      <c r="E1345" t="s">
        <v>1594</v>
      </c>
      <c r="F1345" t="s">
        <v>1530</v>
      </c>
      <c r="G1345" t="s">
        <v>9491</v>
      </c>
      <c r="H1345" s="42" t="s">
        <v>499</v>
      </c>
      <c r="I1345">
        <v>41236</v>
      </c>
      <c r="J1345" t="s">
        <v>9492</v>
      </c>
      <c r="K1345" s="28" t="s">
        <v>9493</v>
      </c>
      <c r="L1345" t="s">
        <v>9494</v>
      </c>
      <c r="M1345" t="s">
        <v>9495</v>
      </c>
      <c r="N1345" s="42" t="s">
        <v>499</v>
      </c>
      <c r="O1345" s="42" t="s">
        <v>499</v>
      </c>
      <c r="P1345" s="42" t="s">
        <v>499</v>
      </c>
      <c r="Q1345" s="42" t="s">
        <v>499</v>
      </c>
      <c r="R1345" s="42" t="s">
        <v>499</v>
      </c>
      <c r="S1345" s="42" t="s">
        <v>12566</v>
      </c>
      <c r="T1345" s="42" t="s">
        <v>499</v>
      </c>
      <c r="U1345" s="42" t="s">
        <v>499</v>
      </c>
      <c r="V1345" t="s">
        <v>12566</v>
      </c>
    </row>
    <row r="1346" spans="1:22" ht="18" customHeight="1">
      <c r="A1346">
        <v>4619</v>
      </c>
      <c r="B1346">
        <v>4619</v>
      </c>
      <c r="C1346" s="3">
        <v>41201</v>
      </c>
      <c r="D1346">
        <v>41246</v>
      </c>
      <c r="E1346" t="s">
        <v>1682</v>
      </c>
      <c r="F1346" t="s">
        <v>1530</v>
      </c>
      <c r="G1346" t="s">
        <v>9496</v>
      </c>
      <c r="H1346" s="42" t="s">
        <v>499</v>
      </c>
      <c r="I1346" s="28" t="s">
        <v>499</v>
      </c>
      <c r="J1346" t="s">
        <v>9497</v>
      </c>
      <c r="K1346" s="28" t="s">
        <v>9498</v>
      </c>
      <c r="L1346" s="28" t="s">
        <v>9499</v>
      </c>
      <c r="M1346" t="s">
        <v>9500</v>
      </c>
      <c r="N1346" s="42" t="s">
        <v>499</v>
      </c>
      <c r="O1346" s="42" t="s">
        <v>499</v>
      </c>
      <c r="P1346" s="42" t="s">
        <v>499</v>
      </c>
      <c r="Q1346" s="42" t="s">
        <v>10158</v>
      </c>
      <c r="R1346" s="42" t="s">
        <v>499</v>
      </c>
      <c r="S1346" s="42" t="s">
        <v>12567</v>
      </c>
      <c r="T1346" t="s">
        <v>10158</v>
      </c>
      <c r="U1346" s="42" t="s">
        <v>499</v>
      </c>
      <c r="V1346" t="s">
        <v>12567</v>
      </c>
    </row>
    <row r="1347" spans="1:22" ht="18" customHeight="1">
      <c r="A1347">
        <v>4618</v>
      </c>
      <c r="B1347">
        <v>4618</v>
      </c>
      <c r="C1347" s="3">
        <v>41201</v>
      </c>
      <c r="D1347">
        <v>41246</v>
      </c>
      <c r="E1347" t="s">
        <v>1594</v>
      </c>
      <c r="F1347" t="s">
        <v>1530</v>
      </c>
      <c r="G1347" t="s">
        <v>9501</v>
      </c>
      <c r="H1347" s="42" t="s">
        <v>499</v>
      </c>
      <c r="I1347" s="28">
        <v>41253</v>
      </c>
      <c r="J1347" t="s">
        <v>9502</v>
      </c>
      <c r="K1347" s="28" t="s">
        <v>12820</v>
      </c>
      <c r="L1347" t="s">
        <v>9503</v>
      </c>
      <c r="M1347" t="s">
        <v>10000</v>
      </c>
      <c r="N1347" s="42" t="s">
        <v>499</v>
      </c>
      <c r="O1347" s="42" t="s">
        <v>499</v>
      </c>
      <c r="P1347" s="42" t="s">
        <v>499</v>
      </c>
      <c r="Q1347" s="42" t="s">
        <v>12821</v>
      </c>
      <c r="R1347" s="42" t="s">
        <v>499</v>
      </c>
      <c r="S1347" s="42" t="s">
        <v>12568</v>
      </c>
      <c r="T1347" t="s">
        <v>12821</v>
      </c>
      <c r="U1347" s="42" t="s">
        <v>499</v>
      </c>
      <c r="V1347" t="s">
        <v>12568</v>
      </c>
    </row>
    <row r="1348" spans="1:22" ht="18" customHeight="1">
      <c r="A1348">
        <v>4617</v>
      </c>
      <c r="B1348">
        <v>4617</v>
      </c>
      <c r="C1348" s="3">
        <v>41201</v>
      </c>
      <c r="D1348">
        <v>41246</v>
      </c>
      <c r="E1348" t="s">
        <v>1594</v>
      </c>
      <c r="F1348" t="s">
        <v>1530</v>
      </c>
      <c r="G1348" t="s">
        <v>9504</v>
      </c>
      <c r="H1348" s="42" t="s">
        <v>499</v>
      </c>
      <c r="I1348">
        <v>41236</v>
      </c>
      <c r="J1348" t="s">
        <v>9505</v>
      </c>
      <c r="K1348" s="28" t="s">
        <v>9506</v>
      </c>
      <c r="L1348" t="s">
        <v>9507</v>
      </c>
      <c r="M1348" t="s">
        <v>9508</v>
      </c>
      <c r="N1348" s="42" t="s">
        <v>499</v>
      </c>
      <c r="O1348" s="42" t="s">
        <v>499</v>
      </c>
      <c r="P1348" s="42" t="s">
        <v>499</v>
      </c>
      <c r="Q1348" s="42" t="s">
        <v>499</v>
      </c>
      <c r="R1348" s="42" t="s">
        <v>499</v>
      </c>
      <c r="S1348" s="42" t="s">
        <v>12569</v>
      </c>
      <c r="T1348" s="42" t="s">
        <v>499</v>
      </c>
      <c r="U1348" s="42" t="s">
        <v>499</v>
      </c>
      <c r="V1348" t="s">
        <v>12569</v>
      </c>
    </row>
    <row r="1349" spans="1:22" ht="18" customHeight="1">
      <c r="A1349">
        <v>4616</v>
      </c>
      <c r="B1349">
        <v>4616</v>
      </c>
      <c r="C1349" s="3">
        <v>41201</v>
      </c>
      <c r="D1349">
        <v>41246</v>
      </c>
      <c r="E1349" t="s">
        <v>1594</v>
      </c>
      <c r="F1349" t="s">
        <v>1530</v>
      </c>
      <c r="G1349" t="s">
        <v>9509</v>
      </c>
      <c r="H1349" s="42" t="s">
        <v>499</v>
      </c>
      <c r="I1349">
        <v>41251</v>
      </c>
      <c r="J1349" t="s">
        <v>9510</v>
      </c>
      <c r="K1349" s="28" t="s">
        <v>9511</v>
      </c>
      <c r="L1349" t="s">
        <v>9512</v>
      </c>
      <c r="M1349" t="s">
        <v>9513</v>
      </c>
      <c r="N1349" s="42" t="s">
        <v>499</v>
      </c>
      <c r="O1349" s="42" t="s">
        <v>499</v>
      </c>
      <c r="P1349" s="42" t="s">
        <v>499</v>
      </c>
      <c r="Q1349" s="42" t="s">
        <v>499</v>
      </c>
      <c r="R1349" s="42" t="s">
        <v>499</v>
      </c>
      <c r="S1349" s="42" t="s">
        <v>12570</v>
      </c>
      <c r="T1349" s="42" t="s">
        <v>499</v>
      </c>
      <c r="U1349" s="42" t="s">
        <v>499</v>
      </c>
      <c r="V1349" t="s">
        <v>12570</v>
      </c>
    </row>
    <row r="1350" spans="1:22" ht="18" customHeight="1">
      <c r="A1350">
        <v>4614</v>
      </c>
      <c r="B1350">
        <v>4614</v>
      </c>
      <c r="C1350" s="3">
        <v>41201</v>
      </c>
      <c r="D1350">
        <v>41246</v>
      </c>
      <c r="E1350" t="s">
        <v>1529</v>
      </c>
      <c r="F1350" t="s">
        <v>1530</v>
      </c>
      <c r="G1350" t="s">
        <v>9514</v>
      </c>
      <c r="H1350" s="42" t="s">
        <v>10159</v>
      </c>
      <c r="I1350">
        <v>41236</v>
      </c>
      <c r="J1350" t="s">
        <v>9515</v>
      </c>
      <c r="K1350" t="s">
        <v>9516</v>
      </c>
      <c r="L1350" t="s">
        <v>9517</v>
      </c>
      <c r="M1350" t="s">
        <v>9518</v>
      </c>
      <c r="N1350" s="42" t="s">
        <v>10305</v>
      </c>
      <c r="O1350" s="42" t="s">
        <v>5510</v>
      </c>
      <c r="P1350" s="42">
        <v>41239</v>
      </c>
      <c r="Q1350" s="42" t="s">
        <v>499</v>
      </c>
      <c r="R1350" t="s">
        <v>12571</v>
      </c>
      <c r="S1350" t="s">
        <v>12572</v>
      </c>
      <c r="T1350" s="42" t="s">
        <v>499</v>
      </c>
      <c r="U1350" t="s">
        <v>12571</v>
      </c>
      <c r="V1350" t="s">
        <v>12572</v>
      </c>
    </row>
    <row r="1351" spans="1:22" ht="18" customHeight="1">
      <c r="A1351">
        <v>4613</v>
      </c>
      <c r="B1351">
        <v>4613</v>
      </c>
      <c r="C1351" s="3">
        <v>41201</v>
      </c>
      <c r="D1351">
        <v>41246</v>
      </c>
      <c r="E1351" t="s">
        <v>1529</v>
      </c>
      <c r="F1351" t="s">
        <v>1530</v>
      </c>
      <c r="G1351" t="s">
        <v>9519</v>
      </c>
      <c r="H1351" s="42" t="s">
        <v>10160</v>
      </c>
      <c r="I1351">
        <v>41236</v>
      </c>
      <c r="J1351" t="s">
        <v>9520</v>
      </c>
      <c r="K1351" t="s">
        <v>9521</v>
      </c>
      <c r="L1351" t="s">
        <v>9522</v>
      </c>
      <c r="M1351" t="s">
        <v>9523</v>
      </c>
      <c r="N1351" s="42" t="s">
        <v>10161</v>
      </c>
      <c r="O1351" s="42" t="s">
        <v>8155</v>
      </c>
      <c r="P1351" s="42">
        <v>41234</v>
      </c>
      <c r="Q1351" s="42" t="s">
        <v>499</v>
      </c>
      <c r="R1351" t="s">
        <v>12573</v>
      </c>
      <c r="S1351" t="s">
        <v>12574</v>
      </c>
      <c r="T1351" s="42" t="s">
        <v>499</v>
      </c>
      <c r="U1351" t="s">
        <v>12573</v>
      </c>
      <c r="V1351" t="s">
        <v>12574</v>
      </c>
    </row>
    <row r="1352" spans="1:22" ht="18" customHeight="1">
      <c r="A1352">
        <v>4612</v>
      </c>
      <c r="B1352">
        <v>4612</v>
      </c>
      <c r="C1352" s="3">
        <v>41201</v>
      </c>
      <c r="D1352">
        <v>41246</v>
      </c>
      <c r="E1352" t="s">
        <v>1682</v>
      </c>
      <c r="F1352" t="s">
        <v>1530</v>
      </c>
      <c r="G1352" t="s">
        <v>9519</v>
      </c>
      <c r="H1352" s="42" t="s">
        <v>499</v>
      </c>
      <c r="I1352" s="28" t="s">
        <v>499</v>
      </c>
      <c r="J1352" t="s">
        <v>9524</v>
      </c>
      <c r="K1352" s="28" t="s">
        <v>13720</v>
      </c>
      <c r="L1352" s="28" t="s">
        <v>9525</v>
      </c>
      <c r="M1352" t="s">
        <v>13721</v>
      </c>
      <c r="N1352" s="42" t="s">
        <v>499</v>
      </c>
      <c r="O1352" s="42" t="s">
        <v>499</v>
      </c>
      <c r="P1352" s="42" t="s">
        <v>499</v>
      </c>
      <c r="Q1352" s="42" t="s">
        <v>499</v>
      </c>
      <c r="R1352" s="42" t="s">
        <v>499</v>
      </c>
      <c r="S1352" s="42" t="s">
        <v>12575</v>
      </c>
      <c r="T1352" s="42" t="s">
        <v>499</v>
      </c>
      <c r="U1352" s="42" t="s">
        <v>499</v>
      </c>
      <c r="V1352" t="s">
        <v>12575</v>
      </c>
    </row>
    <row r="1353" spans="1:22" ht="18" customHeight="1">
      <c r="A1353">
        <v>4611</v>
      </c>
      <c r="B1353">
        <v>4611</v>
      </c>
      <c r="C1353" s="3">
        <v>41201</v>
      </c>
      <c r="D1353">
        <v>41246</v>
      </c>
      <c r="E1353" t="s">
        <v>1529</v>
      </c>
      <c r="F1353" t="s">
        <v>1530</v>
      </c>
      <c r="G1353" t="s">
        <v>9526</v>
      </c>
      <c r="H1353" s="42" t="s">
        <v>13556</v>
      </c>
      <c r="I1353">
        <v>41236</v>
      </c>
      <c r="J1353" t="s">
        <v>9527</v>
      </c>
      <c r="K1353" s="28" t="s">
        <v>9528</v>
      </c>
      <c r="L1353" t="s">
        <v>9529</v>
      </c>
      <c r="M1353" t="s">
        <v>9530</v>
      </c>
      <c r="N1353" s="42" t="s">
        <v>13557</v>
      </c>
      <c r="O1353" s="42" t="s">
        <v>12750</v>
      </c>
      <c r="P1353" s="42">
        <v>41255</v>
      </c>
      <c r="Q1353" s="42" t="s">
        <v>499</v>
      </c>
      <c r="R1353" s="42" t="s">
        <v>13558</v>
      </c>
      <c r="S1353" s="42" t="s">
        <v>12576</v>
      </c>
      <c r="T1353" s="42" t="s">
        <v>499</v>
      </c>
      <c r="U1353" s="42" t="s">
        <v>499</v>
      </c>
      <c r="V1353" t="s">
        <v>12576</v>
      </c>
    </row>
    <row r="1354" spans="1:22" ht="18" customHeight="1">
      <c r="A1354">
        <v>4610</v>
      </c>
      <c r="B1354">
        <v>4610</v>
      </c>
      <c r="C1354" s="3">
        <v>41201</v>
      </c>
      <c r="D1354">
        <v>41247</v>
      </c>
      <c r="E1354" t="s">
        <v>1682</v>
      </c>
      <c r="F1354" t="s">
        <v>1530</v>
      </c>
      <c r="G1354" t="s">
        <v>9531</v>
      </c>
      <c r="H1354" s="42" t="s">
        <v>499</v>
      </c>
      <c r="I1354" s="28" t="s">
        <v>499</v>
      </c>
      <c r="J1354" t="s">
        <v>9532</v>
      </c>
      <c r="K1354" s="28" t="s">
        <v>10001</v>
      </c>
      <c r="L1354" s="28" t="s">
        <v>9533</v>
      </c>
      <c r="M1354" t="s">
        <v>10002</v>
      </c>
      <c r="N1354" s="42" t="s">
        <v>499</v>
      </c>
      <c r="O1354" s="42" t="s">
        <v>499</v>
      </c>
      <c r="P1354" s="42" t="s">
        <v>499</v>
      </c>
      <c r="Q1354" s="42" t="s">
        <v>10003</v>
      </c>
      <c r="R1354" s="42" t="s">
        <v>499</v>
      </c>
      <c r="S1354" s="42" t="s">
        <v>12577</v>
      </c>
      <c r="T1354" t="s">
        <v>10003</v>
      </c>
      <c r="U1354" s="42" t="s">
        <v>499</v>
      </c>
      <c r="V1354" t="s">
        <v>12577</v>
      </c>
    </row>
    <row r="1355" spans="1:22" ht="18" customHeight="1">
      <c r="A1355">
        <v>4649</v>
      </c>
      <c r="B1355">
        <v>4649</v>
      </c>
      <c r="C1355" s="3">
        <v>41201</v>
      </c>
      <c r="D1355">
        <v>41253</v>
      </c>
      <c r="E1355" t="s">
        <v>1682</v>
      </c>
      <c r="F1355" t="s">
        <v>1530</v>
      </c>
      <c r="G1355" t="s">
        <v>9534</v>
      </c>
      <c r="H1355" s="42" t="s">
        <v>499</v>
      </c>
      <c r="I1355" s="28" t="s">
        <v>499</v>
      </c>
      <c r="J1355" t="s">
        <v>13722</v>
      </c>
      <c r="K1355" s="28" t="s">
        <v>13723</v>
      </c>
      <c r="L1355" s="28" t="s">
        <v>9535</v>
      </c>
      <c r="M1355" t="s">
        <v>13724</v>
      </c>
      <c r="N1355" s="42" t="s">
        <v>499</v>
      </c>
      <c r="O1355" s="42" t="s">
        <v>499</v>
      </c>
      <c r="P1355" s="42" t="s">
        <v>499</v>
      </c>
      <c r="Q1355" s="42" t="s">
        <v>10162</v>
      </c>
      <c r="R1355" s="42" t="s">
        <v>499</v>
      </c>
      <c r="S1355" s="42" t="s">
        <v>12578</v>
      </c>
      <c r="T1355" t="s">
        <v>10162</v>
      </c>
      <c r="U1355" s="42" t="s">
        <v>499</v>
      </c>
      <c r="V1355" t="s">
        <v>12578</v>
      </c>
    </row>
    <row r="1356" spans="1:22" ht="18" customHeight="1">
      <c r="A1356">
        <v>4638</v>
      </c>
      <c r="B1356">
        <v>4638</v>
      </c>
      <c r="C1356" s="3">
        <v>41201</v>
      </c>
      <c r="D1356">
        <v>41246</v>
      </c>
      <c r="E1356" t="s">
        <v>1594</v>
      </c>
      <c r="F1356" t="s">
        <v>1530</v>
      </c>
      <c r="G1356" t="s">
        <v>2661</v>
      </c>
      <c r="H1356" s="42" t="s">
        <v>499</v>
      </c>
      <c r="I1356">
        <v>41251</v>
      </c>
      <c r="J1356" t="s">
        <v>9536</v>
      </c>
      <c r="K1356" s="28" t="s">
        <v>9537</v>
      </c>
      <c r="L1356" t="s">
        <v>5084</v>
      </c>
      <c r="M1356" t="s">
        <v>9538</v>
      </c>
      <c r="N1356" s="42" t="s">
        <v>499</v>
      </c>
      <c r="O1356" s="42" t="s">
        <v>499</v>
      </c>
      <c r="P1356" s="42" t="s">
        <v>499</v>
      </c>
      <c r="Q1356" s="42" t="s">
        <v>499</v>
      </c>
      <c r="R1356" s="42" t="s">
        <v>499</v>
      </c>
      <c r="S1356" s="42" t="s">
        <v>12579</v>
      </c>
      <c r="T1356" s="42" t="s">
        <v>499</v>
      </c>
      <c r="U1356" s="42" t="s">
        <v>499</v>
      </c>
      <c r="V1356" t="s">
        <v>12579</v>
      </c>
    </row>
    <row r="1357" spans="1:22" ht="18" customHeight="1">
      <c r="A1357">
        <v>4639</v>
      </c>
      <c r="B1357">
        <v>4639</v>
      </c>
      <c r="C1357" s="3">
        <v>41201</v>
      </c>
      <c r="D1357">
        <v>41247</v>
      </c>
      <c r="E1357" t="s">
        <v>1682</v>
      </c>
      <c r="F1357" t="s">
        <v>1530</v>
      </c>
      <c r="G1357" t="s">
        <v>9539</v>
      </c>
      <c r="H1357" s="42" t="s">
        <v>499</v>
      </c>
      <c r="I1357" s="28" t="s">
        <v>499</v>
      </c>
      <c r="J1357" t="s">
        <v>9540</v>
      </c>
      <c r="K1357" s="28" t="s">
        <v>9541</v>
      </c>
      <c r="L1357" s="28" t="s">
        <v>9542</v>
      </c>
      <c r="M1357" t="s">
        <v>9543</v>
      </c>
      <c r="N1357" s="42" t="s">
        <v>499</v>
      </c>
      <c r="O1357" s="42" t="s">
        <v>499</v>
      </c>
      <c r="P1357" s="42" t="s">
        <v>499</v>
      </c>
      <c r="Q1357" s="42" t="s">
        <v>10041</v>
      </c>
      <c r="R1357" s="42" t="s">
        <v>499</v>
      </c>
      <c r="S1357" s="42" t="s">
        <v>12580</v>
      </c>
      <c r="T1357" t="s">
        <v>10041</v>
      </c>
      <c r="U1357" s="42" t="s">
        <v>499</v>
      </c>
      <c r="V1357" t="s">
        <v>12580</v>
      </c>
    </row>
    <row r="1358" spans="1:22" ht="18" customHeight="1">
      <c r="A1358">
        <v>4641</v>
      </c>
      <c r="B1358">
        <v>4641</v>
      </c>
      <c r="C1358" s="3">
        <v>41201</v>
      </c>
      <c r="D1358">
        <v>41246</v>
      </c>
      <c r="E1358" t="s">
        <v>1594</v>
      </c>
      <c r="F1358" t="s">
        <v>1530</v>
      </c>
      <c r="G1358" t="s">
        <v>9544</v>
      </c>
      <c r="H1358" s="42" t="s">
        <v>499</v>
      </c>
      <c r="I1358">
        <v>41236</v>
      </c>
      <c r="J1358" t="s">
        <v>9545</v>
      </c>
      <c r="K1358" s="28" t="s">
        <v>9546</v>
      </c>
      <c r="L1358" t="s">
        <v>9547</v>
      </c>
      <c r="M1358" t="s">
        <v>9548</v>
      </c>
      <c r="N1358" s="42" t="s">
        <v>499</v>
      </c>
      <c r="O1358" s="42" t="s">
        <v>499</v>
      </c>
      <c r="P1358" s="42" t="s">
        <v>499</v>
      </c>
      <c r="Q1358" s="42" t="s">
        <v>499</v>
      </c>
      <c r="R1358" s="42" t="s">
        <v>499</v>
      </c>
      <c r="S1358" s="42" t="s">
        <v>12581</v>
      </c>
      <c r="T1358" s="42" t="s">
        <v>499</v>
      </c>
      <c r="U1358" s="42" t="s">
        <v>499</v>
      </c>
      <c r="V1358" t="s">
        <v>12581</v>
      </c>
    </row>
    <row r="1359" spans="1:22" ht="18" customHeight="1">
      <c r="A1359">
        <v>4640</v>
      </c>
      <c r="B1359">
        <v>4640</v>
      </c>
      <c r="C1359" s="3">
        <v>41201</v>
      </c>
      <c r="D1359">
        <v>41246</v>
      </c>
      <c r="E1359" t="s">
        <v>1529</v>
      </c>
      <c r="F1359" t="s">
        <v>1530</v>
      </c>
      <c r="G1359" t="s">
        <v>9549</v>
      </c>
      <c r="H1359" s="42" t="s">
        <v>10163</v>
      </c>
      <c r="I1359">
        <v>41236</v>
      </c>
      <c r="J1359" t="s">
        <v>9550</v>
      </c>
      <c r="K1359" t="s">
        <v>9551</v>
      </c>
      <c r="L1359" t="s">
        <v>9552</v>
      </c>
      <c r="M1359" t="s">
        <v>9553</v>
      </c>
      <c r="N1359" s="42" t="s">
        <v>10164</v>
      </c>
      <c r="O1359" s="42" t="s">
        <v>6922</v>
      </c>
      <c r="P1359" s="42">
        <v>41236</v>
      </c>
      <c r="Q1359" s="42" t="s">
        <v>499</v>
      </c>
      <c r="R1359" t="s">
        <v>12582</v>
      </c>
      <c r="S1359" t="s">
        <v>12583</v>
      </c>
      <c r="T1359" s="42" t="s">
        <v>499</v>
      </c>
      <c r="U1359" t="s">
        <v>12582</v>
      </c>
      <c r="V1359" t="s">
        <v>12583</v>
      </c>
    </row>
    <row r="1360" spans="1:22" ht="18" customHeight="1">
      <c r="A1360">
        <v>4642</v>
      </c>
      <c r="B1360">
        <v>4642</v>
      </c>
      <c r="C1360" s="3">
        <v>41201</v>
      </c>
      <c r="D1360">
        <v>41246</v>
      </c>
      <c r="E1360" t="s">
        <v>1529</v>
      </c>
      <c r="F1360" t="s">
        <v>1530</v>
      </c>
      <c r="G1360" t="s">
        <v>9554</v>
      </c>
      <c r="H1360" s="42" t="s">
        <v>9719</v>
      </c>
      <c r="I1360">
        <v>41207</v>
      </c>
      <c r="J1360" t="s">
        <v>9555</v>
      </c>
      <c r="K1360" t="s">
        <v>9556</v>
      </c>
      <c r="L1360" t="s">
        <v>9557</v>
      </c>
      <c r="M1360" t="s">
        <v>9558</v>
      </c>
      <c r="N1360" s="42" t="s">
        <v>9720</v>
      </c>
      <c r="O1360" s="42" t="s">
        <v>5948</v>
      </c>
      <c r="P1360" s="42">
        <v>41208</v>
      </c>
      <c r="Q1360" s="42" t="s">
        <v>499</v>
      </c>
      <c r="R1360" t="s">
        <v>12584</v>
      </c>
      <c r="S1360" t="s">
        <v>12585</v>
      </c>
      <c r="T1360" s="42" t="s">
        <v>499</v>
      </c>
      <c r="U1360" t="s">
        <v>12584</v>
      </c>
      <c r="V1360" t="s">
        <v>12585</v>
      </c>
    </row>
    <row r="1361" spans="1:22" ht="18" customHeight="1">
      <c r="A1361">
        <v>4643</v>
      </c>
      <c r="B1361">
        <v>4643</v>
      </c>
      <c r="C1361" s="3">
        <v>41201</v>
      </c>
      <c r="D1361">
        <v>41246</v>
      </c>
      <c r="E1361" t="s">
        <v>1529</v>
      </c>
      <c r="F1361" t="s">
        <v>1530</v>
      </c>
      <c r="G1361" t="s">
        <v>9559</v>
      </c>
      <c r="H1361" s="42" t="s">
        <v>13022</v>
      </c>
      <c r="I1361">
        <v>41236</v>
      </c>
      <c r="J1361" t="s">
        <v>9560</v>
      </c>
      <c r="K1361" t="s">
        <v>9561</v>
      </c>
      <c r="L1361" t="s">
        <v>9562</v>
      </c>
      <c r="M1361" t="s">
        <v>9563</v>
      </c>
      <c r="N1361" s="42" t="s">
        <v>13023</v>
      </c>
      <c r="O1361" s="42" t="s">
        <v>6288</v>
      </c>
      <c r="P1361" s="42">
        <v>41254</v>
      </c>
      <c r="Q1361" s="42" t="s">
        <v>499</v>
      </c>
      <c r="R1361" s="42" t="s">
        <v>13024</v>
      </c>
      <c r="S1361" t="s">
        <v>12586</v>
      </c>
      <c r="T1361" s="42" t="s">
        <v>499</v>
      </c>
      <c r="U1361" t="s">
        <v>13024</v>
      </c>
      <c r="V1361" t="s">
        <v>12586</v>
      </c>
    </row>
    <row r="1362" spans="1:22" ht="18" customHeight="1">
      <c r="A1362">
        <v>4644</v>
      </c>
      <c r="B1362">
        <v>4644</v>
      </c>
      <c r="C1362" s="3">
        <v>41201</v>
      </c>
      <c r="D1362">
        <v>41246</v>
      </c>
      <c r="E1362" t="s">
        <v>1529</v>
      </c>
      <c r="F1362" t="s">
        <v>12681</v>
      </c>
      <c r="G1362" t="s">
        <v>9564</v>
      </c>
      <c r="H1362" s="42" t="s">
        <v>13025</v>
      </c>
      <c r="I1362">
        <v>41236</v>
      </c>
      <c r="J1362" t="s">
        <v>9565</v>
      </c>
      <c r="K1362" t="s">
        <v>9566</v>
      </c>
      <c r="L1362" t="s">
        <v>9567</v>
      </c>
      <c r="M1362" t="s">
        <v>9568</v>
      </c>
      <c r="N1362" s="42" t="s">
        <v>13559</v>
      </c>
      <c r="O1362" s="42" t="s">
        <v>12874</v>
      </c>
      <c r="P1362" s="42">
        <v>41255</v>
      </c>
      <c r="Q1362" s="42" t="s">
        <v>499</v>
      </c>
      <c r="R1362" s="42" t="s">
        <v>13026</v>
      </c>
      <c r="S1362" s="42" t="s">
        <v>12587</v>
      </c>
      <c r="T1362" s="42" t="s">
        <v>499</v>
      </c>
      <c r="U1362" t="s">
        <v>13026</v>
      </c>
      <c r="V1362" t="s">
        <v>12587</v>
      </c>
    </row>
    <row r="1363" spans="1:22" ht="18" customHeight="1">
      <c r="A1363">
        <v>4645</v>
      </c>
      <c r="B1363">
        <v>4645</v>
      </c>
      <c r="C1363" s="3">
        <v>41201</v>
      </c>
      <c r="D1363">
        <v>41246</v>
      </c>
      <c r="E1363" t="s">
        <v>1594</v>
      </c>
      <c r="F1363" t="s">
        <v>1530</v>
      </c>
      <c r="G1363" t="s">
        <v>9569</v>
      </c>
      <c r="H1363" s="42" t="s">
        <v>10165</v>
      </c>
      <c r="I1363">
        <v>41236</v>
      </c>
      <c r="J1363" t="s">
        <v>9570</v>
      </c>
      <c r="K1363" t="s">
        <v>9571</v>
      </c>
      <c r="L1363" t="s">
        <v>9572</v>
      </c>
      <c r="M1363" t="s">
        <v>9573</v>
      </c>
      <c r="N1363" s="42" t="s">
        <v>10166</v>
      </c>
      <c r="O1363" s="42" t="s">
        <v>499</v>
      </c>
      <c r="P1363" s="42" t="s">
        <v>499</v>
      </c>
      <c r="Q1363" s="42" t="s">
        <v>499</v>
      </c>
      <c r="R1363" s="42" t="s">
        <v>12588</v>
      </c>
      <c r="S1363" s="42" t="s">
        <v>12589</v>
      </c>
      <c r="T1363" s="42" t="s">
        <v>499</v>
      </c>
      <c r="U1363" t="s">
        <v>12588</v>
      </c>
      <c r="V1363" t="s">
        <v>12589</v>
      </c>
    </row>
    <row r="1364" spans="1:22" ht="18" customHeight="1">
      <c r="A1364">
        <v>4646</v>
      </c>
      <c r="B1364">
        <v>4646</v>
      </c>
      <c r="C1364" s="3">
        <v>41201</v>
      </c>
      <c r="D1364">
        <v>41246</v>
      </c>
      <c r="E1364" t="s">
        <v>1529</v>
      </c>
      <c r="F1364" t="s">
        <v>1530</v>
      </c>
      <c r="G1364" t="s">
        <v>9574</v>
      </c>
      <c r="H1364" s="42" t="s">
        <v>12590</v>
      </c>
      <c r="I1364">
        <v>41236</v>
      </c>
      <c r="J1364" t="s">
        <v>9575</v>
      </c>
      <c r="K1364" t="s">
        <v>9576</v>
      </c>
      <c r="L1364" t="s">
        <v>9577</v>
      </c>
      <c r="M1364" t="s">
        <v>9578</v>
      </c>
      <c r="N1364" s="42" t="s">
        <v>12591</v>
      </c>
      <c r="O1364" s="42" t="s">
        <v>5510</v>
      </c>
      <c r="P1364" s="42">
        <v>41242</v>
      </c>
      <c r="Q1364" s="42" t="s">
        <v>499</v>
      </c>
      <c r="R1364" t="s">
        <v>12592</v>
      </c>
      <c r="S1364" t="s">
        <v>12593</v>
      </c>
      <c r="T1364" s="42" t="s">
        <v>499</v>
      </c>
      <c r="U1364" t="s">
        <v>12592</v>
      </c>
      <c r="V1364" t="s">
        <v>12593</v>
      </c>
    </row>
    <row r="1365" spans="1:22" ht="18" customHeight="1">
      <c r="A1365">
        <v>4647</v>
      </c>
      <c r="B1365">
        <v>4647</v>
      </c>
      <c r="C1365" s="3">
        <v>41201</v>
      </c>
      <c r="D1365">
        <v>41246</v>
      </c>
      <c r="E1365" t="s">
        <v>1529</v>
      </c>
      <c r="F1365" t="s">
        <v>1530</v>
      </c>
      <c r="G1365" t="s">
        <v>9579</v>
      </c>
      <c r="H1365" s="42" t="s">
        <v>10167</v>
      </c>
      <c r="I1365">
        <v>41236</v>
      </c>
      <c r="J1365" t="s">
        <v>9580</v>
      </c>
      <c r="K1365" t="s">
        <v>9581</v>
      </c>
      <c r="L1365" t="s">
        <v>9582</v>
      </c>
      <c r="M1365" t="s">
        <v>9583</v>
      </c>
      <c r="N1365" s="42" t="s">
        <v>10168</v>
      </c>
      <c r="O1365" s="42" t="s">
        <v>5510</v>
      </c>
      <c r="P1365" s="42">
        <v>41235</v>
      </c>
      <c r="Q1365" s="42" t="s">
        <v>499</v>
      </c>
      <c r="R1365" t="s">
        <v>12594</v>
      </c>
      <c r="S1365" t="s">
        <v>12595</v>
      </c>
      <c r="T1365" s="42" t="s">
        <v>499</v>
      </c>
      <c r="U1365" t="s">
        <v>12594</v>
      </c>
      <c r="V1365" t="s">
        <v>12595</v>
      </c>
    </row>
    <row r="1366" spans="1:22" ht="18" customHeight="1">
      <c r="A1366">
        <v>4648</v>
      </c>
      <c r="B1366">
        <v>4648</v>
      </c>
      <c r="C1366" s="3">
        <v>41201</v>
      </c>
      <c r="D1366">
        <v>41246</v>
      </c>
      <c r="E1366" t="s">
        <v>1594</v>
      </c>
      <c r="F1366" t="s">
        <v>1530</v>
      </c>
      <c r="G1366" t="s">
        <v>9584</v>
      </c>
      <c r="H1366" s="42" t="s">
        <v>499</v>
      </c>
      <c r="I1366">
        <v>41236</v>
      </c>
      <c r="J1366" t="s">
        <v>9585</v>
      </c>
      <c r="K1366" s="28" t="s">
        <v>9586</v>
      </c>
      <c r="L1366" t="s">
        <v>9587</v>
      </c>
      <c r="M1366" t="s">
        <v>9588</v>
      </c>
      <c r="N1366" s="42" t="s">
        <v>499</v>
      </c>
      <c r="O1366" s="42" t="s">
        <v>499</v>
      </c>
      <c r="P1366" s="42" t="s">
        <v>499</v>
      </c>
      <c r="Q1366" s="42" t="s">
        <v>499</v>
      </c>
      <c r="R1366" s="42" t="s">
        <v>499</v>
      </c>
      <c r="S1366" s="42" t="s">
        <v>12596</v>
      </c>
      <c r="T1366" s="42" t="s">
        <v>499</v>
      </c>
      <c r="U1366" s="42" t="s">
        <v>499</v>
      </c>
      <c r="V1366" t="s">
        <v>12596</v>
      </c>
    </row>
    <row r="1367" spans="1:22" ht="18" customHeight="1">
      <c r="A1367">
        <v>4621</v>
      </c>
      <c r="B1367">
        <v>4621</v>
      </c>
      <c r="C1367" s="3">
        <v>41201</v>
      </c>
      <c r="D1367">
        <v>41246</v>
      </c>
      <c r="E1367" t="s">
        <v>1529</v>
      </c>
      <c r="F1367" t="s">
        <v>1530</v>
      </c>
      <c r="G1367" t="s">
        <v>7699</v>
      </c>
      <c r="H1367" s="42" t="s">
        <v>12710</v>
      </c>
      <c r="I1367">
        <v>41236</v>
      </c>
      <c r="J1367" t="s">
        <v>9589</v>
      </c>
      <c r="K1367" t="s">
        <v>9712</v>
      </c>
      <c r="L1367" t="s">
        <v>7702</v>
      </c>
      <c r="M1367" t="s">
        <v>9590</v>
      </c>
      <c r="N1367" s="42" t="s">
        <v>12822</v>
      </c>
      <c r="O1367" s="42" t="s">
        <v>5920</v>
      </c>
      <c r="P1367" s="42">
        <v>41248</v>
      </c>
      <c r="Q1367" s="42" t="s">
        <v>12597</v>
      </c>
      <c r="R1367" s="42" t="s">
        <v>12711</v>
      </c>
      <c r="S1367" t="s">
        <v>12598</v>
      </c>
      <c r="T1367" t="s">
        <v>12597</v>
      </c>
      <c r="U1367" t="s">
        <v>12711</v>
      </c>
      <c r="V1367" t="s">
        <v>12598</v>
      </c>
    </row>
    <row r="1368" spans="1:22" ht="18" customHeight="1">
      <c r="A1368">
        <v>5510</v>
      </c>
      <c r="B1368">
        <v>5510</v>
      </c>
      <c r="C1368" s="3">
        <v>41221</v>
      </c>
      <c r="D1368">
        <v>41266</v>
      </c>
      <c r="E1368" t="s">
        <v>1529</v>
      </c>
      <c r="F1368" t="s">
        <v>1530</v>
      </c>
      <c r="G1368" t="s">
        <v>1945</v>
      </c>
      <c r="H1368" s="42" t="s">
        <v>10169</v>
      </c>
      <c r="I1368">
        <v>41226</v>
      </c>
      <c r="J1368" t="s">
        <v>9821</v>
      </c>
      <c r="K1368" t="s">
        <v>9822</v>
      </c>
      <c r="L1368" t="s">
        <v>9823</v>
      </c>
      <c r="M1368" t="s">
        <v>9824</v>
      </c>
      <c r="N1368" s="42" t="s">
        <v>10170</v>
      </c>
      <c r="O1368" s="42" t="s">
        <v>5510</v>
      </c>
      <c r="P1368" s="42">
        <v>41233</v>
      </c>
      <c r="Q1368" s="42" t="s">
        <v>499</v>
      </c>
      <c r="R1368" t="s">
        <v>12599</v>
      </c>
      <c r="S1368" t="s">
        <v>12600</v>
      </c>
      <c r="T1368" s="42" t="s">
        <v>499</v>
      </c>
      <c r="U1368" t="s">
        <v>12599</v>
      </c>
      <c r="V1368" t="s">
        <v>12600</v>
      </c>
    </row>
    <row r="1369" spans="1:22" ht="18" customHeight="1">
      <c r="A1369" t="s">
        <v>10171</v>
      </c>
      <c r="B1369">
        <v>5527</v>
      </c>
      <c r="C1369" s="3">
        <v>41221</v>
      </c>
      <c r="D1369">
        <v>41266</v>
      </c>
      <c r="E1369" t="s">
        <v>1538</v>
      </c>
      <c r="F1369" t="s">
        <v>1530</v>
      </c>
      <c r="G1369" t="s">
        <v>5849</v>
      </c>
      <c r="H1369" s="42" t="s">
        <v>499</v>
      </c>
      <c r="I1369">
        <v>41226</v>
      </c>
      <c r="J1369" t="s">
        <v>9826</v>
      </c>
      <c r="K1369" s="28" t="s">
        <v>9827</v>
      </c>
      <c r="L1369" t="s">
        <v>9828</v>
      </c>
      <c r="M1369" t="s">
        <v>9829</v>
      </c>
      <c r="N1369" s="42" t="s">
        <v>499</v>
      </c>
      <c r="O1369" s="42" t="s">
        <v>499</v>
      </c>
      <c r="P1369" s="42" t="s">
        <v>499</v>
      </c>
      <c r="Q1369" s="42" t="s">
        <v>10172</v>
      </c>
      <c r="R1369" s="42" t="s">
        <v>499</v>
      </c>
      <c r="S1369" s="42" t="s">
        <v>12601</v>
      </c>
      <c r="T1369" t="s">
        <v>10172</v>
      </c>
      <c r="U1369" s="42" t="s">
        <v>499</v>
      </c>
      <c r="V1369" t="s">
        <v>12601</v>
      </c>
    </row>
    <row r="1370" spans="1:22" ht="18" customHeight="1">
      <c r="A1370">
        <v>5528</v>
      </c>
      <c r="B1370">
        <v>5528</v>
      </c>
      <c r="C1370" s="3">
        <v>41221</v>
      </c>
      <c r="D1370">
        <v>41266</v>
      </c>
      <c r="E1370" t="s">
        <v>1529</v>
      </c>
      <c r="F1370" t="s">
        <v>1770</v>
      </c>
      <c r="G1370" t="s">
        <v>8766</v>
      </c>
      <c r="H1370" s="42" t="s">
        <v>10042</v>
      </c>
      <c r="I1370">
        <v>41227</v>
      </c>
      <c r="J1370" t="s">
        <v>9830</v>
      </c>
      <c r="K1370" t="s">
        <v>10043</v>
      </c>
      <c r="L1370" t="s">
        <v>8769</v>
      </c>
      <c r="M1370" t="s">
        <v>9831</v>
      </c>
      <c r="N1370" s="42" t="s">
        <v>10044</v>
      </c>
      <c r="O1370" s="42" t="s">
        <v>4271</v>
      </c>
      <c r="P1370" s="42">
        <v>41232</v>
      </c>
      <c r="Q1370" s="42" t="s">
        <v>499</v>
      </c>
      <c r="R1370" t="s">
        <v>12602</v>
      </c>
      <c r="S1370" t="s">
        <v>12603</v>
      </c>
      <c r="T1370" s="42" t="s">
        <v>499</v>
      </c>
      <c r="U1370" t="s">
        <v>12602</v>
      </c>
      <c r="V1370" t="s">
        <v>12603</v>
      </c>
    </row>
    <row r="1371" spans="1:22" ht="18" customHeight="1">
      <c r="A1371">
        <v>5530</v>
      </c>
      <c r="B1371">
        <v>5530</v>
      </c>
      <c r="C1371" s="3">
        <v>41221</v>
      </c>
      <c r="D1371">
        <v>41266</v>
      </c>
      <c r="E1371" t="s">
        <v>1594</v>
      </c>
      <c r="F1371" t="s">
        <v>1530</v>
      </c>
      <c r="G1371" t="s">
        <v>9832</v>
      </c>
      <c r="H1371" s="42" t="s">
        <v>499</v>
      </c>
      <c r="I1371">
        <v>41226</v>
      </c>
      <c r="J1371" t="s">
        <v>9833</v>
      </c>
      <c r="K1371" s="28" t="s">
        <v>9834</v>
      </c>
      <c r="L1371" t="s">
        <v>9835</v>
      </c>
      <c r="M1371" t="s">
        <v>9836</v>
      </c>
      <c r="N1371" s="42" t="s">
        <v>499</v>
      </c>
      <c r="O1371" s="42" t="s">
        <v>499</v>
      </c>
      <c r="P1371" s="42" t="s">
        <v>499</v>
      </c>
      <c r="Q1371" s="42" t="s">
        <v>499</v>
      </c>
      <c r="R1371" s="42" t="s">
        <v>499</v>
      </c>
      <c r="S1371" s="42" t="s">
        <v>12604</v>
      </c>
      <c r="T1371" s="42" t="s">
        <v>499</v>
      </c>
      <c r="U1371" s="42" t="s">
        <v>499</v>
      </c>
      <c r="V1371" t="s">
        <v>12604</v>
      </c>
    </row>
    <row r="1372" spans="1:22" ht="18" customHeight="1">
      <c r="A1372">
        <v>5531</v>
      </c>
      <c r="B1372">
        <v>5531</v>
      </c>
      <c r="C1372" s="3">
        <v>41221</v>
      </c>
      <c r="D1372">
        <v>41266</v>
      </c>
      <c r="E1372" t="s">
        <v>1529</v>
      </c>
      <c r="F1372" t="s">
        <v>1530</v>
      </c>
      <c r="G1372" t="s">
        <v>169</v>
      </c>
      <c r="H1372" s="42" t="s">
        <v>10045</v>
      </c>
      <c r="I1372">
        <v>41226</v>
      </c>
      <c r="J1372" t="s">
        <v>9837</v>
      </c>
      <c r="K1372" t="s">
        <v>9838</v>
      </c>
      <c r="L1372" t="s">
        <v>9839</v>
      </c>
      <c r="M1372" t="s">
        <v>9840</v>
      </c>
      <c r="N1372" s="42" t="s">
        <v>10046</v>
      </c>
      <c r="O1372" s="42" t="s">
        <v>8155</v>
      </c>
      <c r="P1372" s="42">
        <v>41232</v>
      </c>
      <c r="Q1372" s="42" t="s">
        <v>499</v>
      </c>
      <c r="R1372" t="s">
        <v>12605</v>
      </c>
      <c r="S1372" t="s">
        <v>12606</v>
      </c>
      <c r="T1372" s="42" t="s">
        <v>499</v>
      </c>
      <c r="U1372" t="s">
        <v>12605</v>
      </c>
      <c r="V1372" t="s">
        <v>12606</v>
      </c>
    </row>
    <row r="1373" spans="1:22" ht="18" customHeight="1">
      <c r="A1373">
        <v>5533</v>
      </c>
      <c r="B1373">
        <v>5533</v>
      </c>
      <c r="C1373" s="3">
        <v>41221</v>
      </c>
      <c r="D1373">
        <v>41266</v>
      </c>
      <c r="E1373" t="s">
        <v>1594</v>
      </c>
      <c r="F1373" t="s">
        <v>1530</v>
      </c>
      <c r="G1373" t="s">
        <v>5362</v>
      </c>
      <c r="H1373" s="42" t="s">
        <v>499</v>
      </c>
      <c r="I1373">
        <v>41226</v>
      </c>
      <c r="J1373" t="s">
        <v>9841</v>
      </c>
      <c r="K1373" s="28" t="s">
        <v>9842</v>
      </c>
      <c r="L1373" t="s">
        <v>7130</v>
      </c>
      <c r="M1373" t="s">
        <v>9843</v>
      </c>
      <c r="N1373" s="42" t="s">
        <v>499</v>
      </c>
      <c r="O1373" s="42" t="s">
        <v>499</v>
      </c>
      <c r="P1373" s="42" t="s">
        <v>499</v>
      </c>
      <c r="Q1373" s="42" t="s">
        <v>499</v>
      </c>
      <c r="R1373" s="42" t="s">
        <v>499</v>
      </c>
      <c r="S1373" s="42" t="s">
        <v>12607</v>
      </c>
      <c r="T1373" s="42" t="s">
        <v>499</v>
      </c>
      <c r="U1373" s="42" t="s">
        <v>499</v>
      </c>
      <c r="V1373" t="s">
        <v>12607</v>
      </c>
    </row>
    <row r="1374" spans="1:22" ht="18" customHeight="1">
      <c r="A1374">
        <v>5534</v>
      </c>
      <c r="B1374">
        <v>5534</v>
      </c>
      <c r="C1374" s="3">
        <v>41221</v>
      </c>
      <c r="D1374">
        <v>41266</v>
      </c>
      <c r="E1374" t="s">
        <v>1594</v>
      </c>
      <c r="F1374" t="s">
        <v>1530</v>
      </c>
      <c r="G1374" t="s">
        <v>5362</v>
      </c>
      <c r="H1374" s="42" t="s">
        <v>499</v>
      </c>
      <c r="I1374">
        <v>41226</v>
      </c>
      <c r="J1374" t="s">
        <v>9844</v>
      </c>
      <c r="K1374" s="28" t="s">
        <v>9845</v>
      </c>
      <c r="L1374" t="s">
        <v>7130</v>
      </c>
      <c r="M1374" t="s">
        <v>9846</v>
      </c>
      <c r="N1374" s="42" t="s">
        <v>499</v>
      </c>
      <c r="O1374" s="42" t="s">
        <v>499</v>
      </c>
      <c r="P1374" s="42" t="s">
        <v>499</v>
      </c>
      <c r="Q1374" s="42" t="s">
        <v>499</v>
      </c>
      <c r="R1374" s="42" t="s">
        <v>499</v>
      </c>
      <c r="S1374" s="42" t="s">
        <v>12608</v>
      </c>
      <c r="T1374" s="42" t="s">
        <v>499</v>
      </c>
      <c r="U1374" s="42" t="s">
        <v>499</v>
      </c>
      <c r="V1374" t="s">
        <v>12608</v>
      </c>
    </row>
    <row r="1375" spans="1:22" ht="18" customHeight="1">
      <c r="A1375">
        <v>5535</v>
      </c>
      <c r="B1375">
        <v>5535</v>
      </c>
      <c r="C1375" s="3">
        <v>41221</v>
      </c>
      <c r="D1375">
        <v>41266</v>
      </c>
      <c r="E1375" t="s">
        <v>1594</v>
      </c>
      <c r="F1375" t="s">
        <v>1530</v>
      </c>
      <c r="G1375" t="s">
        <v>9832</v>
      </c>
      <c r="H1375" s="42" t="s">
        <v>13725</v>
      </c>
      <c r="I1375">
        <v>41226</v>
      </c>
      <c r="J1375" t="s">
        <v>9847</v>
      </c>
      <c r="K1375" s="28" t="s">
        <v>9848</v>
      </c>
      <c r="L1375" t="s">
        <v>9849</v>
      </c>
      <c r="M1375" t="s">
        <v>9850</v>
      </c>
      <c r="N1375" s="42" t="s">
        <v>499</v>
      </c>
      <c r="O1375" s="42" t="s">
        <v>499</v>
      </c>
      <c r="P1375" s="42" t="s">
        <v>499</v>
      </c>
      <c r="Q1375" s="42" t="s">
        <v>499</v>
      </c>
      <c r="R1375" s="42">
        <v>0</v>
      </c>
      <c r="S1375" s="42" t="s">
        <v>12609</v>
      </c>
      <c r="T1375" s="42" t="s">
        <v>499</v>
      </c>
      <c r="U1375" s="42" t="s">
        <v>499</v>
      </c>
      <c r="V1375" t="s">
        <v>12609</v>
      </c>
    </row>
    <row r="1376" spans="1:22" ht="18" customHeight="1">
      <c r="A1376">
        <v>5536</v>
      </c>
      <c r="B1376">
        <v>5536</v>
      </c>
      <c r="C1376" s="3">
        <v>41221</v>
      </c>
      <c r="D1376">
        <v>41266</v>
      </c>
      <c r="E1376" t="s">
        <v>1594</v>
      </c>
      <c r="F1376" t="s">
        <v>1530</v>
      </c>
      <c r="G1376" t="s">
        <v>9832</v>
      </c>
      <c r="H1376" s="42" t="s">
        <v>499</v>
      </c>
      <c r="I1376">
        <v>41226</v>
      </c>
      <c r="J1376" t="s">
        <v>9851</v>
      </c>
      <c r="K1376" s="28" t="s">
        <v>9852</v>
      </c>
      <c r="L1376" t="s">
        <v>9853</v>
      </c>
      <c r="M1376" t="s">
        <v>9854</v>
      </c>
      <c r="N1376" s="42" t="s">
        <v>499</v>
      </c>
      <c r="O1376" s="42" t="s">
        <v>499</v>
      </c>
      <c r="P1376" s="42" t="s">
        <v>499</v>
      </c>
      <c r="Q1376" s="42" t="s">
        <v>499</v>
      </c>
      <c r="R1376" s="42" t="s">
        <v>499</v>
      </c>
      <c r="S1376" s="42" t="s">
        <v>12610</v>
      </c>
      <c r="T1376" s="42" t="s">
        <v>499</v>
      </c>
      <c r="U1376" s="42" t="s">
        <v>499</v>
      </c>
      <c r="V1376" t="s">
        <v>12610</v>
      </c>
    </row>
    <row r="1377" spans="1:22" ht="18" customHeight="1">
      <c r="A1377">
        <v>5537</v>
      </c>
      <c r="B1377">
        <v>5537</v>
      </c>
      <c r="C1377" s="3">
        <v>41221</v>
      </c>
      <c r="D1377">
        <v>41266</v>
      </c>
      <c r="E1377" t="s">
        <v>1529</v>
      </c>
      <c r="F1377" t="s">
        <v>1770</v>
      </c>
      <c r="G1377" t="s">
        <v>9855</v>
      </c>
      <c r="H1377" s="42" t="s">
        <v>10173</v>
      </c>
      <c r="I1377">
        <v>41226</v>
      </c>
      <c r="J1377" t="s">
        <v>9856</v>
      </c>
      <c r="K1377" t="s">
        <v>9857</v>
      </c>
      <c r="L1377" t="s">
        <v>9858</v>
      </c>
      <c r="M1377" t="s">
        <v>9859</v>
      </c>
      <c r="N1377" s="42" t="s">
        <v>10174</v>
      </c>
      <c r="O1377" s="42" t="s">
        <v>10175</v>
      </c>
      <c r="P1377" s="42">
        <v>41234</v>
      </c>
      <c r="Q1377" s="42" t="s">
        <v>499</v>
      </c>
      <c r="R1377" t="s">
        <v>10719</v>
      </c>
      <c r="S1377" t="s">
        <v>12611</v>
      </c>
      <c r="T1377" s="42" t="s">
        <v>499</v>
      </c>
      <c r="U1377" t="s">
        <v>10719</v>
      </c>
      <c r="V1377" t="s">
        <v>12611</v>
      </c>
    </row>
    <row r="1378" spans="1:22" ht="18" customHeight="1">
      <c r="A1378">
        <v>5538</v>
      </c>
      <c r="B1378">
        <v>5538</v>
      </c>
      <c r="C1378" s="3">
        <v>41221</v>
      </c>
      <c r="D1378">
        <v>41266</v>
      </c>
      <c r="E1378" t="s">
        <v>1529</v>
      </c>
      <c r="F1378" t="s">
        <v>1530</v>
      </c>
      <c r="G1378" t="s">
        <v>165</v>
      </c>
      <c r="H1378" s="42" t="s">
        <v>10176</v>
      </c>
      <c r="I1378">
        <v>41225</v>
      </c>
      <c r="J1378" t="s">
        <v>9860</v>
      </c>
      <c r="K1378" t="s">
        <v>9861</v>
      </c>
      <c r="L1378" t="s">
        <v>4782</v>
      </c>
      <c r="M1378" t="s">
        <v>9862</v>
      </c>
      <c r="N1378" s="42" t="s">
        <v>10177</v>
      </c>
      <c r="O1378" s="42" t="s">
        <v>8749</v>
      </c>
      <c r="P1378" s="42">
        <v>41235</v>
      </c>
      <c r="Q1378" s="42" t="s">
        <v>499</v>
      </c>
      <c r="R1378" t="s">
        <v>12612</v>
      </c>
      <c r="S1378" t="s">
        <v>12613</v>
      </c>
      <c r="T1378" s="42" t="s">
        <v>499</v>
      </c>
      <c r="U1378" t="s">
        <v>12612</v>
      </c>
      <c r="V1378" t="s">
        <v>12613</v>
      </c>
    </row>
    <row r="1379" spans="1:22" ht="18" customHeight="1">
      <c r="A1379">
        <v>5540</v>
      </c>
      <c r="B1379">
        <v>5540</v>
      </c>
      <c r="C1379" s="3">
        <v>41221</v>
      </c>
      <c r="D1379">
        <v>41266</v>
      </c>
      <c r="E1379" t="s">
        <v>1529</v>
      </c>
      <c r="F1379" t="s">
        <v>1530</v>
      </c>
      <c r="G1379" t="s">
        <v>9863</v>
      </c>
      <c r="H1379" s="42" t="s">
        <v>10178</v>
      </c>
      <c r="I1379">
        <v>41226</v>
      </c>
      <c r="J1379" t="s">
        <v>9864</v>
      </c>
      <c r="K1379" t="s">
        <v>9865</v>
      </c>
      <c r="L1379" t="s">
        <v>9866</v>
      </c>
      <c r="M1379" t="s">
        <v>9867</v>
      </c>
      <c r="N1379" s="42" t="s">
        <v>10179</v>
      </c>
      <c r="O1379" s="42" t="s">
        <v>5191</v>
      </c>
      <c r="P1379" s="42">
        <v>41233</v>
      </c>
      <c r="Q1379" s="42" t="s">
        <v>499</v>
      </c>
      <c r="R1379" t="s">
        <v>12614</v>
      </c>
      <c r="S1379" t="s">
        <v>12615</v>
      </c>
      <c r="T1379" s="42" t="s">
        <v>499</v>
      </c>
      <c r="U1379" t="s">
        <v>12614</v>
      </c>
      <c r="V1379" t="s">
        <v>12615</v>
      </c>
    </row>
    <row r="1380" spans="1:22" ht="18" customHeight="1">
      <c r="A1380">
        <v>5541</v>
      </c>
      <c r="B1380">
        <v>5541</v>
      </c>
      <c r="C1380" s="3">
        <v>41221</v>
      </c>
      <c r="D1380">
        <v>41266</v>
      </c>
      <c r="E1380" t="s">
        <v>1529</v>
      </c>
      <c r="F1380" t="s">
        <v>1770</v>
      </c>
      <c r="G1380" t="s">
        <v>5358</v>
      </c>
      <c r="H1380" s="42" t="s">
        <v>10047</v>
      </c>
      <c r="I1380">
        <v>41225</v>
      </c>
      <c r="J1380" t="s">
        <v>9868</v>
      </c>
      <c r="K1380" t="s">
        <v>9869</v>
      </c>
      <c r="L1380" t="s">
        <v>6097</v>
      </c>
      <c r="M1380" t="s">
        <v>9870</v>
      </c>
      <c r="N1380" s="42" t="s">
        <v>10048</v>
      </c>
      <c r="O1380" s="42" t="s">
        <v>7337</v>
      </c>
      <c r="P1380" s="42">
        <v>41226</v>
      </c>
      <c r="Q1380" s="42" t="s">
        <v>499</v>
      </c>
      <c r="R1380" t="s">
        <v>12616</v>
      </c>
      <c r="S1380" t="s">
        <v>12617</v>
      </c>
      <c r="T1380" s="42" t="s">
        <v>499</v>
      </c>
      <c r="U1380" t="s">
        <v>12616</v>
      </c>
      <c r="V1380" t="s">
        <v>12617</v>
      </c>
    </row>
    <row r="1381" spans="1:22" ht="18" customHeight="1">
      <c r="A1381">
        <v>5542</v>
      </c>
      <c r="B1381">
        <v>5542</v>
      </c>
      <c r="C1381" s="3">
        <v>41221</v>
      </c>
      <c r="D1381">
        <v>41266</v>
      </c>
      <c r="E1381" t="s">
        <v>1529</v>
      </c>
      <c r="F1381" t="s">
        <v>1770</v>
      </c>
      <c r="G1381" t="s">
        <v>9871</v>
      </c>
      <c r="H1381" s="42" t="s">
        <v>13560</v>
      </c>
      <c r="I1381" s="28">
        <v>41256</v>
      </c>
      <c r="J1381" t="s">
        <v>9868</v>
      </c>
      <c r="K1381" s="28" t="s">
        <v>9872</v>
      </c>
      <c r="L1381" s="28" t="s">
        <v>9873</v>
      </c>
      <c r="M1381" t="s">
        <v>9874</v>
      </c>
      <c r="N1381" s="42" t="s">
        <v>13561</v>
      </c>
      <c r="O1381" s="42" t="s">
        <v>4254</v>
      </c>
      <c r="P1381" s="42">
        <v>41256</v>
      </c>
      <c r="Q1381" s="42" t="s">
        <v>499</v>
      </c>
      <c r="R1381" s="42" t="s">
        <v>13562</v>
      </c>
      <c r="S1381" s="42" t="s">
        <v>12618</v>
      </c>
      <c r="T1381" s="42" t="s">
        <v>499</v>
      </c>
      <c r="U1381" s="42" t="s">
        <v>499</v>
      </c>
      <c r="V1381" t="s">
        <v>12618</v>
      </c>
    </row>
    <row r="1382" spans="1:22" ht="18" customHeight="1">
      <c r="A1382">
        <v>5543</v>
      </c>
      <c r="B1382">
        <v>5543</v>
      </c>
      <c r="C1382" s="3">
        <v>41221</v>
      </c>
      <c r="D1382">
        <v>41266</v>
      </c>
      <c r="E1382" t="s">
        <v>1594</v>
      </c>
      <c r="F1382" t="s">
        <v>1530</v>
      </c>
      <c r="G1382" t="s">
        <v>8631</v>
      </c>
      <c r="H1382" s="42" t="s">
        <v>499</v>
      </c>
      <c r="I1382" s="28">
        <v>41256</v>
      </c>
      <c r="J1382" t="s">
        <v>9875</v>
      </c>
      <c r="K1382" s="28" t="s">
        <v>9876</v>
      </c>
      <c r="L1382" s="28" t="s">
        <v>9877</v>
      </c>
      <c r="M1382" t="s">
        <v>9878</v>
      </c>
      <c r="N1382" s="42" t="s">
        <v>499</v>
      </c>
      <c r="O1382" s="42" t="s">
        <v>499</v>
      </c>
      <c r="P1382" s="42" t="s">
        <v>499</v>
      </c>
      <c r="Q1382" s="42" t="s">
        <v>12823</v>
      </c>
      <c r="R1382" s="42" t="s">
        <v>499</v>
      </c>
      <c r="S1382" s="42" t="s">
        <v>12619</v>
      </c>
      <c r="T1382" t="s">
        <v>12823</v>
      </c>
      <c r="U1382" s="42" t="s">
        <v>499</v>
      </c>
      <c r="V1382" t="s">
        <v>12619</v>
      </c>
    </row>
    <row r="1383" spans="1:22" ht="18" customHeight="1">
      <c r="A1383">
        <v>5544</v>
      </c>
      <c r="B1383">
        <v>5544</v>
      </c>
      <c r="C1383" s="3">
        <v>41221</v>
      </c>
      <c r="D1383">
        <v>41266</v>
      </c>
      <c r="E1383" t="s">
        <v>1529</v>
      </c>
      <c r="F1383" t="s">
        <v>1530</v>
      </c>
      <c r="G1383" t="s">
        <v>9879</v>
      </c>
      <c r="H1383" s="42" t="s">
        <v>10049</v>
      </c>
      <c r="I1383">
        <v>41226</v>
      </c>
      <c r="J1383" t="s">
        <v>9880</v>
      </c>
      <c r="K1383" t="s">
        <v>9881</v>
      </c>
      <c r="L1383" t="s">
        <v>9882</v>
      </c>
      <c r="M1383" t="s">
        <v>9883</v>
      </c>
      <c r="N1383" s="42" t="s">
        <v>10180</v>
      </c>
      <c r="O1383" s="42" t="s">
        <v>6297</v>
      </c>
      <c r="P1383" s="42">
        <v>41234</v>
      </c>
      <c r="Q1383" s="42" t="s">
        <v>499</v>
      </c>
      <c r="R1383" t="s">
        <v>12620</v>
      </c>
      <c r="S1383" t="s">
        <v>12621</v>
      </c>
      <c r="T1383" s="42" t="s">
        <v>499</v>
      </c>
      <c r="U1383" t="s">
        <v>12620</v>
      </c>
      <c r="V1383" t="s">
        <v>12621</v>
      </c>
    </row>
    <row r="1384" spans="1:22" ht="18" customHeight="1">
      <c r="A1384">
        <v>5546</v>
      </c>
      <c r="B1384">
        <v>5546</v>
      </c>
      <c r="C1384" s="3">
        <v>41221</v>
      </c>
      <c r="D1384">
        <v>41266</v>
      </c>
      <c r="E1384" t="s">
        <v>1594</v>
      </c>
      <c r="F1384" t="s">
        <v>1530</v>
      </c>
      <c r="G1384" t="s">
        <v>9884</v>
      </c>
      <c r="H1384" s="42" t="s">
        <v>499</v>
      </c>
      <c r="I1384">
        <v>41226</v>
      </c>
      <c r="J1384" t="s">
        <v>9885</v>
      </c>
      <c r="K1384" s="28" t="s">
        <v>9886</v>
      </c>
      <c r="L1384" t="s">
        <v>9887</v>
      </c>
      <c r="M1384" t="s">
        <v>9888</v>
      </c>
      <c r="N1384" s="42" t="s">
        <v>499</v>
      </c>
      <c r="O1384" s="42" t="s">
        <v>499</v>
      </c>
      <c r="P1384" s="42" t="s">
        <v>499</v>
      </c>
      <c r="Q1384" s="42" t="s">
        <v>499</v>
      </c>
      <c r="R1384" s="42" t="s">
        <v>499</v>
      </c>
      <c r="S1384" s="42" t="s">
        <v>12622</v>
      </c>
      <c r="T1384" s="42" t="s">
        <v>499</v>
      </c>
      <c r="U1384" s="42" t="s">
        <v>499</v>
      </c>
      <c r="V1384" t="s">
        <v>12622</v>
      </c>
    </row>
    <row r="1385" spans="1:22" ht="18" customHeight="1">
      <c r="A1385">
        <v>5547</v>
      </c>
      <c r="B1385">
        <v>5547</v>
      </c>
      <c r="C1385" s="3">
        <v>41221</v>
      </c>
      <c r="D1385">
        <v>41266</v>
      </c>
      <c r="E1385" t="s">
        <v>1594</v>
      </c>
      <c r="F1385" t="s">
        <v>1530</v>
      </c>
      <c r="G1385" t="s">
        <v>9884</v>
      </c>
      <c r="H1385" s="42" t="s">
        <v>499</v>
      </c>
      <c r="I1385">
        <v>41226</v>
      </c>
      <c r="J1385" t="s">
        <v>9885</v>
      </c>
      <c r="K1385" s="28" t="s">
        <v>9889</v>
      </c>
      <c r="L1385" t="s">
        <v>9890</v>
      </c>
      <c r="M1385" t="s">
        <v>9888</v>
      </c>
      <c r="N1385" s="42" t="s">
        <v>499</v>
      </c>
      <c r="O1385" s="42" t="s">
        <v>499</v>
      </c>
      <c r="P1385" s="42" t="s">
        <v>499</v>
      </c>
      <c r="Q1385" s="42" t="s">
        <v>499</v>
      </c>
      <c r="R1385" s="42" t="s">
        <v>499</v>
      </c>
      <c r="S1385" s="42" t="s">
        <v>12623</v>
      </c>
      <c r="T1385" s="42" t="s">
        <v>499</v>
      </c>
      <c r="U1385" s="42" t="s">
        <v>499</v>
      </c>
      <c r="V1385" t="s">
        <v>12623</v>
      </c>
    </row>
    <row r="1386" spans="1:22" ht="18" customHeight="1">
      <c r="A1386">
        <v>5548</v>
      </c>
      <c r="B1386">
        <v>5548</v>
      </c>
      <c r="C1386" s="3">
        <v>41221</v>
      </c>
      <c r="D1386">
        <v>41266</v>
      </c>
      <c r="E1386" t="s">
        <v>1594</v>
      </c>
      <c r="F1386" t="s">
        <v>1530</v>
      </c>
      <c r="G1386" t="s">
        <v>2421</v>
      </c>
      <c r="H1386" s="42" t="s">
        <v>499</v>
      </c>
      <c r="I1386">
        <v>41225</v>
      </c>
      <c r="J1386" t="s">
        <v>9891</v>
      </c>
      <c r="K1386" s="28" t="s">
        <v>9892</v>
      </c>
      <c r="L1386" t="s">
        <v>5035</v>
      </c>
      <c r="M1386" t="s">
        <v>9893</v>
      </c>
      <c r="N1386" s="42" t="s">
        <v>499</v>
      </c>
      <c r="O1386" s="42" t="s">
        <v>499</v>
      </c>
      <c r="P1386" s="42" t="s">
        <v>499</v>
      </c>
      <c r="Q1386" s="42" t="s">
        <v>13726</v>
      </c>
      <c r="R1386" s="42" t="s">
        <v>499</v>
      </c>
      <c r="S1386" s="42" t="s">
        <v>12624</v>
      </c>
      <c r="T1386" s="42" t="s">
        <v>499</v>
      </c>
      <c r="U1386" s="42" t="s">
        <v>499</v>
      </c>
      <c r="V1386" t="s">
        <v>12624</v>
      </c>
    </row>
    <row r="1387" spans="1:22" ht="18" customHeight="1">
      <c r="A1387">
        <v>5549</v>
      </c>
      <c r="B1387">
        <v>5549</v>
      </c>
      <c r="C1387" s="3">
        <v>41221</v>
      </c>
      <c r="D1387">
        <v>41266</v>
      </c>
      <c r="E1387" t="s">
        <v>1594</v>
      </c>
      <c r="F1387" t="s">
        <v>1770</v>
      </c>
      <c r="G1387" t="s">
        <v>9894</v>
      </c>
      <c r="H1387" s="42" t="s">
        <v>12824</v>
      </c>
      <c r="I1387" s="28">
        <v>41248</v>
      </c>
      <c r="J1387" t="s">
        <v>9895</v>
      </c>
      <c r="K1387" t="s">
        <v>9896</v>
      </c>
      <c r="L1387" t="s">
        <v>9897</v>
      </c>
      <c r="M1387" t="s">
        <v>9898</v>
      </c>
      <c r="N1387" s="42" t="s">
        <v>13027</v>
      </c>
      <c r="O1387" s="42" t="s">
        <v>5691</v>
      </c>
      <c r="P1387" s="42" t="s">
        <v>499</v>
      </c>
      <c r="Q1387" s="42" t="s">
        <v>499</v>
      </c>
      <c r="R1387" s="42" t="s">
        <v>12825</v>
      </c>
      <c r="S1387" s="42" t="s">
        <v>12625</v>
      </c>
      <c r="T1387" s="42" t="s">
        <v>499</v>
      </c>
      <c r="U1387" t="s">
        <v>12825</v>
      </c>
      <c r="V1387" t="s">
        <v>12625</v>
      </c>
    </row>
    <row r="1388" spans="1:22" ht="18" customHeight="1">
      <c r="A1388">
        <v>5550</v>
      </c>
      <c r="B1388">
        <v>5550</v>
      </c>
      <c r="C1388" s="3">
        <v>41221</v>
      </c>
      <c r="D1388">
        <v>41266</v>
      </c>
      <c r="E1388" t="s">
        <v>1594</v>
      </c>
      <c r="F1388" t="s">
        <v>1530</v>
      </c>
      <c r="G1388" t="s">
        <v>9884</v>
      </c>
      <c r="H1388" s="42" t="s">
        <v>499</v>
      </c>
      <c r="I1388">
        <v>41226</v>
      </c>
      <c r="J1388" t="s">
        <v>9899</v>
      </c>
      <c r="K1388" s="28" t="s">
        <v>9900</v>
      </c>
      <c r="L1388" t="s">
        <v>9901</v>
      </c>
      <c r="M1388" t="s">
        <v>9902</v>
      </c>
      <c r="N1388" s="42" t="s">
        <v>499</v>
      </c>
      <c r="O1388" s="42" t="s">
        <v>499</v>
      </c>
      <c r="P1388" s="42" t="s">
        <v>499</v>
      </c>
      <c r="Q1388" s="42" t="s">
        <v>499</v>
      </c>
      <c r="R1388" s="42" t="s">
        <v>499</v>
      </c>
      <c r="S1388" s="42" t="s">
        <v>12626</v>
      </c>
      <c r="T1388" s="42" t="s">
        <v>499</v>
      </c>
      <c r="U1388" s="42" t="s">
        <v>499</v>
      </c>
      <c r="V1388" t="s">
        <v>12626</v>
      </c>
    </row>
    <row r="1389" spans="1:22" ht="18" customHeight="1">
      <c r="A1389">
        <v>5551</v>
      </c>
      <c r="B1389">
        <v>5551</v>
      </c>
      <c r="C1389" s="3">
        <v>41221</v>
      </c>
      <c r="D1389">
        <v>41266</v>
      </c>
      <c r="E1389" t="s">
        <v>1594</v>
      </c>
      <c r="F1389" t="s">
        <v>1530</v>
      </c>
      <c r="G1389" t="s">
        <v>9884</v>
      </c>
      <c r="H1389" s="42" t="s">
        <v>499</v>
      </c>
      <c r="I1389">
        <v>41226</v>
      </c>
      <c r="J1389" t="s">
        <v>9903</v>
      </c>
      <c r="K1389" s="28" t="s">
        <v>9904</v>
      </c>
      <c r="L1389" t="s">
        <v>9905</v>
      </c>
      <c r="M1389" t="s">
        <v>9906</v>
      </c>
      <c r="N1389" s="42" t="s">
        <v>499</v>
      </c>
      <c r="O1389" s="42" t="s">
        <v>499</v>
      </c>
      <c r="P1389" s="42" t="s">
        <v>499</v>
      </c>
      <c r="Q1389" s="42" t="s">
        <v>499</v>
      </c>
      <c r="R1389" s="42" t="s">
        <v>499</v>
      </c>
      <c r="S1389" s="42" t="s">
        <v>12627</v>
      </c>
      <c r="T1389" s="42" t="s">
        <v>499</v>
      </c>
      <c r="U1389" s="42" t="s">
        <v>499</v>
      </c>
      <c r="V1389" t="s">
        <v>12627</v>
      </c>
    </row>
    <row r="1390" spans="1:22" ht="18" customHeight="1">
      <c r="A1390" t="s">
        <v>9952</v>
      </c>
      <c r="B1390">
        <v>5529</v>
      </c>
      <c r="C1390" s="3">
        <v>41221</v>
      </c>
      <c r="D1390">
        <v>41266</v>
      </c>
      <c r="E1390" t="s">
        <v>1682</v>
      </c>
      <c r="F1390" t="s">
        <v>1770</v>
      </c>
      <c r="G1390" t="s">
        <v>4494</v>
      </c>
      <c r="H1390" s="42" t="s">
        <v>499</v>
      </c>
      <c r="I1390" s="28" t="s">
        <v>499</v>
      </c>
      <c r="J1390" t="s">
        <v>9907</v>
      </c>
      <c r="K1390" s="28" t="s">
        <v>9908</v>
      </c>
      <c r="L1390" s="28" t="s">
        <v>9909</v>
      </c>
      <c r="M1390" t="s">
        <v>9910</v>
      </c>
      <c r="N1390" s="42" t="s">
        <v>499</v>
      </c>
      <c r="O1390" s="42" t="s">
        <v>499</v>
      </c>
      <c r="P1390" s="42" t="s">
        <v>499</v>
      </c>
      <c r="Q1390" s="42" t="s">
        <v>9953</v>
      </c>
      <c r="R1390" s="42" t="s">
        <v>499</v>
      </c>
      <c r="S1390" s="42" t="s">
        <v>12628</v>
      </c>
      <c r="T1390" t="s">
        <v>9953</v>
      </c>
      <c r="U1390" s="42" t="s">
        <v>499</v>
      </c>
      <c r="V1390" t="s">
        <v>12628</v>
      </c>
    </row>
    <row r="1391" spans="1:22" ht="18" customHeight="1">
      <c r="A1391">
        <v>5545</v>
      </c>
      <c r="B1391">
        <v>5545</v>
      </c>
      <c r="C1391" s="3">
        <v>41221</v>
      </c>
      <c r="D1391">
        <v>41266</v>
      </c>
      <c r="E1391" t="s">
        <v>1529</v>
      </c>
      <c r="F1391" t="s">
        <v>1770</v>
      </c>
      <c r="G1391" t="s">
        <v>9911</v>
      </c>
      <c r="H1391" s="42" t="s">
        <v>10050</v>
      </c>
      <c r="I1391">
        <v>41227</v>
      </c>
      <c r="J1391" t="s">
        <v>9912</v>
      </c>
      <c r="K1391" t="s">
        <v>9913</v>
      </c>
      <c r="L1391" t="s">
        <v>9914</v>
      </c>
      <c r="M1391" t="s">
        <v>9915</v>
      </c>
      <c r="N1391" s="42" t="s">
        <v>10051</v>
      </c>
      <c r="O1391" s="42" t="s">
        <v>10052</v>
      </c>
      <c r="P1391" s="42">
        <v>41232</v>
      </c>
      <c r="Q1391" s="42" t="s">
        <v>499</v>
      </c>
      <c r="R1391" t="s">
        <v>12629</v>
      </c>
      <c r="S1391" t="s">
        <v>12630</v>
      </c>
      <c r="T1391" s="42" t="s">
        <v>499</v>
      </c>
      <c r="U1391" t="s">
        <v>12629</v>
      </c>
      <c r="V1391" t="s">
        <v>12630</v>
      </c>
    </row>
    <row r="1392" spans="1:22" ht="18" customHeight="1">
      <c r="A1392">
        <v>5552</v>
      </c>
      <c r="B1392">
        <v>5552</v>
      </c>
      <c r="C1392" s="3">
        <v>41222</v>
      </c>
      <c r="D1392">
        <v>41267</v>
      </c>
      <c r="E1392" t="s">
        <v>1529</v>
      </c>
      <c r="F1392" t="s">
        <v>1770</v>
      </c>
      <c r="G1392" t="s">
        <v>1761</v>
      </c>
      <c r="H1392" s="42" t="s">
        <v>10181</v>
      </c>
      <c r="I1392">
        <v>41234</v>
      </c>
      <c r="J1392" t="s">
        <v>9954</v>
      </c>
      <c r="K1392" t="s">
        <v>9955</v>
      </c>
      <c r="L1392" t="s">
        <v>9956</v>
      </c>
      <c r="M1392" t="s">
        <v>9957</v>
      </c>
      <c r="N1392" s="42" t="s">
        <v>10182</v>
      </c>
      <c r="O1392" s="42" t="s">
        <v>7337</v>
      </c>
      <c r="P1392" s="42">
        <v>41236</v>
      </c>
      <c r="Q1392" s="42" t="s">
        <v>499</v>
      </c>
      <c r="R1392" t="s">
        <v>12631</v>
      </c>
      <c r="S1392" t="s">
        <v>12632</v>
      </c>
      <c r="T1392" s="42" t="s">
        <v>499</v>
      </c>
      <c r="U1392" t="s">
        <v>12631</v>
      </c>
      <c r="V1392" t="s">
        <v>12632</v>
      </c>
    </row>
    <row r="1393" spans="1:22" ht="18" customHeight="1">
      <c r="A1393">
        <v>5553</v>
      </c>
      <c r="B1393">
        <v>5553</v>
      </c>
      <c r="C1393" s="3">
        <v>41222</v>
      </c>
      <c r="D1393">
        <v>41267</v>
      </c>
      <c r="E1393" t="s">
        <v>1594</v>
      </c>
      <c r="F1393" t="s">
        <v>1530</v>
      </c>
      <c r="G1393" t="s">
        <v>1937</v>
      </c>
      <c r="H1393" s="42" t="s">
        <v>499</v>
      </c>
      <c r="I1393" s="28">
        <v>41261</v>
      </c>
      <c r="J1393" t="s">
        <v>9958</v>
      </c>
      <c r="K1393" s="28" t="s">
        <v>9959</v>
      </c>
      <c r="L1393" t="s">
        <v>9960</v>
      </c>
      <c r="M1393" t="s">
        <v>13727</v>
      </c>
      <c r="N1393" s="42" t="s">
        <v>499</v>
      </c>
      <c r="O1393" s="42" t="s">
        <v>499</v>
      </c>
      <c r="P1393" s="42" t="s">
        <v>499</v>
      </c>
      <c r="Q1393" s="42" t="s">
        <v>12826</v>
      </c>
      <c r="R1393" s="42" t="s">
        <v>499</v>
      </c>
      <c r="S1393" s="42" t="s">
        <v>12633</v>
      </c>
      <c r="T1393" t="s">
        <v>12826</v>
      </c>
      <c r="U1393" s="42" t="s">
        <v>499</v>
      </c>
      <c r="V1393" t="s">
        <v>12633</v>
      </c>
    </row>
    <row r="1394" spans="1:22" ht="18" customHeight="1">
      <c r="A1394">
        <v>5554</v>
      </c>
      <c r="B1394">
        <v>5554</v>
      </c>
      <c r="C1394" s="3">
        <v>41222</v>
      </c>
      <c r="D1394">
        <v>41267</v>
      </c>
      <c r="E1394" t="s">
        <v>1529</v>
      </c>
      <c r="F1394" t="s">
        <v>1530</v>
      </c>
      <c r="G1394" t="s">
        <v>3961</v>
      </c>
      <c r="H1394" s="42" t="s">
        <v>10053</v>
      </c>
      <c r="I1394">
        <v>41229</v>
      </c>
      <c r="J1394" t="s">
        <v>9961</v>
      </c>
      <c r="K1394" t="s">
        <v>9962</v>
      </c>
      <c r="L1394" t="s">
        <v>9963</v>
      </c>
      <c r="M1394" t="s">
        <v>9964</v>
      </c>
      <c r="N1394" s="42" t="s">
        <v>10054</v>
      </c>
      <c r="O1394" s="42" t="s">
        <v>5510</v>
      </c>
      <c r="P1394" s="42">
        <v>41232</v>
      </c>
      <c r="Q1394" s="42" t="s">
        <v>499</v>
      </c>
      <c r="R1394" t="s">
        <v>12634</v>
      </c>
      <c r="S1394" t="s">
        <v>12635</v>
      </c>
      <c r="T1394" s="42" t="s">
        <v>499</v>
      </c>
      <c r="U1394" t="s">
        <v>12634</v>
      </c>
      <c r="V1394" t="s">
        <v>12635</v>
      </c>
    </row>
    <row r="1395" spans="1:22" ht="18" customHeight="1">
      <c r="A1395">
        <v>5555</v>
      </c>
      <c r="B1395">
        <v>5555</v>
      </c>
      <c r="C1395" s="3">
        <v>41222</v>
      </c>
      <c r="D1395">
        <v>41267</v>
      </c>
      <c r="E1395" t="s">
        <v>1529</v>
      </c>
      <c r="F1395" t="s">
        <v>1770</v>
      </c>
      <c r="G1395" t="s">
        <v>4494</v>
      </c>
      <c r="H1395" s="42" t="s">
        <v>10055</v>
      </c>
      <c r="I1395">
        <v>41227</v>
      </c>
      <c r="J1395" t="s">
        <v>9965</v>
      </c>
      <c r="K1395" t="s">
        <v>9966</v>
      </c>
      <c r="L1395" t="s">
        <v>9967</v>
      </c>
      <c r="M1395" t="s">
        <v>9968</v>
      </c>
      <c r="N1395" s="42" t="s">
        <v>10056</v>
      </c>
      <c r="O1395" s="42" t="s">
        <v>6365</v>
      </c>
      <c r="P1395" s="42">
        <v>41232</v>
      </c>
      <c r="Q1395" s="42" t="s">
        <v>499</v>
      </c>
      <c r="R1395" t="s">
        <v>12636</v>
      </c>
      <c r="S1395" t="s">
        <v>12637</v>
      </c>
      <c r="T1395" s="42" t="s">
        <v>499</v>
      </c>
      <c r="U1395" t="s">
        <v>12636</v>
      </c>
      <c r="V1395" t="s">
        <v>12637</v>
      </c>
    </row>
    <row r="1396" spans="1:22" ht="18" customHeight="1">
      <c r="A1396">
        <v>5556</v>
      </c>
      <c r="B1396">
        <v>5556</v>
      </c>
      <c r="C1396" s="3">
        <v>41222</v>
      </c>
      <c r="D1396">
        <v>41267</v>
      </c>
      <c r="E1396" t="s">
        <v>1529</v>
      </c>
      <c r="F1396" t="s">
        <v>1530</v>
      </c>
      <c r="G1396" t="s">
        <v>9969</v>
      </c>
      <c r="H1396" s="42" t="s">
        <v>12638</v>
      </c>
      <c r="I1396">
        <v>41226</v>
      </c>
      <c r="J1396" t="s">
        <v>9970</v>
      </c>
      <c r="K1396" t="s">
        <v>9971</v>
      </c>
      <c r="L1396" t="s">
        <v>9972</v>
      </c>
      <c r="M1396" t="s">
        <v>9973</v>
      </c>
      <c r="N1396" s="42" t="s">
        <v>12639</v>
      </c>
      <c r="O1396" s="42" t="s">
        <v>6826</v>
      </c>
      <c r="P1396" s="42">
        <v>41241</v>
      </c>
      <c r="Q1396" s="42" t="s">
        <v>499</v>
      </c>
      <c r="R1396" t="s">
        <v>12640</v>
      </c>
      <c r="S1396" t="s">
        <v>12641</v>
      </c>
      <c r="T1396" s="42" t="s">
        <v>499</v>
      </c>
      <c r="U1396" t="s">
        <v>12640</v>
      </c>
      <c r="V1396" t="s">
        <v>12641</v>
      </c>
    </row>
    <row r="1397" spans="1:22" ht="18" customHeight="1">
      <c r="A1397">
        <v>5558</v>
      </c>
      <c r="B1397">
        <v>5558</v>
      </c>
      <c r="C1397" s="3">
        <v>41222</v>
      </c>
      <c r="D1397">
        <v>41267</v>
      </c>
      <c r="E1397" t="s">
        <v>1529</v>
      </c>
      <c r="F1397" t="s">
        <v>1530</v>
      </c>
      <c r="G1397" t="s">
        <v>4494</v>
      </c>
      <c r="H1397" s="42" t="s">
        <v>10057</v>
      </c>
      <c r="I1397">
        <v>41225</v>
      </c>
      <c r="J1397" t="s">
        <v>9974</v>
      </c>
      <c r="K1397" t="s">
        <v>9975</v>
      </c>
      <c r="L1397" t="s">
        <v>9909</v>
      </c>
      <c r="M1397" t="s">
        <v>9976</v>
      </c>
      <c r="N1397" s="42" t="s">
        <v>10058</v>
      </c>
      <c r="O1397" s="42" t="s">
        <v>5510</v>
      </c>
      <c r="P1397" s="42">
        <v>41227</v>
      </c>
      <c r="Q1397" s="42" t="s">
        <v>499</v>
      </c>
      <c r="R1397" t="s">
        <v>12642</v>
      </c>
      <c r="S1397" t="s">
        <v>12628</v>
      </c>
      <c r="T1397" s="42" t="s">
        <v>499</v>
      </c>
      <c r="U1397" t="s">
        <v>12642</v>
      </c>
      <c r="V1397" t="s">
        <v>12628</v>
      </c>
    </row>
    <row r="1398" spans="1:22" ht="18" customHeight="1">
      <c r="A1398">
        <v>5557</v>
      </c>
      <c r="B1398">
        <v>5557</v>
      </c>
      <c r="C1398" s="3">
        <v>41220</v>
      </c>
      <c r="D1398">
        <v>41265</v>
      </c>
      <c r="E1398" t="s">
        <v>1529</v>
      </c>
      <c r="F1398" t="s">
        <v>1770</v>
      </c>
      <c r="G1398" t="s">
        <v>1761</v>
      </c>
      <c r="H1398" s="42" t="s">
        <v>13728</v>
      </c>
      <c r="I1398" s="28">
        <v>41260</v>
      </c>
      <c r="J1398" t="s">
        <v>10004</v>
      </c>
      <c r="K1398" s="28" t="s">
        <v>10005</v>
      </c>
      <c r="L1398" s="28" t="s">
        <v>10006</v>
      </c>
      <c r="M1398" t="s">
        <v>10007</v>
      </c>
      <c r="N1398" s="42" t="s">
        <v>13729</v>
      </c>
      <c r="O1398" s="42" t="s">
        <v>4254</v>
      </c>
      <c r="P1398" s="42">
        <v>41260</v>
      </c>
      <c r="Q1398" s="42" t="s">
        <v>499</v>
      </c>
      <c r="R1398" s="42" t="s">
        <v>13730</v>
      </c>
      <c r="S1398" s="42" t="s">
        <v>12643</v>
      </c>
      <c r="T1398" s="42" t="s">
        <v>499</v>
      </c>
      <c r="U1398" s="42" t="s">
        <v>499</v>
      </c>
      <c r="V1398" t="s">
        <v>12643</v>
      </c>
    </row>
    <row r="1399" spans="1:22" ht="18" customHeight="1">
      <c r="A1399">
        <v>5539</v>
      </c>
      <c r="B1399">
        <v>5539</v>
      </c>
      <c r="C1399" s="3">
        <v>41220</v>
      </c>
      <c r="D1399">
        <v>41265</v>
      </c>
      <c r="E1399" t="s">
        <v>1529</v>
      </c>
      <c r="F1399" t="s">
        <v>1530</v>
      </c>
      <c r="G1399" t="s">
        <v>165</v>
      </c>
      <c r="H1399" s="42" t="s">
        <v>10183</v>
      </c>
      <c r="I1399">
        <v>41233</v>
      </c>
      <c r="J1399" t="s">
        <v>10008</v>
      </c>
      <c r="K1399" t="s">
        <v>10009</v>
      </c>
      <c r="L1399" t="s">
        <v>4782</v>
      </c>
      <c r="M1399" t="s">
        <v>10010</v>
      </c>
      <c r="N1399" s="42" t="s">
        <v>10184</v>
      </c>
      <c r="O1399" s="42" t="s">
        <v>8749</v>
      </c>
      <c r="P1399" s="42">
        <v>41235</v>
      </c>
      <c r="Q1399" s="42" t="s">
        <v>499</v>
      </c>
      <c r="R1399" t="s">
        <v>12644</v>
      </c>
      <c r="S1399" t="s">
        <v>12645</v>
      </c>
      <c r="T1399" s="42" t="s">
        <v>499</v>
      </c>
      <c r="U1399" t="s">
        <v>12644</v>
      </c>
      <c r="V1399" t="s">
        <v>12645</v>
      </c>
    </row>
    <row r="1400" spans="1:22" ht="18" customHeight="1">
      <c r="A1400">
        <v>5608</v>
      </c>
      <c r="B1400">
        <v>5608</v>
      </c>
      <c r="C1400" s="3">
        <v>41233</v>
      </c>
      <c r="D1400">
        <v>41278</v>
      </c>
      <c r="E1400" t="s">
        <v>1594</v>
      </c>
      <c r="F1400" t="s">
        <v>1530</v>
      </c>
      <c r="G1400" t="s">
        <v>5849</v>
      </c>
      <c r="H1400" s="42" t="s">
        <v>499</v>
      </c>
      <c r="I1400">
        <v>41233</v>
      </c>
      <c r="J1400" t="s">
        <v>9826</v>
      </c>
      <c r="K1400" s="28" t="s">
        <v>10185</v>
      </c>
      <c r="L1400" t="s">
        <v>9828</v>
      </c>
      <c r="M1400" t="s">
        <v>9829</v>
      </c>
      <c r="N1400" s="42" t="s">
        <v>499</v>
      </c>
      <c r="O1400" s="42" t="s">
        <v>499</v>
      </c>
      <c r="P1400" s="28" t="s">
        <v>499</v>
      </c>
      <c r="Q1400" s="42" t="s">
        <v>499</v>
      </c>
      <c r="R1400" s="42" t="s">
        <v>499</v>
      </c>
      <c r="S1400" s="42" t="s">
        <v>12601</v>
      </c>
      <c r="T1400" s="42" t="s">
        <v>499</v>
      </c>
      <c r="U1400" s="42" t="s">
        <v>499</v>
      </c>
      <c r="V1400" t="s">
        <v>12601</v>
      </c>
    </row>
    <row r="1401" spans="1:22" ht="18" customHeight="1">
      <c r="A1401">
        <v>4650</v>
      </c>
      <c r="B1401">
        <v>4650</v>
      </c>
      <c r="C1401" s="3">
        <v>41226</v>
      </c>
      <c r="D1401">
        <v>41274</v>
      </c>
      <c r="E1401" t="s">
        <v>1682</v>
      </c>
      <c r="F1401" t="s">
        <v>1530</v>
      </c>
      <c r="G1401" t="s">
        <v>10186</v>
      </c>
      <c r="H1401" s="42" t="s">
        <v>499</v>
      </c>
      <c r="I1401" s="28" t="s">
        <v>499</v>
      </c>
      <c r="J1401" t="s">
        <v>10187</v>
      </c>
      <c r="K1401" s="28" t="s">
        <v>10188</v>
      </c>
      <c r="L1401" s="28" t="s">
        <v>10189</v>
      </c>
      <c r="M1401" t="s">
        <v>10190</v>
      </c>
      <c r="N1401" s="42" t="s">
        <v>499</v>
      </c>
      <c r="O1401" s="42" t="s">
        <v>499</v>
      </c>
      <c r="P1401" s="42" t="s">
        <v>499</v>
      </c>
      <c r="Q1401" s="42" t="s">
        <v>13731</v>
      </c>
      <c r="R1401" s="42" t="s">
        <v>499</v>
      </c>
      <c r="S1401" s="42" t="s">
        <v>12646</v>
      </c>
      <c r="T1401" t="s">
        <v>12827</v>
      </c>
      <c r="U1401" s="42" t="s">
        <v>499</v>
      </c>
      <c r="V1401" t="s">
        <v>12646</v>
      </c>
    </row>
    <row r="1402" spans="1:22" ht="18" customHeight="1">
      <c r="A1402">
        <v>4651</v>
      </c>
      <c r="B1402">
        <v>4651</v>
      </c>
      <c r="C1402" s="3">
        <v>41226</v>
      </c>
      <c r="D1402">
        <v>41271</v>
      </c>
      <c r="E1402" t="s">
        <v>1538</v>
      </c>
      <c r="F1402" t="s">
        <v>1530</v>
      </c>
      <c r="G1402" t="s">
        <v>7603</v>
      </c>
      <c r="H1402" s="42" t="s">
        <v>499</v>
      </c>
      <c r="I1402" s="28" t="s">
        <v>499</v>
      </c>
      <c r="J1402" t="s">
        <v>10191</v>
      </c>
      <c r="K1402" s="28" t="s">
        <v>10192</v>
      </c>
      <c r="L1402" s="28" t="s">
        <v>7606</v>
      </c>
      <c r="M1402" t="s">
        <v>10193</v>
      </c>
      <c r="N1402" s="42" t="s">
        <v>499</v>
      </c>
      <c r="O1402" s="42" t="s">
        <v>499</v>
      </c>
      <c r="P1402" s="42" t="s">
        <v>499</v>
      </c>
      <c r="Q1402" s="42" t="s">
        <v>12828</v>
      </c>
      <c r="R1402" s="42" t="s">
        <v>499</v>
      </c>
      <c r="S1402" s="42" t="s">
        <v>12647</v>
      </c>
      <c r="T1402" t="s">
        <v>12828</v>
      </c>
      <c r="U1402" s="42" t="s">
        <v>499</v>
      </c>
      <c r="V1402" t="s">
        <v>12647</v>
      </c>
    </row>
    <row r="1403" spans="1:22" ht="18" customHeight="1">
      <c r="A1403">
        <v>5027</v>
      </c>
      <c r="B1403">
        <v>5027</v>
      </c>
      <c r="C1403" s="3">
        <v>41226</v>
      </c>
      <c r="D1403">
        <v>41272</v>
      </c>
      <c r="E1403" t="s">
        <v>1682</v>
      </c>
      <c r="F1403" t="s">
        <v>1530</v>
      </c>
      <c r="G1403" t="s">
        <v>1905</v>
      </c>
      <c r="H1403" s="42" t="s">
        <v>499</v>
      </c>
      <c r="I1403" s="28" t="s">
        <v>499</v>
      </c>
      <c r="J1403" t="s">
        <v>10194</v>
      </c>
      <c r="K1403" s="28" t="s">
        <v>10195</v>
      </c>
      <c r="L1403" s="28" t="s">
        <v>5132</v>
      </c>
      <c r="M1403" t="s">
        <v>13732</v>
      </c>
      <c r="N1403" s="42" t="s">
        <v>499</v>
      </c>
      <c r="O1403" s="42" t="s">
        <v>499</v>
      </c>
      <c r="P1403" s="42" t="s">
        <v>499</v>
      </c>
      <c r="Q1403" s="42" t="s">
        <v>13733</v>
      </c>
      <c r="R1403" s="42" t="s">
        <v>499</v>
      </c>
      <c r="S1403" s="42" t="s">
        <v>12648</v>
      </c>
      <c r="T1403" t="s">
        <v>12829</v>
      </c>
      <c r="U1403" s="42" t="s">
        <v>499</v>
      </c>
      <c r="V1403" t="s">
        <v>12648</v>
      </c>
    </row>
    <row r="1404" spans="1:22" ht="18" customHeight="1">
      <c r="A1404">
        <v>5028</v>
      </c>
      <c r="B1404">
        <v>5028</v>
      </c>
      <c r="C1404" s="3">
        <v>41226</v>
      </c>
      <c r="D1404">
        <v>41274</v>
      </c>
      <c r="E1404" t="s">
        <v>1682</v>
      </c>
      <c r="F1404" t="s">
        <v>1530</v>
      </c>
      <c r="G1404" t="s">
        <v>7578</v>
      </c>
      <c r="H1404" s="42" t="s">
        <v>499</v>
      </c>
      <c r="I1404" s="28" t="s">
        <v>499</v>
      </c>
      <c r="J1404" t="s">
        <v>10196</v>
      </c>
      <c r="K1404" s="28" t="s">
        <v>10197</v>
      </c>
      <c r="L1404" s="28" t="s">
        <v>7581</v>
      </c>
      <c r="M1404" t="s">
        <v>13734</v>
      </c>
      <c r="N1404" s="42" t="s">
        <v>499</v>
      </c>
      <c r="O1404" s="42" t="s">
        <v>499</v>
      </c>
      <c r="P1404" s="42" t="s">
        <v>499</v>
      </c>
      <c r="Q1404" s="42" t="s">
        <v>13735</v>
      </c>
      <c r="R1404" s="42" t="s">
        <v>499</v>
      </c>
      <c r="S1404" s="42" t="s">
        <v>12649</v>
      </c>
      <c r="T1404" t="s">
        <v>12830</v>
      </c>
      <c r="U1404" s="42" t="s">
        <v>499</v>
      </c>
      <c r="V1404" t="s">
        <v>12649</v>
      </c>
    </row>
    <row r="1405" spans="1:22" ht="18" customHeight="1">
      <c r="A1405">
        <v>5030</v>
      </c>
      <c r="B1405">
        <v>5030</v>
      </c>
      <c r="C1405" s="3">
        <v>41226</v>
      </c>
      <c r="D1405">
        <v>41274</v>
      </c>
      <c r="E1405" t="s">
        <v>1682</v>
      </c>
      <c r="F1405" t="s">
        <v>1530</v>
      </c>
      <c r="G1405" t="s">
        <v>10198</v>
      </c>
      <c r="H1405" s="42" t="s">
        <v>499</v>
      </c>
      <c r="I1405" s="28" t="s">
        <v>499</v>
      </c>
      <c r="J1405" t="s">
        <v>10199</v>
      </c>
      <c r="K1405" s="28" t="s">
        <v>10200</v>
      </c>
      <c r="L1405" s="28" t="s">
        <v>10201</v>
      </c>
      <c r="M1405" t="s">
        <v>13736</v>
      </c>
      <c r="N1405" s="42" t="s">
        <v>499</v>
      </c>
      <c r="O1405" s="42" t="s">
        <v>499</v>
      </c>
      <c r="P1405" s="42" t="s">
        <v>499</v>
      </c>
      <c r="Q1405" s="42" t="s">
        <v>13737</v>
      </c>
      <c r="R1405" s="42" t="s">
        <v>499</v>
      </c>
      <c r="S1405" s="42" t="s">
        <v>12650</v>
      </c>
      <c r="T1405" t="s">
        <v>12831</v>
      </c>
      <c r="U1405" s="42" t="s">
        <v>499</v>
      </c>
      <c r="V1405" t="s">
        <v>12650</v>
      </c>
    </row>
    <row r="1406" spans="1:22" ht="18" customHeight="1">
      <c r="A1406">
        <v>5031</v>
      </c>
      <c r="B1406">
        <v>5031</v>
      </c>
      <c r="C1406" s="3">
        <v>41226</v>
      </c>
      <c r="D1406">
        <v>41274</v>
      </c>
      <c r="E1406" t="s">
        <v>1682</v>
      </c>
      <c r="F1406" t="s">
        <v>1530</v>
      </c>
      <c r="G1406" t="s">
        <v>10198</v>
      </c>
      <c r="H1406" s="42" t="s">
        <v>499</v>
      </c>
      <c r="I1406" s="28" t="s">
        <v>499</v>
      </c>
      <c r="J1406" t="s">
        <v>10202</v>
      </c>
      <c r="K1406" s="28" t="s">
        <v>10203</v>
      </c>
      <c r="L1406" s="28" t="s">
        <v>10201</v>
      </c>
      <c r="M1406" t="s">
        <v>13738</v>
      </c>
      <c r="N1406" s="42" t="s">
        <v>499</v>
      </c>
      <c r="O1406" s="42" t="s">
        <v>499</v>
      </c>
      <c r="P1406" s="42" t="s">
        <v>499</v>
      </c>
      <c r="Q1406" s="42" t="s">
        <v>13739</v>
      </c>
      <c r="R1406" s="42" t="s">
        <v>499</v>
      </c>
      <c r="S1406" s="42" t="s">
        <v>12651</v>
      </c>
      <c r="T1406" t="s">
        <v>12832</v>
      </c>
      <c r="U1406" s="42" t="s">
        <v>499</v>
      </c>
      <c r="V1406" t="s">
        <v>12651</v>
      </c>
    </row>
    <row r="1407" spans="1:22" ht="18" customHeight="1">
      <c r="A1407">
        <v>5032</v>
      </c>
      <c r="B1407">
        <v>5032</v>
      </c>
      <c r="C1407" s="3">
        <v>41226</v>
      </c>
      <c r="D1407">
        <v>41274</v>
      </c>
      <c r="E1407" t="s">
        <v>1682</v>
      </c>
      <c r="F1407" t="s">
        <v>1530</v>
      </c>
      <c r="G1407" t="s">
        <v>10198</v>
      </c>
      <c r="H1407" s="42" t="s">
        <v>499</v>
      </c>
      <c r="I1407" s="28" t="s">
        <v>499</v>
      </c>
      <c r="J1407" t="s">
        <v>10204</v>
      </c>
      <c r="K1407" s="28" t="s">
        <v>10205</v>
      </c>
      <c r="L1407" s="28" t="s">
        <v>10201</v>
      </c>
      <c r="M1407" t="s">
        <v>10206</v>
      </c>
      <c r="N1407" s="42" t="s">
        <v>499</v>
      </c>
      <c r="O1407" s="42" t="s">
        <v>499</v>
      </c>
      <c r="P1407" s="42" t="s">
        <v>499</v>
      </c>
      <c r="Q1407" s="42" t="s">
        <v>13740</v>
      </c>
      <c r="R1407" s="42" t="s">
        <v>499</v>
      </c>
      <c r="S1407" s="42" t="s">
        <v>12652</v>
      </c>
      <c r="T1407" t="s">
        <v>12833</v>
      </c>
      <c r="U1407" s="42" t="s">
        <v>499</v>
      </c>
      <c r="V1407" t="s">
        <v>12652</v>
      </c>
    </row>
    <row r="1408" spans="1:22" ht="18" customHeight="1">
      <c r="A1408">
        <v>5033</v>
      </c>
      <c r="B1408">
        <v>5033</v>
      </c>
      <c r="C1408" s="3">
        <v>41226</v>
      </c>
      <c r="D1408">
        <v>41272</v>
      </c>
      <c r="E1408" t="s">
        <v>1594</v>
      </c>
      <c r="F1408" t="s">
        <v>12681</v>
      </c>
      <c r="G1408" t="s">
        <v>10207</v>
      </c>
      <c r="H1408" s="42" t="s">
        <v>13741</v>
      </c>
      <c r="I1408" s="28">
        <v>41261</v>
      </c>
      <c r="J1408" t="s">
        <v>10208</v>
      </c>
      <c r="K1408" s="28" t="s">
        <v>10216</v>
      </c>
      <c r="L1408" s="28" t="s">
        <v>10209</v>
      </c>
      <c r="M1408" t="s">
        <v>10210</v>
      </c>
      <c r="N1408" s="42" t="s">
        <v>499</v>
      </c>
      <c r="O1408" s="42" t="s">
        <v>499</v>
      </c>
      <c r="P1408" s="42" t="s">
        <v>499</v>
      </c>
      <c r="Q1408" s="42" t="s">
        <v>12834</v>
      </c>
      <c r="R1408" s="42" t="s">
        <v>13742</v>
      </c>
      <c r="S1408" s="42" t="s">
        <v>12653</v>
      </c>
      <c r="T1408" t="s">
        <v>12834</v>
      </c>
      <c r="U1408" s="42" t="s">
        <v>499</v>
      </c>
      <c r="V1408" t="s">
        <v>12653</v>
      </c>
    </row>
    <row r="1409" spans="1:22" ht="18" customHeight="1">
      <c r="A1409">
        <v>5034</v>
      </c>
      <c r="B1409">
        <v>5034</v>
      </c>
      <c r="C1409" s="3">
        <v>41226</v>
      </c>
      <c r="D1409">
        <v>41271</v>
      </c>
      <c r="E1409" t="s">
        <v>1594</v>
      </c>
      <c r="F1409" t="s">
        <v>12681</v>
      </c>
      <c r="G1409" t="s">
        <v>10207</v>
      </c>
      <c r="H1409" s="42" t="s">
        <v>13743</v>
      </c>
      <c r="I1409" s="28">
        <v>41260</v>
      </c>
      <c r="J1409" t="s">
        <v>10211</v>
      </c>
      <c r="K1409" s="28" t="s">
        <v>10212</v>
      </c>
      <c r="L1409" s="28" t="s">
        <v>10213</v>
      </c>
      <c r="M1409" t="s">
        <v>10214</v>
      </c>
      <c r="N1409" s="42" t="s">
        <v>13744</v>
      </c>
      <c r="O1409" s="42" t="s">
        <v>499</v>
      </c>
      <c r="P1409" s="42" t="s">
        <v>499</v>
      </c>
      <c r="Q1409" s="42" t="s">
        <v>499</v>
      </c>
      <c r="R1409" s="42" t="s">
        <v>13745</v>
      </c>
      <c r="S1409" s="42" t="s">
        <v>12654</v>
      </c>
      <c r="T1409" s="42" t="s">
        <v>499</v>
      </c>
      <c r="U1409" s="42" t="s">
        <v>499</v>
      </c>
      <c r="V1409" t="s">
        <v>12654</v>
      </c>
    </row>
    <row r="1410" spans="1:22" ht="18" customHeight="1">
      <c r="A1410">
        <v>5035</v>
      </c>
      <c r="B1410">
        <v>5035</v>
      </c>
      <c r="C1410" s="3">
        <v>41226</v>
      </c>
      <c r="D1410">
        <v>41271</v>
      </c>
      <c r="E1410" t="s">
        <v>1529</v>
      </c>
      <c r="F1410" t="s">
        <v>12681</v>
      </c>
      <c r="G1410" t="s">
        <v>10207</v>
      </c>
      <c r="H1410" s="42" t="s">
        <v>13746</v>
      </c>
      <c r="I1410" s="28">
        <v>41260</v>
      </c>
      <c r="J1410" t="s">
        <v>10215</v>
      </c>
      <c r="K1410" s="28" t="s">
        <v>10216</v>
      </c>
      <c r="L1410" s="28" t="s">
        <v>10209</v>
      </c>
      <c r="M1410" t="s">
        <v>10217</v>
      </c>
      <c r="N1410" s="42" t="s">
        <v>13747</v>
      </c>
      <c r="O1410" s="42" t="s">
        <v>13748</v>
      </c>
      <c r="P1410" s="42">
        <v>41260</v>
      </c>
      <c r="Q1410" s="42" t="s">
        <v>12835</v>
      </c>
      <c r="R1410" s="42" t="s">
        <v>13749</v>
      </c>
      <c r="S1410" s="42" t="s">
        <v>12655</v>
      </c>
      <c r="T1410" t="s">
        <v>12835</v>
      </c>
      <c r="U1410" s="42" t="s">
        <v>499</v>
      </c>
      <c r="V1410" t="s">
        <v>12655</v>
      </c>
    </row>
    <row r="1411" spans="1:22" ht="18" customHeight="1">
      <c r="A1411">
        <v>5036</v>
      </c>
      <c r="B1411">
        <v>5036</v>
      </c>
      <c r="C1411" s="3">
        <v>41226</v>
      </c>
      <c r="D1411">
        <v>41271</v>
      </c>
      <c r="E1411" t="s">
        <v>1529</v>
      </c>
      <c r="F1411" t="s">
        <v>12681</v>
      </c>
      <c r="G1411" t="s">
        <v>10207</v>
      </c>
      <c r="H1411" s="42" t="s">
        <v>13750</v>
      </c>
      <c r="I1411" s="28">
        <v>41260</v>
      </c>
      <c r="J1411" t="s">
        <v>10218</v>
      </c>
      <c r="K1411" s="28" t="s">
        <v>10219</v>
      </c>
      <c r="L1411" s="28" t="s">
        <v>10209</v>
      </c>
      <c r="M1411" t="s">
        <v>10220</v>
      </c>
      <c r="N1411" s="42" t="s">
        <v>13751</v>
      </c>
      <c r="O1411" s="42" t="s">
        <v>12874</v>
      </c>
      <c r="P1411" s="42">
        <v>41261</v>
      </c>
      <c r="Q1411" s="42" t="s">
        <v>499</v>
      </c>
      <c r="R1411" s="42" t="s">
        <v>13752</v>
      </c>
      <c r="S1411" s="42" t="s">
        <v>12656</v>
      </c>
      <c r="T1411" s="42" t="s">
        <v>499</v>
      </c>
      <c r="U1411" s="42" t="s">
        <v>499</v>
      </c>
      <c r="V1411" t="s">
        <v>12656</v>
      </c>
    </row>
    <row r="1412" spans="1:22" ht="18" customHeight="1">
      <c r="A1412">
        <v>5037</v>
      </c>
      <c r="B1412">
        <v>5037</v>
      </c>
      <c r="C1412" s="3">
        <v>41226</v>
      </c>
      <c r="D1412">
        <v>41271</v>
      </c>
      <c r="E1412" t="s">
        <v>1682</v>
      </c>
      <c r="F1412" t="s">
        <v>12681</v>
      </c>
      <c r="G1412" t="s">
        <v>10207</v>
      </c>
      <c r="H1412" s="42" t="s">
        <v>499</v>
      </c>
      <c r="I1412" s="28" t="s">
        <v>499</v>
      </c>
      <c r="J1412" t="s">
        <v>10221</v>
      </c>
      <c r="K1412" s="28" t="s">
        <v>10222</v>
      </c>
      <c r="L1412" s="28" t="s">
        <v>10209</v>
      </c>
      <c r="M1412" t="s">
        <v>10223</v>
      </c>
      <c r="N1412" s="42" t="s">
        <v>499</v>
      </c>
      <c r="O1412" s="42" t="s">
        <v>499</v>
      </c>
      <c r="P1412" s="42" t="s">
        <v>499</v>
      </c>
      <c r="Q1412" s="42" t="s">
        <v>499</v>
      </c>
      <c r="R1412" s="42" t="s">
        <v>499</v>
      </c>
      <c r="S1412" s="42" t="s">
        <v>12657</v>
      </c>
      <c r="T1412" s="42" t="s">
        <v>499</v>
      </c>
      <c r="U1412" s="42" t="s">
        <v>499</v>
      </c>
      <c r="V1412" t="s">
        <v>12657</v>
      </c>
    </row>
    <row r="1413" spans="1:22" ht="18" customHeight="1">
      <c r="A1413">
        <v>5038</v>
      </c>
      <c r="B1413">
        <v>5038</v>
      </c>
      <c r="C1413" s="3">
        <v>41226</v>
      </c>
      <c r="D1413">
        <v>41271</v>
      </c>
      <c r="E1413" t="s">
        <v>1594</v>
      </c>
      <c r="F1413" t="s">
        <v>12681</v>
      </c>
      <c r="G1413" t="s">
        <v>10207</v>
      </c>
      <c r="H1413" s="42" t="s">
        <v>13753</v>
      </c>
      <c r="I1413" s="28">
        <v>41261</v>
      </c>
      <c r="J1413" t="s">
        <v>10224</v>
      </c>
      <c r="K1413" s="28" t="s">
        <v>10225</v>
      </c>
      <c r="L1413" s="28" t="s">
        <v>10209</v>
      </c>
      <c r="M1413" t="s">
        <v>13028</v>
      </c>
      <c r="N1413" s="42" t="s">
        <v>499</v>
      </c>
      <c r="O1413" s="42" t="s">
        <v>499</v>
      </c>
      <c r="P1413" s="42" t="s">
        <v>499</v>
      </c>
      <c r="Q1413" s="42" t="s">
        <v>13029</v>
      </c>
      <c r="R1413" s="42" t="s">
        <v>13754</v>
      </c>
      <c r="S1413" s="42" t="s">
        <v>12658</v>
      </c>
      <c r="T1413" t="s">
        <v>13029</v>
      </c>
      <c r="U1413" s="42" t="s">
        <v>499</v>
      </c>
      <c r="V1413" t="s">
        <v>12658</v>
      </c>
    </row>
    <row r="1414" spans="1:22" ht="18" customHeight="1">
      <c r="A1414">
        <v>5039</v>
      </c>
      <c r="B1414">
        <v>5039</v>
      </c>
      <c r="C1414" s="3">
        <v>41226</v>
      </c>
      <c r="D1414">
        <v>41271</v>
      </c>
      <c r="E1414" t="s">
        <v>1682</v>
      </c>
      <c r="F1414" t="s">
        <v>12681</v>
      </c>
      <c r="G1414" t="s">
        <v>10207</v>
      </c>
      <c r="H1414" s="42" t="s">
        <v>499</v>
      </c>
      <c r="I1414" s="28" t="s">
        <v>499</v>
      </c>
      <c r="J1414" t="s">
        <v>10226</v>
      </c>
      <c r="K1414" s="28" t="s">
        <v>10227</v>
      </c>
      <c r="L1414" s="28" t="s">
        <v>10209</v>
      </c>
      <c r="M1414" t="s">
        <v>10228</v>
      </c>
      <c r="N1414" s="42" t="s">
        <v>499</v>
      </c>
      <c r="O1414" s="42" t="s">
        <v>499</v>
      </c>
      <c r="P1414" s="42" t="s">
        <v>499</v>
      </c>
      <c r="Q1414" s="42" t="s">
        <v>499</v>
      </c>
      <c r="R1414" s="42" t="s">
        <v>499</v>
      </c>
      <c r="S1414" s="42" t="s">
        <v>12659</v>
      </c>
      <c r="T1414" s="42" t="s">
        <v>499</v>
      </c>
      <c r="U1414" s="42" t="s">
        <v>499</v>
      </c>
      <c r="V1414" t="s">
        <v>12659</v>
      </c>
    </row>
    <row r="1415" spans="1:22" ht="18" customHeight="1">
      <c r="A1415">
        <v>5040</v>
      </c>
      <c r="B1415">
        <v>5040</v>
      </c>
      <c r="C1415" s="3">
        <v>41226</v>
      </c>
      <c r="D1415">
        <v>41271</v>
      </c>
      <c r="E1415" t="s">
        <v>1594</v>
      </c>
      <c r="F1415" t="s">
        <v>12681</v>
      </c>
      <c r="G1415" t="s">
        <v>10207</v>
      </c>
      <c r="H1415" s="42" t="s">
        <v>13755</v>
      </c>
      <c r="I1415" s="28">
        <v>41261</v>
      </c>
      <c r="J1415" t="s">
        <v>10229</v>
      </c>
      <c r="K1415" s="28" t="s">
        <v>10230</v>
      </c>
      <c r="L1415" s="28" t="s">
        <v>10209</v>
      </c>
      <c r="M1415" t="s">
        <v>13030</v>
      </c>
      <c r="N1415" s="42" t="s">
        <v>499</v>
      </c>
      <c r="O1415" s="42" t="s">
        <v>499</v>
      </c>
      <c r="P1415" s="42" t="s">
        <v>499</v>
      </c>
      <c r="Q1415" s="42" t="s">
        <v>13031</v>
      </c>
      <c r="R1415" s="42" t="s">
        <v>13756</v>
      </c>
      <c r="S1415" s="42" t="s">
        <v>12660</v>
      </c>
      <c r="T1415" t="s">
        <v>13031</v>
      </c>
      <c r="U1415" s="42" t="s">
        <v>499</v>
      </c>
      <c r="V1415" t="s">
        <v>12660</v>
      </c>
    </row>
    <row r="1416" spans="1:22" ht="18" customHeight="1">
      <c r="A1416">
        <v>5041</v>
      </c>
      <c r="B1416">
        <v>5041</v>
      </c>
      <c r="C1416" s="3">
        <v>41226</v>
      </c>
      <c r="D1416">
        <v>41271</v>
      </c>
      <c r="E1416" t="s">
        <v>1682</v>
      </c>
      <c r="F1416" t="s">
        <v>1530</v>
      </c>
      <c r="G1416" t="s">
        <v>1881</v>
      </c>
      <c r="H1416" s="42" t="s">
        <v>499</v>
      </c>
      <c r="I1416" s="28" t="s">
        <v>499</v>
      </c>
      <c r="J1416" t="s">
        <v>10231</v>
      </c>
      <c r="K1416" s="28" t="s">
        <v>10232</v>
      </c>
      <c r="L1416" s="28" t="s">
        <v>4900</v>
      </c>
      <c r="M1416" t="s">
        <v>10233</v>
      </c>
      <c r="N1416" s="42" t="s">
        <v>499</v>
      </c>
      <c r="O1416" s="42" t="s">
        <v>499</v>
      </c>
      <c r="P1416" s="42" t="s">
        <v>499</v>
      </c>
      <c r="Q1416" s="42" t="s">
        <v>499</v>
      </c>
      <c r="R1416" s="42" t="s">
        <v>499</v>
      </c>
      <c r="S1416" s="42" t="s">
        <v>12661</v>
      </c>
      <c r="T1416" s="42" t="s">
        <v>499</v>
      </c>
      <c r="U1416" s="42" t="s">
        <v>499</v>
      </c>
      <c r="V1416" t="s">
        <v>12661</v>
      </c>
    </row>
    <row r="1417" spans="1:22" ht="18" customHeight="1">
      <c r="A1417">
        <v>5042</v>
      </c>
      <c r="B1417">
        <v>5042</v>
      </c>
      <c r="C1417" s="3">
        <v>41226</v>
      </c>
      <c r="D1417">
        <v>41271</v>
      </c>
      <c r="E1417" t="s">
        <v>1682</v>
      </c>
      <c r="F1417" t="s">
        <v>1530</v>
      </c>
      <c r="G1417" t="s">
        <v>1881</v>
      </c>
      <c r="H1417" s="42" t="s">
        <v>499</v>
      </c>
      <c r="I1417" s="28" t="s">
        <v>499</v>
      </c>
      <c r="J1417" t="s">
        <v>10234</v>
      </c>
      <c r="K1417" s="28" t="s">
        <v>10235</v>
      </c>
      <c r="L1417" s="28" t="s">
        <v>4900</v>
      </c>
      <c r="M1417" t="s">
        <v>10236</v>
      </c>
      <c r="N1417" s="42" t="s">
        <v>499</v>
      </c>
      <c r="O1417" s="42" t="s">
        <v>499</v>
      </c>
      <c r="P1417" s="42" t="s">
        <v>499</v>
      </c>
      <c r="Q1417" s="42" t="s">
        <v>499</v>
      </c>
      <c r="R1417" s="42" t="s">
        <v>499</v>
      </c>
      <c r="S1417" s="42" t="s">
        <v>12662</v>
      </c>
      <c r="T1417" s="42" t="s">
        <v>499</v>
      </c>
      <c r="U1417" s="42" t="s">
        <v>499</v>
      </c>
      <c r="V1417" t="s">
        <v>12662</v>
      </c>
    </row>
    <row r="1418" spans="1:22" ht="18" customHeight="1">
      <c r="A1418">
        <v>5043</v>
      </c>
      <c r="B1418">
        <v>5043</v>
      </c>
      <c r="C1418" s="3">
        <v>41226</v>
      </c>
      <c r="D1418">
        <v>41271</v>
      </c>
      <c r="E1418" t="s">
        <v>1682</v>
      </c>
      <c r="F1418" t="s">
        <v>1530</v>
      </c>
      <c r="G1418" t="s">
        <v>1881</v>
      </c>
      <c r="H1418" s="42" t="s">
        <v>499</v>
      </c>
      <c r="I1418" s="28" t="s">
        <v>499</v>
      </c>
      <c r="J1418" t="s">
        <v>10237</v>
      </c>
      <c r="K1418" s="28" t="s">
        <v>10238</v>
      </c>
      <c r="L1418" s="28" t="s">
        <v>4900</v>
      </c>
      <c r="M1418" t="s">
        <v>10239</v>
      </c>
      <c r="N1418" s="42" t="s">
        <v>499</v>
      </c>
      <c r="O1418" s="42" t="s">
        <v>499</v>
      </c>
      <c r="P1418" s="42" t="s">
        <v>499</v>
      </c>
      <c r="Q1418" s="42" t="s">
        <v>499</v>
      </c>
      <c r="R1418" s="42" t="s">
        <v>499</v>
      </c>
      <c r="S1418" s="42" t="s">
        <v>12663</v>
      </c>
      <c r="T1418" s="42" t="s">
        <v>499</v>
      </c>
      <c r="U1418" s="42" t="s">
        <v>499</v>
      </c>
      <c r="V1418" t="s">
        <v>12663</v>
      </c>
    </row>
    <row r="1419" spans="1:22" ht="18" customHeight="1">
      <c r="A1419">
        <v>5044</v>
      </c>
      <c r="B1419">
        <v>5044</v>
      </c>
      <c r="C1419" s="3">
        <v>41226</v>
      </c>
      <c r="D1419">
        <v>41271</v>
      </c>
      <c r="E1419" t="s">
        <v>1682</v>
      </c>
      <c r="F1419" t="s">
        <v>1530</v>
      </c>
      <c r="G1419" t="s">
        <v>10240</v>
      </c>
      <c r="H1419" s="42" t="s">
        <v>499</v>
      </c>
      <c r="I1419" s="28" t="s">
        <v>499</v>
      </c>
      <c r="J1419" t="s">
        <v>10241</v>
      </c>
      <c r="K1419" s="28" t="s">
        <v>10242</v>
      </c>
      <c r="L1419" s="28" t="s">
        <v>10243</v>
      </c>
      <c r="M1419" t="s">
        <v>10244</v>
      </c>
      <c r="N1419" s="42" t="s">
        <v>499</v>
      </c>
      <c r="O1419" s="42" t="s">
        <v>499</v>
      </c>
      <c r="P1419" s="42" t="s">
        <v>499</v>
      </c>
      <c r="Q1419" s="42" t="s">
        <v>13032</v>
      </c>
      <c r="R1419" s="42" t="s">
        <v>499</v>
      </c>
      <c r="S1419" s="42" t="s">
        <v>12664</v>
      </c>
      <c r="T1419" t="s">
        <v>13032</v>
      </c>
      <c r="U1419" s="42" t="s">
        <v>499</v>
      </c>
      <c r="V1419" t="s">
        <v>12664</v>
      </c>
    </row>
    <row r="1420" spans="1:22" ht="18" customHeight="1">
      <c r="A1420">
        <v>5045</v>
      </c>
      <c r="B1420">
        <v>5045</v>
      </c>
      <c r="C1420" s="3">
        <v>41226</v>
      </c>
      <c r="D1420">
        <v>41271</v>
      </c>
      <c r="E1420" t="s">
        <v>1682</v>
      </c>
      <c r="F1420" t="s">
        <v>1530</v>
      </c>
      <c r="G1420" t="s">
        <v>10245</v>
      </c>
      <c r="H1420" s="42" t="s">
        <v>499</v>
      </c>
      <c r="I1420" s="28" t="s">
        <v>499</v>
      </c>
      <c r="J1420" t="s">
        <v>10246</v>
      </c>
      <c r="K1420" s="28" t="s">
        <v>10247</v>
      </c>
      <c r="L1420" s="28" t="s">
        <v>10248</v>
      </c>
      <c r="M1420" t="s">
        <v>10249</v>
      </c>
      <c r="N1420" s="42" t="s">
        <v>499</v>
      </c>
      <c r="O1420" s="42" t="s">
        <v>499</v>
      </c>
      <c r="P1420" s="42" t="s">
        <v>499</v>
      </c>
      <c r="Q1420" s="42" t="s">
        <v>499</v>
      </c>
      <c r="R1420" s="42" t="s">
        <v>499</v>
      </c>
      <c r="S1420" s="42" t="s">
        <v>12665</v>
      </c>
      <c r="T1420" s="42" t="s">
        <v>499</v>
      </c>
      <c r="U1420" s="42" t="s">
        <v>499</v>
      </c>
      <c r="V1420" t="s">
        <v>12665</v>
      </c>
    </row>
    <row r="1421" spans="1:22" ht="18" customHeight="1">
      <c r="A1421">
        <v>5046</v>
      </c>
      <c r="B1421">
        <v>5046</v>
      </c>
      <c r="C1421" s="3">
        <v>41226</v>
      </c>
      <c r="D1421">
        <v>41271</v>
      </c>
      <c r="E1421" t="s">
        <v>1682</v>
      </c>
      <c r="F1421" t="s">
        <v>1530</v>
      </c>
      <c r="G1421" t="s">
        <v>10245</v>
      </c>
      <c r="H1421" s="42" t="s">
        <v>499</v>
      </c>
      <c r="I1421" s="28" t="s">
        <v>499</v>
      </c>
      <c r="J1421" t="s">
        <v>10250</v>
      </c>
      <c r="K1421" s="28" t="s">
        <v>10251</v>
      </c>
      <c r="L1421" s="28" t="s">
        <v>10248</v>
      </c>
      <c r="M1421" t="s">
        <v>10265</v>
      </c>
      <c r="N1421" s="42" t="s">
        <v>499</v>
      </c>
      <c r="O1421" s="42" t="s">
        <v>499</v>
      </c>
      <c r="P1421" s="42" t="s">
        <v>499</v>
      </c>
      <c r="Q1421" s="42" t="s">
        <v>499</v>
      </c>
      <c r="R1421" s="42" t="s">
        <v>499</v>
      </c>
      <c r="S1421" s="42" t="s">
        <v>12666</v>
      </c>
      <c r="T1421" s="42" t="s">
        <v>499</v>
      </c>
      <c r="U1421" s="42" t="s">
        <v>499</v>
      </c>
      <c r="V1421" t="s">
        <v>12666</v>
      </c>
    </row>
    <row r="1422" spans="1:22" ht="18" customHeight="1">
      <c r="A1422">
        <v>5047</v>
      </c>
      <c r="B1422">
        <v>5047</v>
      </c>
      <c r="C1422" s="3">
        <v>41226</v>
      </c>
      <c r="D1422">
        <v>41271</v>
      </c>
      <c r="E1422" t="s">
        <v>1682</v>
      </c>
      <c r="F1422" t="s">
        <v>1530</v>
      </c>
      <c r="G1422" t="s">
        <v>10245</v>
      </c>
      <c r="H1422" s="42" t="s">
        <v>499</v>
      </c>
      <c r="I1422" s="28" t="s">
        <v>499</v>
      </c>
      <c r="J1422" t="s">
        <v>10252</v>
      </c>
      <c r="K1422" s="28" t="s">
        <v>10253</v>
      </c>
      <c r="L1422" s="28" t="s">
        <v>10248</v>
      </c>
      <c r="M1422" t="s">
        <v>13033</v>
      </c>
      <c r="N1422" s="42" t="s">
        <v>499</v>
      </c>
      <c r="O1422" s="42" t="s">
        <v>499</v>
      </c>
      <c r="P1422" s="42" t="s">
        <v>499</v>
      </c>
      <c r="Q1422" s="42" t="s">
        <v>13034</v>
      </c>
      <c r="R1422" s="42" t="s">
        <v>499</v>
      </c>
      <c r="S1422" s="42" t="s">
        <v>12667</v>
      </c>
      <c r="T1422" t="s">
        <v>13034</v>
      </c>
      <c r="U1422" s="42" t="s">
        <v>499</v>
      </c>
      <c r="V1422" t="s">
        <v>12667</v>
      </c>
    </row>
    <row r="1423" spans="1:22" ht="18" customHeight="1">
      <c r="A1423">
        <v>5048</v>
      </c>
      <c r="B1423">
        <v>5048</v>
      </c>
      <c r="C1423" s="3">
        <v>41226</v>
      </c>
      <c r="D1423">
        <v>25613</v>
      </c>
      <c r="E1423" t="s">
        <v>1682</v>
      </c>
      <c r="F1423" t="s">
        <v>1530</v>
      </c>
      <c r="G1423" t="s">
        <v>10245</v>
      </c>
      <c r="H1423" s="42" t="s">
        <v>499</v>
      </c>
      <c r="I1423" s="28" t="s">
        <v>499</v>
      </c>
      <c r="J1423" t="s">
        <v>10254</v>
      </c>
      <c r="K1423" s="28" t="s">
        <v>10255</v>
      </c>
      <c r="L1423" s="28" t="s">
        <v>10248</v>
      </c>
      <c r="M1423" t="s">
        <v>10256</v>
      </c>
      <c r="N1423" s="42" t="s">
        <v>499</v>
      </c>
      <c r="O1423" s="42" t="s">
        <v>499</v>
      </c>
      <c r="P1423" s="42" t="s">
        <v>499</v>
      </c>
      <c r="Q1423" s="42" t="s">
        <v>499</v>
      </c>
      <c r="R1423" s="42" t="s">
        <v>499</v>
      </c>
      <c r="S1423" s="42" t="s">
        <v>12668</v>
      </c>
      <c r="T1423" s="42" t="s">
        <v>499</v>
      </c>
      <c r="U1423" s="42" t="s">
        <v>499</v>
      </c>
      <c r="V1423" t="s">
        <v>12668</v>
      </c>
    </row>
    <row r="1424" spans="1:22" ht="18" customHeight="1">
      <c r="A1424">
        <v>5049</v>
      </c>
      <c r="B1424">
        <v>5049</v>
      </c>
      <c r="C1424" s="3">
        <v>41226</v>
      </c>
      <c r="D1424">
        <v>41271</v>
      </c>
      <c r="E1424" t="s">
        <v>1682</v>
      </c>
      <c r="F1424" t="s">
        <v>1530</v>
      </c>
      <c r="G1424" t="s">
        <v>10245</v>
      </c>
      <c r="H1424" s="42" t="s">
        <v>499</v>
      </c>
      <c r="I1424" s="28" t="s">
        <v>499</v>
      </c>
      <c r="J1424" t="s">
        <v>10257</v>
      </c>
      <c r="K1424" s="28" t="s">
        <v>10258</v>
      </c>
      <c r="L1424" s="28" t="s">
        <v>10248</v>
      </c>
      <c r="M1424" t="s">
        <v>10259</v>
      </c>
      <c r="N1424" s="42" t="s">
        <v>499</v>
      </c>
      <c r="O1424" s="42" t="s">
        <v>499</v>
      </c>
      <c r="P1424" s="42" t="s">
        <v>499</v>
      </c>
      <c r="Q1424" s="42" t="s">
        <v>499</v>
      </c>
      <c r="R1424" s="42" t="s">
        <v>499</v>
      </c>
      <c r="S1424" s="42" t="s">
        <v>12669</v>
      </c>
      <c r="T1424" s="42" t="s">
        <v>499</v>
      </c>
      <c r="U1424" s="42" t="s">
        <v>499</v>
      </c>
      <c r="V1424" t="s">
        <v>12669</v>
      </c>
    </row>
    <row r="1425" spans="1:22" ht="18" customHeight="1">
      <c r="A1425">
        <v>5050</v>
      </c>
      <c r="B1425">
        <v>5050</v>
      </c>
      <c r="C1425" s="3">
        <v>41226</v>
      </c>
      <c r="D1425">
        <v>41271</v>
      </c>
      <c r="E1425" t="s">
        <v>1682</v>
      </c>
      <c r="F1425" t="s">
        <v>1530</v>
      </c>
      <c r="G1425" t="s">
        <v>10245</v>
      </c>
      <c r="H1425" s="42" t="s">
        <v>499</v>
      </c>
      <c r="I1425" s="28" t="s">
        <v>499</v>
      </c>
      <c r="J1425" t="s">
        <v>10260</v>
      </c>
      <c r="K1425" s="28" t="s">
        <v>10261</v>
      </c>
      <c r="L1425" s="28" t="s">
        <v>10248</v>
      </c>
      <c r="M1425" t="s">
        <v>10262</v>
      </c>
      <c r="N1425" s="42" t="s">
        <v>499</v>
      </c>
      <c r="O1425" s="42" t="s">
        <v>499</v>
      </c>
      <c r="P1425" s="42" t="s">
        <v>499</v>
      </c>
      <c r="Q1425" s="42" t="s">
        <v>499</v>
      </c>
      <c r="R1425" s="42" t="s">
        <v>499</v>
      </c>
      <c r="S1425" s="42" t="s">
        <v>12670</v>
      </c>
      <c r="T1425" s="42" t="s">
        <v>499</v>
      </c>
      <c r="U1425" s="42" t="s">
        <v>499</v>
      </c>
      <c r="V1425" t="s">
        <v>12670</v>
      </c>
    </row>
    <row r="1426" spans="1:22" ht="18" customHeight="1">
      <c r="A1426" t="s">
        <v>12836</v>
      </c>
      <c r="B1426">
        <v>5051</v>
      </c>
      <c r="C1426" s="3">
        <v>41226</v>
      </c>
      <c r="D1426">
        <v>41271</v>
      </c>
      <c r="E1426" t="s">
        <v>1682</v>
      </c>
      <c r="F1426" t="s">
        <v>1530</v>
      </c>
      <c r="G1426" t="s">
        <v>10245</v>
      </c>
      <c r="H1426" s="42" t="s">
        <v>499</v>
      </c>
      <c r="I1426" s="28" t="s">
        <v>499</v>
      </c>
      <c r="J1426" t="s">
        <v>10263</v>
      </c>
      <c r="K1426" s="28" t="s">
        <v>10264</v>
      </c>
      <c r="L1426" s="28" t="s">
        <v>10248</v>
      </c>
      <c r="M1426" t="s">
        <v>10265</v>
      </c>
      <c r="N1426" s="42" t="s">
        <v>499</v>
      </c>
      <c r="O1426" s="42" t="s">
        <v>499</v>
      </c>
      <c r="P1426" s="42" t="s">
        <v>499</v>
      </c>
      <c r="Q1426" s="42" t="s">
        <v>12837</v>
      </c>
      <c r="R1426" s="42" t="s">
        <v>499</v>
      </c>
      <c r="S1426" s="42" t="s">
        <v>12671</v>
      </c>
      <c r="T1426" t="s">
        <v>12837</v>
      </c>
      <c r="U1426" s="42" t="s">
        <v>499</v>
      </c>
      <c r="V1426" t="s">
        <v>12671</v>
      </c>
    </row>
    <row r="1427" spans="1:22" ht="18" customHeight="1">
      <c r="A1427">
        <v>5052</v>
      </c>
      <c r="B1427">
        <v>5052</v>
      </c>
      <c r="C1427" s="3">
        <v>41226</v>
      </c>
      <c r="D1427">
        <v>41271</v>
      </c>
      <c r="E1427" t="s">
        <v>1682</v>
      </c>
      <c r="F1427" t="s">
        <v>12681</v>
      </c>
      <c r="G1427" t="s">
        <v>10266</v>
      </c>
      <c r="H1427" s="42" t="s">
        <v>499</v>
      </c>
      <c r="I1427" s="28" t="s">
        <v>499</v>
      </c>
      <c r="J1427" t="s">
        <v>10267</v>
      </c>
      <c r="K1427" s="28" t="s">
        <v>10268</v>
      </c>
      <c r="L1427" s="28" t="s">
        <v>10269</v>
      </c>
      <c r="M1427" t="s">
        <v>10270</v>
      </c>
      <c r="N1427" s="42" t="s">
        <v>499</v>
      </c>
      <c r="O1427" s="42" t="s">
        <v>499</v>
      </c>
      <c r="P1427" s="42" t="s">
        <v>499</v>
      </c>
      <c r="Q1427" s="42" t="s">
        <v>499</v>
      </c>
      <c r="R1427" s="42" t="s">
        <v>499</v>
      </c>
      <c r="S1427" s="42" t="s">
        <v>12672</v>
      </c>
      <c r="T1427" s="42" t="s">
        <v>499</v>
      </c>
      <c r="U1427" s="42" t="s">
        <v>499</v>
      </c>
      <c r="V1427" t="s">
        <v>12672</v>
      </c>
    </row>
    <row r="1428" spans="1:22" ht="18" customHeight="1">
      <c r="A1428">
        <v>5053</v>
      </c>
      <c r="B1428">
        <v>5053</v>
      </c>
      <c r="C1428" s="3">
        <v>41226</v>
      </c>
      <c r="D1428">
        <v>41271</v>
      </c>
      <c r="E1428" t="s">
        <v>1682</v>
      </c>
      <c r="F1428" t="s">
        <v>12681</v>
      </c>
      <c r="G1428" t="s">
        <v>10266</v>
      </c>
      <c r="H1428" s="42" t="s">
        <v>499</v>
      </c>
      <c r="I1428" s="28" t="s">
        <v>499</v>
      </c>
      <c r="J1428" t="s">
        <v>10271</v>
      </c>
      <c r="K1428" s="28" t="s">
        <v>10272</v>
      </c>
      <c r="L1428" s="28" t="s">
        <v>10273</v>
      </c>
      <c r="M1428" t="s">
        <v>10274</v>
      </c>
      <c r="N1428" s="42" t="s">
        <v>499</v>
      </c>
      <c r="O1428" s="42" t="s">
        <v>499</v>
      </c>
      <c r="P1428" s="42" t="s">
        <v>499</v>
      </c>
      <c r="Q1428" s="42" t="s">
        <v>499</v>
      </c>
      <c r="R1428" s="42" t="s">
        <v>499</v>
      </c>
      <c r="S1428" s="42" t="s">
        <v>12673</v>
      </c>
      <c r="T1428" s="42" t="s">
        <v>499</v>
      </c>
      <c r="U1428" s="42" t="s">
        <v>499</v>
      </c>
      <c r="V1428" t="s">
        <v>12673</v>
      </c>
    </row>
    <row r="1429" spans="1:22" ht="18" customHeight="1">
      <c r="A1429">
        <v>5054</v>
      </c>
      <c r="B1429">
        <v>5054</v>
      </c>
      <c r="C1429" s="3">
        <v>41226</v>
      </c>
      <c r="D1429">
        <v>41271</v>
      </c>
      <c r="E1429" t="s">
        <v>1682</v>
      </c>
      <c r="F1429" t="s">
        <v>12681</v>
      </c>
      <c r="G1429" t="s">
        <v>10266</v>
      </c>
      <c r="H1429" s="42" t="s">
        <v>499</v>
      </c>
      <c r="I1429" s="28" t="s">
        <v>499</v>
      </c>
      <c r="J1429" t="s">
        <v>10275</v>
      </c>
      <c r="K1429" s="28" t="s">
        <v>10276</v>
      </c>
      <c r="L1429" s="28" t="s">
        <v>10269</v>
      </c>
      <c r="M1429" t="s">
        <v>10277</v>
      </c>
      <c r="N1429" s="42" t="s">
        <v>499</v>
      </c>
      <c r="O1429" s="42" t="s">
        <v>499</v>
      </c>
      <c r="P1429" s="42" t="s">
        <v>499</v>
      </c>
      <c r="Q1429" s="42" t="s">
        <v>13035</v>
      </c>
      <c r="R1429" s="42" t="s">
        <v>499</v>
      </c>
      <c r="S1429" s="42" t="s">
        <v>12674</v>
      </c>
      <c r="T1429" t="s">
        <v>13035</v>
      </c>
      <c r="U1429" s="42" t="s">
        <v>499</v>
      </c>
      <c r="V1429" t="s">
        <v>12674</v>
      </c>
    </row>
    <row r="1430" spans="1:22" ht="18" customHeight="1">
      <c r="A1430">
        <v>5591</v>
      </c>
      <c r="B1430">
        <v>5591</v>
      </c>
      <c r="C1430" s="3">
        <v>41246</v>
      </c>
      <c r="D1430">
        <v>41291</v>
      </c>
      <c r="E1430" t="s">
        <v>1594</v>
      </c>
      <c r="F1430" t="s">
        <v>1530</v>
      </c>
      <c r="G1430" t="s">
        <v>164</v>
      </c>
      <c r="H1430" s="42" t="s">
        <v>499</v>
      </c>
      <c r="I1430" s="28">
        <v>41250</v>
      </c>
      <c r="J1430" t="s">
        <v>12712</v>
      </c>
      <c r="K1430" s="28" t="s">
        <v>12713</v>
      </c>
      <c r="L1430" t="s">
        <v>4781</v>
      </c>
      <c r="M1430" t="s">
        <v>12714</v>
      </c>
      <c r="N1430" s="42" t="s">
        <v>499</v>
      </c>
      <c r="O1430" s="42" t="s">
        <v>499</v>
      </c>
      <c r="P1430" s="42" t="s">
        <v>499</v>
      </c>
      <c r="Q1430" s="42" t="s">
        <v>499</v>
      </c>
      <c r="R1430" s="42" t="s">
        <v>499</v>
      </c>
      <c r="S1430" s="42" t="s">
        <v>12715</v>
      </c>
      <c r="T1430" s="42" t="s">
        <v>499</v>
      </c>
      <c r="U1430" s="42" t="s">
        <v>499</v>
      </c>
      <c r="V1430" t="s">
        <v>12715</v>
      </c>
    </row>
    <row r="1431" spans="1:22" ht="18" customHeight="1">
      <c r="A1431">
        <v>5592</v>
      </c>
      <c r="B1431">
        <v>5592</v>
      </c>
      <c r="C1431" s="3">
        <v>41246</v>
      </c>
      <c r="D1431">
        <v>41291</v>
      </c>
      <c r="E1431" t="s">
        <v>1594</v>
      </c>
      <c r="F1431" t="s">
        <v>1530</v>
      </c>
      <c r="G1431" t="s">
        <v>164</v>
      </c>
      <c r="H1431" s="42" t="s">
        <v>13757</v>
      </c>
      <c r="I1431" s="28">
        <v>41250</v>
      </c>
      <c r="J1431" t="s">
        <v>12712</v>
      </c>
      <c r="K1431" s="28" t="s">
        <v>12716</v>
      </c>
      <c r="L1431" t="s">
        <v>4781</v>
      </c>
      <c r="M1431" t="s">
        <v>12717</v>
      </c>
      <c r="N1431" s="42" t="s">
        <v>13758</v>
      </c>
      <c r="O1431" s="42" t="s">
        <v>5572</v>
      </c>
      <c r="P1431" s="42" t="s">
        <v>499</v>
      </c>
      <c r="Q1431" s="42" t="s">
        <v>499</v>
      </c>
      <c r="R1431" s="42" t="s">
        <v>13759</v>
      </c>
      <c r="S1431" s="42" t="s">
        <v>12718</v>
      </c>
      <c r="T1431" s="42" t="s">
        <v>499</v>
      </c>
      <c r="U1431" s="42" t="s">
        <v>499</v>
      </c>
      <c r="V1431" t="s">
        <v>12718</v>
      </c>
    </row>
    <row r="1432" spans="1:22" ht="18" customHeight="1">
      <c r="A1432">
        <v>5593</v>
      </c>
      <c r="B1432">
        <v>5593</v>
      </c>
      <c r="C1432" s="3">
        <v>41246</v>
      </c>
      <c r="D1432">
        <v>41291</v>
      </c>
      <c r="E1432" t="s">
        <v>1594</v>
      </c>
      <c r="F1432" t="s">
        <v>1530</v>
      </c>
      <c r="G1432" t="s">
        <v>164</v>
      </c>
      <c r="H1432" s="42" t="s">
        <v>499</v>
      </c>
      <c r="I1432" s="28">
        <v>41250</v>
      </c>
      <c r="J1432" t="s">
        <v>12712</v>
      </c>
      <c r="K1432" s="28" t="s">
        <v>12719</v>
      </c>
      <c r="L1432" t="s">
        <v>4781</v>
      </c>
      <c r="M1432" t="s">
        <v>12720</v>
      </c>
      <c r="N1432" s="42" t="s">
        <v>499</v>
      </c>
      <c r="O1432" s="42" t="s">
        <v>499</v>
      </c>
      <c r="P1432" s="42" t="s">
        <v>499</v>
      </c>
      <c r="Q1432" s="42" t="s">
        <v>499</v>
      </c>
      <c r="R1432" s="42" t="s">
        <v>499</v>
      </c>
      <c r="S1432" s="42" t="s">
        <v>12721</v>
      </c>
      <c r="T1432" s="42" t="s">
        <v>499</v>
      </c>
      <c r="U1432" s="42" t="s">
        <v>499</v>
      </c>
      <c r="V1432" t="s">
        <v>12721</v>
      </c>
    </row>
    <row r="1433" spans="1:22" ht="18" customHeight="1">
      <c r="A1433">
        <v>5594</v>
      </c>
      <c r="B1433">
        <v>5594</v>
      </c>
      <c r="C1433" s="3">
        <v>41246</v>
      </c>
      <c r="D1433">
        <v>41291</v>
      </c>
      <c r="E1433" t="s">
        <v>1594</v>
      </c>
      <c r="F1433" t="s">
        <v>1530</v>
      </c>
      <c r="G1433" t="s">
        <v>164</v>
      </c>
      <c r="H1433" s="42" t="s">
        <v>499</v>
      </c>
      <c r="I1433" s="28">
        <v>41250</v>
      </c>
      <c r="J1433" t="s">
        <v>12712</v>
      </c>
      <c r="K1433" s="28" t="s">
        <v>12722</v>
      </c>
      <c r="L1433" t="s">
        <v>4781</v>
      </c>
      <c r="M1433" t="s">
        <v>12720</v>
      </c>
      <c r="N1433" s="42" t="s">
        <v>499</v>
      </c>
      <c r="O1433" s="42" t="s">
        <v>499</v>
      </c>
      <c r="P1433" s="42" t="s">
        <v>499</v>
      </c>
      <c r="Q1433" s="42" t="s">
        <v>499</v>
      </c>
      <c r="R1433" s="42" t="s">
        <v>499</v>
      </c>
      <c r="S1433" s="42" t="s">
        <v>12723</v>
      </c>
      <c r="T1433" s="42" t="s">
        <v>499</v>
      </c>
      <c r="U1433" s="42" t="s">
        <v>499</v>
      </c>
      <c r="V1433" t="s">
        <v>12723</v>
      </c>
    </row>
    <row r="1434" spans="1:22" ht="18" customHeight="1">
      <c r="A1434">
        <v>5595</v>
      </c>
      <c r="B1434">
        <v>5595</v>
      </c>
      <c r="C1434" s="3">
        <v>41246</v>
      </c>
      <c r="D1434">
        <v>41291</v>
      </c>
      <c r="E1434" t="s">
        <v>1594</v>
      </c>
      <c r="F1434" t="s">
        <v>1530</v>
      </c>
      <c r="G1434" t="s">
        <v>164</v>
      </c>
      <c r="H1434" s="42" t="s">
        <v>499</v>
      </c>
      <c r="I1434" s="28">
        <v>41250</v>
      </c>
      <c r="J1434" t="s">
        <v>12712</v>
      </c>
      <c r="K1434" s="28" t="s">
        <v>12724</v>
      </c>
      <c r="L1434" t="s">
        <v>4781</v>
      </c>
      <c r="M1434" t="s">
        <v>12720</v>
      </c>
      <c r="N1434" s="42" t="s">
        <v>499</v>
      </c>
      <c r="O1434" s="42" t="s">
        <v>499</v>
      </c>
      <c r="P1434" s="42" t="s">
        <v>499</v>
      </c>
      <c r="Q1434" s="42" t="s">
        <v>499</v>
      </c>
      <c r="R1434" s="42" t="s">
        <v>499</v>
      </c>
      <c r="S1434" s="42" t="s">
        <v>12725</v>
      </c>
      <c r="T1434" s="42" t="s">
        <v>499</v>
      </c>
      <c r="U1434" s="42" t="s">
        <v>499</v>
      </c>
      <c r="V1434" t="s">
        <v>12725</v>
      </c>
    </row>
    <row r="1435" spans="1:22" ht="18" customHeight="1">
      <c r="A1435">
        <v>5596</v>
      </c>
      <c r="B1435">
        <v>5596</v>
      </c>
      <c r="C1435" s="3">
        <v>41246</v>
      </c>
      <c r="D1435">
        <v>41291</v>
      </c>
      <c r="E1435" t="s">
        <v>1594</v>
      </c>
      <c r="F1435" t="s">
        <v>1530</v>
      </c>
      <c r="G1435" t="s">
        <v>164</v>
      </c>
      <c r="H1435" s="42" t="s">
        <v>499</v>
      </c>
      <c r="I1435" s="28">
        <v>41250</v>
      </c>
      <c r="J1435" t="s">
        <v>12712</v>
      </c>
      <c r="K1435" s="28" t="s">
        <v>12726</v>
      </c>
      <c r="L1435" t="s">
        <v>4781</v>
      </c>
      <c r="M1435" t="s">
        <v>12720</v>
      </c>
      <c r="N1435" s="42" t="s">
        <v>499</v>
      </c>
      <c r="O1435" s="42" t="s">
        <v>499</v>
      </c>
      <c r="P1435" s="42" t="s">
        <v>499</v>
      </c>
      <c r="Q1435" s="42" t="s">
        <v>499</v>
      </c>
      <c r="R1435" s="42" t="s">
        <v>499</v>
      </c>
      <c r="S1435" s="42" t="s">
        <v>12727</v>
      </c>
      <c r="T1435" s="42" t="s">
        <v>499</v>
      </c>
      <c r="U1435" s="42" t="s">
        <v>499</v>
      </c>
      <c r="V1435" t="s">
        <v>12727</v>
      </c>
    </row>
    <row r="1436" spans="1:22" ht="18" customHeight="1">
      <c r="A1436">
        <v>5597</v>
      </c>
      <c r="B1436">
        <v>5597</v>
      </c>
      <c r="C1436" s="3">
        <v>41246</v>
      </c>
      <c r="D1436">
        <v>41291</v>
      </c>
      <c r="E1436" t="s">
        <v>1594</v>
      </c>
      <c r="F1436" t="s">
        <v>1530</v>
      </c>
      <c r="G1436" t="s">
        <v>164</v>
      </c>
      <c r="H1436" s="42" t="s">
        <v>499</v>
      </c>
      <c r="I1436" s="28">
        <v>41250</v>
      </c>
      <c r="J1436" t="s">
        <v>12712</v>
      </c>
      <c r="K1436" s="28" t="s">
        <v>12728</v>
      </c>
      <c r="L1436" t="s">
        <v>4781</v>
      </c>
      <c r="M1436" t="s">
        <v>12720</v>
      </c>
      <c r="N1436" s="42" t="s">
        <v>499</v>
      </c>
      <c r="O1436" s="42" t="s">
        <v>499</v>
      </c>
      <c r="P1436" s="42" t="s">
        <v>499</v>
      </c>
      <c r="Q1436" s="42" t="s">
        <v>499</v>
      </c>
      <c r="R1436" s="42" t="s">
        <v>499</v>
      </c>
      <c r="S1436" s="42" t="s">
        <v>12729</v>
      </c>
      <c r="T1436" s="42" t="s">
        <v>499</v>
      </c>
      <c r="U1436" s="42" t="s">
        <v>499</v>
      </c>
      <c r="V1436" t="s">
        <v>12729</v>
      </c>
    </row>
    <row r="1437" spans="1:22" ht="18" customHeight="1">
      <c r="A1437">
        <v>5598</v>
      </c>
      <c r="B1437">
        <v>5598</v>
      </c>
      <c r="C1437" s="3">
        <v>41246</v>
      </c>
      <c r="D1437">
        <v>41291</v>
      </c>
      <c r="E1437" t="s">
        <v>1594</v>
      </c>
      <c r="F1437" t="s">
        <v>1530</v>
      </c>
      <c r="G1437" t="s">
        <v>164</v>
      </c>
      <c r="H1437" s="42" t="s">
        <v>499</v>
      </c>
      <c r="I1437" s="28">
        <v>41250</v>
      </c>
      <c r="J1437" t="s">
        <v>12712</v>
      </c>
      <c r="K1437" s="28" t="s">
        <v>12730</v>
      </c>
      <c r="L1437" t="s">
        <v>4781</v>
      </c>
      <c r="M1437" t="s">
        <v>12720</v>
      </c>
      <c r="N1437" s="42" t="s">
        <v>499</v>
      </c>
      <c r="O1437" s="42" t="s">
        <v>499</v>
      </c>
      <c r="P1437" s="42" t="s">
        <v>499</v>
      </c>
      <c r="Q1437" s="42" t="s">
        <v>499</v>
      </c>
      <c r="R1437" s="42" t="s">
        <v>499</v>
      </c>
      <c r="S1437" s="42" t="s">
        <v>12731</v>
      </c>
      <c r="T1437" s="42" t="s">
        <v>499</v>
      </c>
      <c r="U1437" s="42" t="s">
        <v>499</v>
      </c>
      <c r="V1437" t="s">
        <v>12731</v>
      </c>
    </row>
    <row r="1438" spans="1:22" ht="18" customHeight="1">
      <c r="A1438">
        <v>5599</v>
      </c>
      <c r="B1438">
        <v>5599</v>
      </c>
      <c r="C1438" s="3">
        <v>41246</v>
      </c>
      <c r="D1438">
        <v>41291</v>
      </c>
      <c r="E1438" t="s">
        <v>1594</v>
      </c>
      <c r="F1438" t="s">
        <v>1530</v>
      </c>
      <c r="G1438" t="s">
        <v>164</v>
      </c>
      <c r="H1438" s="42" t="s">
        <v>499</v>
      </c>
      <c r="I1438" s="28">
        <v>41250</v>
      </c>
      <c r="J1438" t="s">
        <v>12712</v>
      </c>
      <c r="K1438" s="28" t="s">
        <v>12732</v>
      </c>
      <c r="L1438" t="s">
        <v>4781</v>
      </c>
      <c r="M1438" t="s">
        <v>12720</v>
      </c>
      <c r="N1438" s="42" t="s">
        <v>499</v>
      </c>
      <c r="O1438" s="42" t="s">
        <v>499</v>
      </c>
      <c r="P1438" s="42" t="s">
        <v>499</v>
      </c>
      <c r="Q1438" s="42" t="s">
        <v>499</v>
      </c>
      <c r="R1438" s="42" t="s">
        <v>499</v>
      </c>
      <c r="S1438" s="42" t="s">
        <v>12733</v>
      </c>
      <c r="T1438" s="42" t="s">
        <v>499</v>
      </c>
      <c r="U1438" s="42" t="s">
        <v>499</v>
      </c>
      <c r="V1438" t="s">
        <v>12733</v>
      </c>
    </row>
    <row r="1439" spans="1:22" ht="18" customHeight="1">
      <c r="A1439">
        <v>4652</v>
      </c>
      <c r="B1439">
        <v>4652</v>
      </c>
      <c r="C1439" s="3">
        <v>41226</v>
      </c>
      <c r="D1439">
        <v>41271</v>
      </c>
      <c r="E1439" t="s">
        <v>1682</v>
      </c>
      <c r="F1439" t="s">
        <v>12681</v>
      </c>
      <c r="G1439" t="s">
        <v>12734</v>
      </c>
      <c r="H1439" s="42" t="s">
        <v>499</v>
      </c>
      <c r="I1439" s="28" t="s">
        <v>499</v>
      </c>
      <c r="J1439" t="s">
        <v>12735</v>
      </c>
      <c r="K1439" s="28" t="s">
        <v>12736</v>
      </c>
      <c r="L1439" s="28" t="s">
        <v>12737</v>
      </c>
      <c r="M1439" t="s">
        <v>12738</v>
      </c>
      <c r="N1439" s="42" t="s">
        <v>499</v>
      </c>
      <c r="O1439" s="42" t="s">
        <v>499</v>
      </c>
      <c r="P1439" s="42" t="s">
        <v>499</v>
      </c>
      <c r="Q1439" s="42" t="s">
        <v>499</v>
      </c>
      <c r="R1439" s="42" t="s">
        <v>499</v>
      </c>
      <c r="S1439" s="42" t="s">
        <v>12739</v>
      </c>
      <c r="T1439" s="42" t="s">
        <v>499</v>
      </c>
      <c r="U1439" s="42" t="s">
        <v>499</v>
      </c>
      <c r="V1439" t="s">
        <v>12739</v>
      </c>
    </row>
    <row r="1440" spans="1:22" ht="18" customHeight="1">
      <c r="A1440">
        <v>5606</v>
      </c>
      <c r="B1440">
        <v>5606</v>
      </c>
      <c r="C1440" s="3">
        <v>41232</v>
      </c>
      <c r="D1440">
        <v>41277</v>
      </c>
      <c r="E1440" t="s">
        <v>1682</v>
      </c>
      <c r="F1440" t="s">
        <v>12681</v>
      </c>
      <c r="G1440" t="s">
        <v>12740</v>
      </c>
      <c r="H1440" s="42" t="s">
        <v>499</v>
      </c>
      <c r="I1440" s="28" t="s">
        <v>499</v>
      </c>
      <c r="J1440" t="s">
        <v>12741</v>
      </c>
      <c r="K1440" s="28" t="s">
        <v>12742</v>
      </c>
      <c r="L1440" s="28" t="s">
        <v>12743</v>
      </c>
      <c r="M1440" t="s">
        <v>12744</v>
      </c>
      <c r="N1440" s="42" t="s">
        <v>499</v>
      </c>
      <c r="O1440" s="42" t="s">
        <v>499</v>
      </c>
      <c r="P1440" s="42" t="s">
        <v>499</v>
      </c>
      <c r="Q1440" s="42" t="s">
        <v>499</v>
      </c>
      <c r="R1440" s="42" t="s">
        <v>499</v>
      </c>
      <c r="S1440" s="42" t="s">
        <v>12745</v>
      </c>
      <c r="T1440" s="42" t="s">
        <v>499</v>
      </c>
      <c r="U1440" s="42" t="s">
        <v>499</v>
      </c>
      <c r="V1440" t="s">
        <v>12745</v>
      </c>
    </row>
    <row r="1441" spans="1:22" ht="18" customHeight="1">
      <c r="A1441">
        <v>5188</v>
      </c>
      <c r="B1441">
        <v>5188</v>
      </c>
      <c r="C1441" s="3">
        <v>41249</v>
      </c>
      <c r="D1441">
        <v>41294</v>
      </c>
      <c r="E1441" t="s">
        <v>1682</v>
      </c>
      <c r="F1441" t="s">
        <v>1530</v>
      </c>
      <c r="G1441" t="s">
        <v>13036</v>
      </c>
      <c r="H1441" s="42" t="s">
        <v>499</v>
      </c>
      <c r="I1441" s="28" t="s">
        <v>499</v>
      </c>
      <c r="J1441" t="s">
        <v>13037</v>
      </c>
      <c r="K1441" s="28" t="s">
        <v>13038</v>
      </c>
      <c r="L1441" s="28" t="s">
        <v>13039</v>
      </c>
      <c r="M1441" t="s">
        <v>13040</v>
      </c>
      <c r="N1441" s="42" t="s">
        <v>499</v>
      </c>
      <c r="O1441" s="42" t="s">
        <v>499</v>
      </c>
      <c r="P1441" s="42" t="s">
        <v>499</v>
      </c>
      <c r="Q1441" s="42" t="s">
        <v>499</v>
      </c>
      <c r="R1441" s="42" t="s">
        <v>499</v>
      </c>
      <c r="S1441" s="42" t="s">
        <v>13041</v>
      </c>
      <c r="T1441" s="42" t="s">
        <v>499</v>
      </c>
      <c r="U1441" s="42" t="s">
        <v>499</v>
      </c>
      <c r="V1441" t="s">
        <v>13041</v>
      </c>
    </row>
    <row r="1442" spans="1:22" ht="18" customHeight="1">
      <c r="A1442">
        <v>5187</v>
      </c>
      <c r="B1442">
        <v>5187</v>
      </c>
      <c r="C1442" s="3">
        <v>41249</v>
      </c>
      <c r="D1442">
        <v>41294</v>
      </c>
      <c r="E1442" t="s">
        <v>1682</v>
      </c>
      <c r="F1442" t="s">
        <v>1530</v>
      </c>
      <c r="G1442" t="s">
        <v>13036</v>
      </c>
      <c r="H1442" s="42" t="s">
        <v>499</v>
      </c>
      <c r="I1442" s="28" t="s">
        <v>499</v>
      </c>
      <c r="J1442" t="s">
        <v>13042</v>
      </c>
      <c r="K1442" s="28" t="s">
        <v>13043</v>
      </c>
      <c r="L1442" s="28" t="s">
        <v>13039</v>
      </c>
      <c r="M1442" t="s">
        <v>13044</v>
      </c>
      <c r="N1442" s="42" t="s">
        <v>499</v>
      </c>
      <c r="O1442" s="42" t="s">
        <v>499</v>
      </c>
      <c r="P1442" s="42" t="s">
        <v>499</v>
      </c>
      <c r="Q1442" s="42" t="s">
        <v>499</v>
      </c>
      <c r="R1442" s="42" t="s">
        <v>499</v>
      </c>
      <c r="S1442" s="42" t="s">
        <v>13045</v>
      </c>
      <c r="T1442" s="42" t="s">
        <v>499</v>
      </c>
      <c r="U1442" s="42" t="s">
        <v>499</v>
      </c>
      <c r="V1442" t="s">
        <v>13045</v>
      </c>
    </row>
    <row r="1443" spans="1:22" ht="18" customHeight="1">
      <c r="A1443">
        <v>5186</v>
      </c>
      <c r="B1443">
        <v>5186</v>
      </c>
      <c r="C1443" s="3">
        <v>41249</v>
      </c>
      <c r="D1443">
        <v>41294</v>
      </c>
      <c r="E1443" t="s">
        <v>1682</v>
      </c>
      <c r="F1443" t="s">
        <v>1530</v>
      </c>
      <c r="G1443" t="s">
        <v>13036</v>
      </c>
      <c r="H1443" s="42" t="s">
        <v>499</v>
      </c>
      <c r="I1443" s="28" t="s">
        <v>499</v>
      </c>
      <c r="J1443" t="s">
        <v>13046</v>
      </c>
      <c r="K1443" s="28" t="s">
        <v>13047</v>
      </c>
      <c r="L1443" s="28" t="s">
        <v>13039</v>
      </c>
      <c r="M1443" t="s">
        <v>13048</v>
      </c>
      <c r="N1443" s="42" t="s">
        <v>499</v>
      </c>
      <c r="O1443" s="42" t="s">
        <v>499</v>
      </c>
      <c r="P1443" s="42" t="s">
        <v>499</v>
      </c>
      <c r="Q1443" s="42" t="s">
        <v>499</v>
      </c>
      <c r="R1443" s="42" t="s">
        <v>499</v>
      </c>
      <c r="S1443" s="42" t="s">
        <v>13049</v>
      </c>
      <c r="T1443" s="42" t="s">
        <v>499</v>
      </c>
      <c r="U1443" s="42" t="s">
        <v>499</v>
      </c>
      <c r="V1443" t="s">
        <v>13049</v>
      </c>
    </row>
    <row r="1444" spans="1:22" ht="18" customHeight="1">
      <c r="A1444">
        <v>5185</v>
      </c>
      <c r="B1444">
        <v>5185</v>
      </c>
      <c r="C1444" s="3">
        <v>41249</v>
      </c>
      <c r="D1444">
        <v>41294</v>
      </c>
      <c r="E1444" t="s">
        <v>1682</v>
      </c>
      <c r="F1444" t="s">
        <v>1530</v>
      </c>
      <c r="G1444" t="s">
        <v>13036</v>
      </c>
      <c r="H1444" s="42" t="s">
        <v>499</v>
      </c>
      <c r="I1444" s="28" t="s">
        <v>499</v>
      </c>
      <c r="J1444" t="s">
        <v>13050</v>
      </c>
      <c r="K1444" s="28" t="s">
        <v>13051</v>
      </c>
      <c r="L1444" s="28" t="s">
        <v>13039</v>
      </c>
      <c r="M1444" t="s">
        <v>13052</v>
      </c>
      <c r="N1444" s="42" t="s">
        <v>499</v>
      </c>
      <c r="O1444" s="42" t="s">
        <v>499</v>
      </c>
      <c r="P1444" s="42" t="s">
        <v>499</v>
      </c>
      <c r="Q1444" s="42" t="s">
        <v>499</v>
      </c>
      <c r="R1444" s="42" t="s">
        <v>499</v>
      </c>
      <c r="S1444" s="42" t="s">
        <v>13053</v>
      </c>
      <c r="T1444" s="42" t="s">
        <v>499</v>
      </c>
      <c r="U1444" s="42" t="s">
        <v>499</v>
      </c>
      <c r="V1444" t="s">
        <v>13053</v>
      </c>
    </row>
    <row r="1445" spans="1:22" ht="18" customHeight="1">
      <c r="A1445">
        <v>5184</v>
      </c>
      <c r="B1445">
        <v>5184</v>
      </c>
      <c r="C1445" s="3">
        <v>41249</v>
      </c>
      <c r="D1445">
        <v>41294</v>
      </c>
      <c r="E1445" t="s">
        <v>1682</v>
      </c>
      <c r="F1445" t="s">
        <v>1530</v>
      </c>
      <c r="G1445" t="s">
        <v>13036</v>
      </c>
      <c r="H1445" s="42" t="s">
        <v>499</v>
      </c>
      <c r="I1445" s="28" t="s">
        <v>499</v>
      </c>
      <c r="J1445" t="s">
        <v>13054</v>
      </c>
      <c r="K1445" s="28" t="s">
        <v>13055</v>
      </c>
      <c r="L1445" s="28" t="s">
        <v>13039</v>
      </c>
      <c r="M1445" t="s">
        <v>13056</v>
      </c>
      <c r="N1445" s="42" t="s">
        <v>499</v>
      </c>
      <c r="O1445" s="42" t="s">
        <v>499</v>
      </c>
      <c r="P1445" s="42" t="s">
        <v>499</v>
      </c>
      <c r="Q1445" s="42" t="s">
        <v>499</v>
      </c>
      <c r="R1445" s="42" t="s">
        <v>499</v>
      </c>
      <c r="S1445" s="42" t="s">
        <v>13057</v>
      </c>
      <c r="T1445" s="42" t="s">
        <v>499</v>
      </c>
      <c r="U1445" s="42" t="s">
        <v>499</v>
      </c>
      <c r="V1445" t="s">
        <v>13057</v>
      </c>
    </row>
    <row r="1446" spans="1:22" ht="18" customHeight="1">
      <c r="A1446">
        <v>5183</v>
      </c>
      <c r="B1446">
        <v>5183</v>
      </c>
      <c r="C1446" s="3">
        <v>41249</v>
      </c>
      <c r="D1446">
        <v>41294</v>
      </c>
      <c r="E1446" t="s">
        <v>1682</v>
      </c>
      <c r="F1446" t="s">
        <v>1530</v>
      </c>
      <c r="G1446" t="s">
        <v>13036</v>
      </c>
      <c r="H1446" s="42" t="s">
        <v>499</v>
      </c>
      <c r="I1446" s="28" t="s">
        <v>499</v>
      </c>
      <c r="J1446" t="s">
        <v>13058</v>
      </c>
      <c r="K1446" s="28" t="s">
        <v>13059</v>
      </c>
      <c r="L1446" s="28" t="s">
        <v>13039</v>
      </c>
      <c r="M1446" t="s">
        <v>13060</v>
      </c>
      <c r="N1446" s="42" t="s">
        <v>499</v>
      </c>
      <c r="O1446" s="42" t="s">
        <v>499</v>
      </c>
      <c r="P1446" s="42" t="s">
        <v>499</v>
      </c>
      <c r="Q1446" s="42" t="s">
        <v>499</v>
      </c>
      <c r="R1446" s="42" t="s">
        <v>499</v>
      </c>
      <c r="S1446" s="42" t="s">
        <v>13061</v>
      </c>
      <c r="T1446" s="42" t="s">
        <v>499</v>
      </c>
      <c r="U1446" s="42" t="s">
        <v>499</v>
      </c>
      <c r="V1446" t="s">
        <v>13061</v>
      </c>
    </row>
    <row r="1447" spans="1:22" ht="18" customHeight="1">
      <c r="A1447">
        <v>5182</v>
      </c>
      <c r="B1447">
        <v>5182</v>
      </c>
      <c r="C1447" s="3">
        <v>41249</v>
      </c>
      <c r="D1447">
        <v>41294</v>
      </c>
      <c r="E1447" t="s">
        <v>1682</v>
      </c>
      <c r="F1447" t="s">
        <v>1530</v>
      </c>
      <c r="G1447" t="s">
        <v>13036</v>
      </c>
      <c r="H1447" s="42" t="s">
        <v>499</v>
      </c>
      <c r="I1447" s="28" t="s">
        <v>499</v>
      </c>
      <c r="J1447" t="s">
        <v>13062</v>
      </c>
      <c r="K1447" s="28" t="s">
        <v>13063</v>
      </c>
      <c r="L1447" s="28" t="s">
        <v>13039</v>
      </c>
      <c r="M1447" t="s">
        <v>13064</v>
      </c>
      <c r="N1447" s="42" t="s">
        <v>499</v>
      </c>
      <c r="O1447" s="42" t="s">
        <v>499</v>
      </c>
      <c r="P1447" s="42" t="s">
        <v>499</v>
      </c>
      <c r="Q1447" s="42" t="s">
        <v>499</v>
      </c>
      <c r="R1447" s="42" t="s">
        <v>499</v>
      </c>
      <c r="S1447" s="42" t="s">
        <v>13065</v>
      </c>
      <c r="T1447" s="42" t="s">
        <v>499</v>
      </c>
      <c r="U1447" s="42" t="s">
        <v>499</v>
      </c>
      <c r="V1447" t="s">
        <v>13065</v>
      </c>
    </row>
    <row r="1448" spans="1:22" ht="18" customHeight="1">
      <c r="A1448">
        <v>5181</v>
      </c>
      <c r="B1448">
        <v>5181</v>
      </c>
      <c r="C1448" s="3">
        <v>41249</v>
      </c>
      <c r="D1448">
        <v>41294</v>
      </c>
      <c r="E1448" t="s">
        <v>1682</v>
      </c>
      <c r="F1448" t="s">
        <v>1530</v>
      </c>
      <c r="G1448" t="s">
        <v>13036</v>
      </c>
      <c r="H1448" s="42" t="s">
        <v>499</v>
      </c>
      <c r="I1448" s="28" t="s">
        <v>499</v>
      </c>
      <c r="J1448" t="s">
        <v>13066</v>
      </c>
      <c r="K1448" s="28" t="s">
        <v>13067</v>
      </c>
      <c r="L1448" s="28" t="s">
        <v>13039</v>
      </c>
      <c r="M1448" t="s">
        <v>13068</v>
      </c>
      <c r="N1448" s="42" t="s">
        <v>499</v>
      </c>
      <c r="O1448" s="42" t="s">
        <v>499</v>
      </c>
      <c r="P1448" s="42" t="s">
        <v>499</v>
      </c>
      <c r="Q1448" s="42" t="s">
        <v>499</v>
      </c>
      <c r="R1448" s="42" t="s">
        <v>499</v>
      </c>
      <c r="S1448" s="42" t="s">
        <v>13069</v>
      </c>
      <c r="T1448" s="42" t="s">
        <v>499</v>
      </c>
      <c r="U1448" s="42" t="s">
        <v>499</v>
      </c>
      <c r="V1448" t="s">
        <v>13069</v>
      </c>
    </row>
    <row r="1449" spans="1:22" ht="18" customHeight="1">
      <c r="A1449">
        <v>5180</v>
      </c>
      <c r="B1449">
        <v>5180</v>
      </c>
      <c r="C1449" s="3">
        <v>41249</v>
      </c>
      <c r="D1449">
        <v>41294</v>
      </c>
      <c r="E1449" t="s">
        <v>1682</v>
      </c>
      <c r="F1449" t="s">
        <v>1530</v>
      </c>
      <c r="G1449" t="s">
        <v>13036</v>
      </c>
      <c r="H1449" s="42" t="s">
        <v>499</v>
      </c>
      <c r="I1449" s="28" t="s">
        <v>499</v>
      </c>
      <c r="J1449" t="s">
        <v>13070</v>
      </c>
      <c r="K1449" s="28" t="s">
        <v>13071</v>
      </c>
      <c r="L1449" s="28" t="s">
        <v>13039</v>
      </c>
      <c r="M1449" t="s">
        <v>13072</v>
      </c>
      <c r="N1449" s="42" t="s">
        <v>499</v>
      </c>
      <c r="O1449" s="42" t="s">
        <v>499</v>
      </c>
      <c r="P1449" s="42" t="s">
        <v>499</v>
      </c>
      <c r="Q1449" s="42" t="s">
        <v>499</v>
      </c>
      <c r="R1449" s="42" t="s">
        <v>499</v>
      </c>
      <c r="S1449" s="42" t="s">
        <v>13073</v>
      </c>
      <c r="T1449" s="42" t="s">
        <v>499</v>
      </c>
      <c r="U1449" s="42" t="s">
        <v>499</v>
      </c>
      <c r="V1449" t="s">
        <v>13073</v>
      </c>
    </row>
    <row r="1450" spans="1:22" ht="18" customHeight="1">
      <c r="A1450">
        <v>5179</v>
      </c>
      <c r="B1450">
        <v>5179</v>
      </c>
      <c r="C1450" s="3">
        <v>41249</v>
      </c>
      <c r="D1450">
        <v>41294</v>
      </c>
      <c r="E1450" t="s">
        <v>1682</v>
      </c>
      <c r="F1450" t="s">
        <v>1530</v>
      </c>
      <c r="G1450" t="s">
        <v>13036</v>
      </c>
      <c r="H1450" s="42" t="s">
        <v>499</v>
      </c>
      <c r="I1450" s="28" t="s">
        <v>499</v>
      </c>
      <c r="J1450" t="s">
        <v>13074</v>
      </c>
      <c r="K1450" s="28" t="s">
        <v>13075</v>
      </c>
      <c r="L1450" s="28" t="s">
        <v>13039</v>
      </c>
      <c r="M1450" t="s">
        <v>13076</v>
      </c>
      <c r="N1450" s="42" t="s">
        <v>499</v>
      </c>
      <c r="O1450" s="42" t="s">
        <v>499</v>
      </c>
      <c r="P1450" s="42" t="s">
        <v>499</v>
      </c>
      <c r="Q1450" s="42" t="s">
        <v>499</v>
      </c>
      <c r="R1450" s="42" t="s">
        <v>499</v>
      </c>
      <c r="S1450" s="42" t="s">
        <v>13077</v>
      </c>
      <c r="T1450" s="42" t="s">
        <v>499</v>
      </c>
      <c r="U1450" s="42" t="s">
        <v>499</v>
      </c>
      <c r="V1450" t="s">
        <v>13077</v>
      </c>
    </row>
    <row r="1451" spans="1:22" ht="18" customHeight="1">
      <c r="A1451">
        <v>5178</v>
      </c>
      <c r="B1451">
        <v>5178</v>
      </c>
      <c r="C1451" s="3">
        <v>41249</v>
      </c>
      <c r="D1451">
        <v>41294</v>
      </c>
      <c r="E1451" t="s">
        <v>1682</v>
      </c>
      <c r="F1451" t="s">
        <v>1530</v>
      </c>
      <c r="G1451" t="s">
        <v>13036</v>
      </c>
      <c r="H1451" s="42" t="s">
        <v>499</v>
      </c>
      <c r="I1451" s="28" t="s">
        <v>499</v>
      </c>
      <c r="J1451" t="s">
        <v>13078</v>
      </c>
      <c r="K1451" s="28" t="s">
        <v>13079</v>
      </c>
      <c r="L1451" s="28" t="s">
        <v>13039</v>
      </c>
      <c r="M1451" t="s">
        <v>13080</v>
      </c>
      <c r="N1451" s="42" t="s">
        <v>499</v>
      </c>
      <c r="O1451" s="42" t="s">
        <v>499</v>
      </c>
      <c r="P1451" s="42" t="s">
        <v>499</v>
      </c>
      <c r="Q1451" s="42" t="s">
        <v>499</v>
      </c>
      <c r="R1451" s="42" t="s">
        <v>499</v>
      </c>
      <c r="S1451" s="42" t="s">
        <v>13081</v>
      </c>
      <c r="T1451" s="42" t="s">
        <v>499</v>
      </c>
      <c r="U1451" s="42" t="s">
        <v>499</v>
      </c>
      <c r="V1451" t="s">
        <v>13081</v>
      </c>
    </row>
    <row r="1452" spans="1:22" ht="18" customHeight="1">
      <c r="A1452">
        <v>5177</v>
      </c>
      <c r="B1452">
        <v>5177</v>
      </c>
      <c r="C1452" s="3">
        <v>41249</v>
      </c>
      <c r="D1452">
        <v>41294</v>
      </c>
      <c r="E1452" t="s">
        <v>1682</v>
      </c>
      <c r="F1452" t="s">
        <v>1530</v>
      </c>
      <c r="G1452" t="s">
        <v>13082</v>
      </c>
      <c r="H1452" s="42" t="s">
        <v>499</v>
      </c>
      <c r="I1452" s="28" t="s">
        <v>499</v>
      </c>
      <c r="J1452" t="s">
        <v>13083</v>
      </c>
      <c r="K1452" s="28" t="s">
        <v>13084</v>
      </c>
      <c r="L1452" s="28" t="s">
        <v>13085</v>
      </c>
      <c r="M1452" t="s">
        <v>13086</v>
      </c>
      <c r="N1452" s="42" t="s">
        <v>499</v>
      </c>
      <c r="O1452" s="42" t="s">
        <v>499</v>
      </c>
      <c r="P1452" s="42" t="s">
        <v>499</v>
      </c>
      <c r="Q1452" s="42" t="s">
        <v>499</v>
      </c>
      <c r="R1452" s="42" t="s">
        <v>499</v>
      </c>
      <c r="S1452" s="42" t="s">
        <v>13087</v>
      </c>
      <c r="T1452" s="42" t="s">
        <v>499</v>
      </c>
      <c r="U1452" s="42" t="s">
        <v>499</v>
      </c>
      <c r="V1452" t="s">
        <v>13087</v>
      </c>
    </row>
    <row r="1453" spans="1:22" ht="18" customHeight="1">
      <c r="A1453">
        <v>5176</v>
      </c>
      <c r="B1453">
        <v>5176</v>
      </c>
      <c r="C1453" s="3">
        <v>41249</v>
      </c>
      <c r="D1453">
        <v>41294</v>
      </c>
      <c r="E1453" t="s">
        <v>1682</v>
      </c>
      <c r="F1453" t="s">
        <v>1530</v>
      </c>
      <c r="G1453" t="s">
        <v>13082</v>
      </c>
      <c r="H1453" s="42" t="s">
        <v>499</v>
      </c>
      <c r="I1453" s="28" t="s">
        <v>499</v>
      </c>
      <c r="J1453" t="s">
        <v>13083</v>
      </c>
      <c r="K1453" s="28" t="s">
        <v>13088</v>
      </c>
      <c r="L1453" s="28" t="s">
        <v>13085</v>
      </c>
      <c r="M1453" t="s">
        <v>13089</v>
      </c>
      <c r="N1453" s="42" t="s">
        <v>499</v>
      </c>
      <c r="O1453" s="42" t="s">
        <v>499</v>
      </c>
      <c r="P1453" s="42" t="s">
        <v>499</v>
      </c>
      <c r="Q1453" s="42" t="s">
        <v>499</v>
      </c>
      <c r="R1453" s="42" t="s">
        <v>499</v>
      </c>
      <c r="S1453" s="42" t="s">
        <v>13090</v>
      </c>
      <c r="T1453" s="42" t="s">
        <v>499</v>
      </c>
      <c r="U1453" s="42" t="s">
        <v>499</v>
      </c>
      <c r="V1453" t="s">
        <v>13090</v>
      </c>
    </row>
    <row r="1454" spans="1:22" ht="18" customHeight="1">
      <c r="A1454">
        <v>5167</v>
      </c>
      <c r="B1454">
        <v>5167</v>
      </c>
      <c r="C1454" s="3">
        <v>41249</v>
      </c>
      <c r="D1454">
        <v>41294</v>
      </c>
      <c r="E1454" t="s">
        <v>1682</v>
      </c>
      <c r="F1454" t="s">
        <v>1530</v>
      </c>
      <c r="G1454" t="s">
        <v>3563</v>
      </c>
      <c r="H1454" s="42" t="s">
        <v>499</v>
      </c>
      <c r="I1454" s="28" t="s">
        <v>499</v>
      </c>
      <c r="J1454" t="s">
        <v>13091</v>
      </c>
      <c r="K1454" s="28" t="s">
        <v>13092</v>
      </c>
      <c r="L1454" s="28" t="s">
        <v>13093</v>
      </c>
      <c r="M1454" t="s">
        <v>13094</v>
      </c>
      <c r="N1454" s="42" t="s">
        <v>499</v>
      </c>
      <c r="O1454" s="42" t="s">
        <v>499</v>
      </c>
      <c r="P1454" s="42" t="s">
        <v>499</v>
      </c>
      <c r="Q1454" s="42" t="s">
        <v>499</v>
      </c>
      <c r="R1454" s="42" t="s">
        <v>499</v>
      </c>
      <c r="S1454" s="42" t="s">
        <v>13095</v>
      </c>
      <c r="T1454" s="42" t="s">
        <v>499</v>
      </c>
      <c r="U1454" s="42" t="s">
        <v>499</v>
      </c>
      <c r="V1454" t="s">
        <v>13095</v>
      </c>
    </row>
    <row r="1455" spans="1:22" ht="18" customHeight="1">
      <c r="A1455">
        <v>5166</v>
      </c>
      <c r="B1455">
        <v>5166</v>
      </c>
      <c r="C1455" s="3">
        <v>41249</v>
      </c>
      <c r="D1455">
        <v>41294</v>
      </c>
      <c r="E1455" t="s">
        <v>1682</v>
      </c>
      <c r="F1455" t="s">
        <v>1530</v>
      </c>
      <c r="G1455" t="s">
        <v>8766</v>
      </c>
      <c r="H1455" s="42" t="s">
        <v>499</v>
      </c>
      <c r="I1455" s="28" t="s">
        <v>499</v>
      </c>
      <c r="J1455" t="s">
        <v>13096</v>
      </c>
      <c r="K1455" s="28" t="s">
        <v>13097</v>
      </c>
      <c r="L1455" s="28" t="s">
        <v>8769</v>
      </c>
      <c r="M1455" t="s">
        <v>13098</v>
      </c>
      <c r="N1455" s="42" t="s">
        <v>499</v>
      </c>
      <c r="O1455" s="42" t="s">
        <v>499</v>
      </c>
      <c r="P1455" s="42" t="s">
        <v>499</v>
      </c>
      <c r="Q1455" s="42" t="s">
        <v>499</v>
      </c>
      <c r="R1455" s="42" t="s">
        <v>499</v>
      </c>
      <c r="S1455" s="42" t="s">
        <v>13099</v>
      </c>
      <c r="T1455" s="42" t="s">
        <v>499</v>
      </c>
      <c r="U1455" s="42" t="s">
        <v>499</v>
      </c>
      <c r="V1455" t="s">
        <v>13099</v>
      </c>
    </row>
    <row r="1456" spans="1:22" ht="18" customHeight="1">
      <c r="A1456">
        <v>5165</v>
      </c>
      <c r="B1456">
        <v>5165</v>
      </c>
      <c r="C1456" s="3">
        <v>41249</v>
      </c>
      <c r="D1456">
        <v>41294</v>
      </c>
      <c r="E1456" t="s">
        <v>1682</v>
      </c>
      <c r="F1456" t="s">
        <v>1530</v>
      </c>
      <c r="G1456" t="s">
        <v>8766</v>
      </c>
      <c r="H1456" s="42" t="s">
        <v>499</v>
      </c>
      <c r="I1456" s="28" t="s">
        <v>499</v>
      </c>
      <c r="J1456" t="s">
        <v>13100</v>
      </c>
      <c r="K1456" s="28" t="s">
        <v>13101</v>
      </c>
      <c r="L1456" s="28" t="s">
        <v>8769</v>
      </c>
      <c r="M1456" t="s">
        <v>13102</v>
      </c>
      <c r="N1456" s="42" t="s">
        <v>499</v>
      </c>
      <c r="O1456" s="42" t="s">
        <v>499</v>
      </c>
      <c r="P1456" s="42" t="s">
        <v>499</v>
      </c>
      <c r="Q1456" s="42" t="s">
        <v>499</v>
      </c>
      <c r="R1456" s="42" t="s">
        <v>499</v>
      </c>
      <c r="S1456" s="42" t="s">
        <v>13103</v>
      </c>
      <c r="T1456" s="42" t="s">
        <v>499</v>
      </c>
      <c r="U1456" s="42" t="s">
        <v>499</v>
      </c>
      <c r="V1456" t="s">
        <v>13103</v>
      </c>
    </row>
    <row r="1457" spans="1:22" ht="18" customHeight="1">
      <c r="A1457">
        <v>5164</v>
      </c>
      <c r="B1457">
        <v>5164</v>
      </c>
      <c r="C1457" s="3">
        <v>41249</v>
      </c>
      <c r="D1457">
        <v>41294</v>
      </c>
      <c r="E1457" t="s">
        <v>1682</v>
      </c>
      <c r="F1457" t="s">
        <v>1530</v>
      </c>
      <c r="G1457" t="s">
        <v>8766</v>
      </c>
      <c r="H1457" s="42" t="s">
        <v>499</v>
      </c>
      <c r="I1457" s="28" t="s">
        <v>499</v>
      </c>
      <c r="J1457" t="s">
        <v>13104</v>
      </c>
      <c r="K1457" s="28" t="s">
        <v>13105</v>
      </c>
      <c r="L1457" s="28" t="s">
        <v>8769</v>
      </c>
      <c r="M1457" t="s">
        <v>13106</v>
      </c>
      <c r="N1457" s="42" t="s">
        <v>499</v>
      </c>
      <c r="O1457" s="42" t="s">
        <v>499</v>
      </c>
      <c r="P1457" s="42" t="s">
        <v>499</v>
      </c>
      <c r="Q1457" s="42" t="s">
        <v>499</v>
      </c>
      <c r="R1457" s="42" t="s">
        <v>499</v>
      </c>
      <c r="S1457" s="42" t="s">
        <v>13107</v>
      </c>
      <c r="T1457" s="42" t="s">
        <v>499</v>
      </c>
      <c r="U1457" s="42" t="s">
        <v>499</v>
      </c>
      <c r="V1457" t="s">
        <v>13107</v>
      </c>
    </row>
    <row r="1458" spans="1:22" ht="18" customHeight="1">
      <c r="A1458">
        <v>5163</v>
      </c>
      <c r="B1458">
        <v>5163</v>
      </c>
      <c r="C1458" s="3">
        <v>41249</v>
      </c>
      <c r="D1458">
        <v>41294</v>
      </c>
      <c r="E1458" t="s">
        <v>1682</v>
      </c>
      <c r="F1458" t="s">
        <v>1530</v>
      </c>
      <c r="G1458" t="s">
        <v>8766</v>
      </c>
      <c r="H1458" s="42" t="s">
        <v>499</v>
      </c>
      <c r="I1458" s="28" t="s">
        <v>499</v>
      </c>
      <c r="J1458" t="s">
        <v>13108</v>
      </c>
      <c r="K1458" s="28" t="s">
        <v>13109</v>
      </c>
      <c r="L1458" s="28" t="s">
        <v>8769</v>
      </c>
      <c r="M1458" t="s">
        <v>13110</v>
      </c>
      <c r="N1458" s="42" t="s">
        <v>499</v>
      </c>
      <c r="O1458" s="42" t="s">
        <v>499</v>
      </c>
      <c r="P1458" s="42" t="s">
        <v>499</v>
      </c>
      <c r="Q1458" s="42" t="s">
        <v>499</v>
      </c>
      <c r="R1458" s="42" t="s">
        <v>499</v>
      </c>
      <c r="S1458" s="42" t="s">
        <v>13111</v>
      </c>
      <c r="T1458" s="42" t="s">
        <v>499</v>
      </c>
      <c r="U1458" s="42" t="s">
        <v>499</v>
      </c>
      <c r="V1458" t="s">
        <v>13111</v>
      </c>
    </row>
    <row r="1459" spans="1:22" ht="18" customHeight="1">
      <c r="A1459">
        <v>5162</v>
      </c>
      <c r="B1459">
        <v>5162</v>
      </c>
      <c r="C1459" s="3">
        <v>41249</v>
      </c>
      <c r="D1459">
        <v>41294</v>
      </c>
      <c r="E1459" t="s">
        <v>1682</v>
      </c>
      <c r="F1459" t="s">
        <v>1530</v>
      </c>
      <c r="G1459" t="s">
        <v>8766</v>
      </c>
      <c r="H1459" s="42" t="s">
        <v>499</v>
      </c>
      <c r="I1459" s="28" t="s">
        <v>499</v>
      </c>
      <c r="J1459" t="s">
        <v>13112</v>
      </c>
      <c r="K1459" s="28" t="s">
        <v>13113</v>
      </c>
      <c r="L1459" s="28" t="s">
        <v>8769</v>
      </c>
      <c r="M1459" t="s">
        <v>13114</v>
      </c>
      <c r="N1459" s="42" t="s">
        <v>499</v>
      </c>
      <c r="O1459" s="42" t="s">
        <v>499</v>
      </c>
      <c r="P1459" s="42" t="s">
        <v>499</v>
      </c>
      <c r="Q1459" s="42" t="s">
        <v>499</v>
      </c>
      <c r="R1459" s="42" t="s">
        <v>499</v>
      </c>
      <c r="S1459" s="42" t="s">
        <v>13115</v>
      </c>
      <c r="T1459" s="42" t="s">
        <v>499</v>
      </c>
      <c r="U1459" s="42" t="s">
        <v>499</v>
      </c>
      <c r="V1459" t="s">
        <v>13115</v>
      </c>
    </row>
    <row r="1460" spans="1:22" ht="18" customHeight="1">
      <c r="A1460">
        <v>5161</v>
      </c>
      <c r="B1460">
        <v>5161</v>
      </c>
      <c r="C1460" s="3">
        <v>41249</v>
      </c>
      <c r="D1460">
        <v>41294</v>
      </c>
      <c r="E1460" t="s">
        <v>1682</v>
      </c>
      <c r="F1460" t="s">
        <v>1530</v>
      </c>
      <c r="G1460" t="s">
        <v>8766</v>
      </c>
      <c r="H1460" s="42" t="s">
        <v>499</v>
      </c>
      <c r="I1460" s="28" t="s">
        <v>499</v>
      </c>
      <c r="J1460" t="s">
        <v>13116</v>
      </c>
      <c r="K1460" s="28" t="s">
        <v>13117</v>
      </c>
      <c r="L1460" s="28" t="s">
        <v>8769</v>
      </c>
      <c r="M1460" t="s">
        <v>13118</v>
      </c>
      <c r="N1460" s="42" t="s">
        <v>499</v>
      </c>
      <c r="O1460" s="42" t="s">
        <v>499</v>
      </c>
      <c r="P1460" s="42" t="s">
        <v>499</v>
      </c>
      <c r="Q1460" s="42" t="s">
        <v>499</v>
      </c>
      <c r="R1460" s="42" t="s">
        <v>499</v>
      </c>
      <c r="S1460" s="42" t="s">
        <v>13119</v>
      </c>
      <c r="T1460" s="42" t="s">
        <v>499</v>
      </c>
      <c r="U1460" s="42" t="s">
        <v>499</v>
      </c>
      <c r="V1460" t="s">
        <v>13119</v>
      </c>
    </row>
    <row r="1461" spans="1:22" ht="18" customHeight="1">
      <c r="A1461">
        <v>5160</v>
      </c>
      <c r="B1461">
        <v>5160</v>
      </c>
      <c r="C1461" s="3">
        <v>41249</v>
      </c>
      <c r="D1461">
        <v>41294</v>
      </c>
      <c r="E1461" t="s">
        <v>1682</v>
      </c>
      <c r="F1461" t="s">
        <v>1530</v>
      </c>
      <c r="G1461" t="s">
        <v>8766</v>
      </c>
      <c r="H1461" s="42" t="s">
        <v>499</v>
      </c>
      <c r="I1461" s="28" t="s">
        <v>499</v>
      </c>
      <c r="J1461" t="s">
        <v>13120</v>
      </c>
      <c r="K1461" s="28" t="s">
        <v>13121</v>
      </c>
      <c r="L1461" s="28" t="s">
        <v>8769</v>
      </c>
      <c r="M1461" t="s">
        <v>13122</v>
      </c>
      <c r="N1461" s="42" t="s">
        <v>499</v>
      </c>
      <c r="O1461" s="42" t="s">
        <v>499</v>
      </c>
      <c r="P1461" s="42" t="s">
        <v>499</v>
      </c>
      <c r="Q1461" s="42" t="s">
        <v>499</v>
      </c>
      <c r="R1461" s="42" t="s">
        <v>499</v>
      </c>
      <c r="S1461" s="42" t="s">
        <v>13123</v>
      </c>
      <c r="T1461" s="42" t="s">
        <v>499</v>
      </c>
      <c r="U1461" s="42" t="s">
        <v>499</v>
      </c>
      <c r="V1461" t="s">
        <v>13123</v>
      </c>
    </row>
    <row r="1462" spans="1:22" ht="18" customHeight="1">
      <c r="A1462">
        <v>5159</v>
      </c>
      <c r="B1462">
        <v>5159</v>
      </c>
      <c r="C1462" s="3">
        <v>41249</v>
      </c>
      <c r="D1462">
        <v>41294</v>
      </c>
      <c r="E1462" t="s">
        <v>1682</v>
      </c>
      <c r="F1462" t="s">
        <v>1530</v>
      </c>
      <c r="G1462" t="s">
        <v>8766</v>
      </c>
      <c r="H1462" s="42" t="s">
        <v>499</v>
      </c>
      <c r="I1462" s="28" t="s">
        <v>499</v>
      </c>
      <c r="J1462" t="s">
        <v>13124</v>
      </c>
      <c r="K1462" s="28" t="s">
        <v>13125</v>
      </c>
      <c r="L1462" s="28" t="s">
        <v>8769</v>
      </c>
      <c r="M1462" t="s">
        <v>13126</v>
      </c>
      <c r="N1462" s="42" t="s">
        <v>499</v>
      </c>
      <c r="O1462" s="42" t="s">
        <v>499</v>
      </c>
      <c r="P1462" s="42" t="s">
        <v>499</v>
      </c>
      <c r="Q1462" s="42" t="s">
        <v>499</v>
      </c>
      <c r="R1462" s="42" t="s">
        <v>499</v>
      </c>
      <c r="S1462" s="42" t="s">
        <v>13127</v>
      </c>
      <c r="T1462" s="42" t="s">
        <v>499</v>
      </c>
      <c r="U1462" s="42" t="s">
        <v>499</v>
      </c>
      <c r="V1462" t="s">
        <v>13127</v>
      </c>
    </row>
    <row r="1463" spans="1:22" ht="18" customHeight="1">
      <c r="A1463">
        <v>5158</v>
      </c>
      <c r="B1463">
        <v>5158</v>
      </c>
      <c r="C1463" s="3">
        <v>41249</v>
      </c>
      <c r="D1463">
        <v>41294</v>
      </c>
      <c r="E1463" t="s">
        <v>1682</v>
      </c>
      <c r="F1463" t="s">
        <v>1530</v>
      </c>
      <c r="G1463" t="s">
        <v>8766</v>
      </c>
      <c r="H1463" s="42" t="s">
        <v>499</v>
      </c>
      <c r="I1463" s="28" t="s">
        <v>499</v>
      </c>
      <c r="J1463" t="s">
        <v>13128</v>
      </c>
      <c r="K1463" s="28" t="s">
        <v>13129</v>
      </c>
      <c r="L1463" s="28" t="s">
        <v>8769</v>
      </c>
      <c r="M1463" t="s">
        <v>13130</v>
      </c>
      <c r="N1463" s="42" t="s">
        <v>499</v>
      </c>
      <c r="O1463" s="42" t="s">
        <v>499</v>
      </c>
      <c r="P1463" s="42" t="s">
        <v>499</v>
      </c>
      <c r="Q1463" s="42" t="s">
        <v>499</v>
      </c>
      <c r="R1463" s="42" t="s">
        <v>499</v>
      </c>
      <c r="S1463" s="42" t="s">
        <v>13131</v>
      </c>
      <c r="T1463" s="42" t="s">
        <v>499</v>
      </c>
      <c r="U1463" s="42" t="s">
        <v>499</v>
      </c>
      <c r="V1463" t="s">
        <v>13131</v>
      </c>
    </row>
    <row r="1464" spans="1:22" ht="18" customHeight="1">
      <c r="A1464">
        <v>5157</v>
      </c>
      <c r="B1464">
        <v>5157</v>
      </c>
      <c r="C1464" s="3">
        <v>41249</v>
      </c>
      <c r="D1464">
        <v>41294</v>
      </c>
      <c r="E1464" t="s">
        <v>1682</v>
      </c>
      <c r="F1464" t="s">
        <v>1530</v>
      </c>
      <c r="G1464" t="s">
        <v>8766</v>
      </c>
      <c r="H1464" s="42" t="s">
        <v>499</v>
      </c>
      <c r="I1464" s="28" t="s">
        <v>499</v>
      </c>
      <c r="J1464" t="s">
        <v>13132</v>
      </c>
      <c r="K1464" s="28" t="s">
        <v>13133</v>
      </c>
      <c r="L1464" s="28" t="s">
        <v>8769</v>
      </c>
      <c r="M1464" t="s">
        <v>13130</v>
      </c>
      <c r="N1464" s="42" t="s">
        <v>499</v>
      </c>
      <c r="O1464" s="42" t="s">
        <v>499</v>
      </c>
      <c r="P1464" s="42" t="s">
        <v>499</v>
      </c>
      <c r="Q1464" s="42" t="s">
        <v>499</v>
      </c>
      <c r="R1464" s="42" t="s">
        <v>499</v>
      </c>
      <c r="S1464" s="42" t="s">
        <v>13134</v>
      </c>
      <c r="T1464" s="42" t="s">
        <v>499</v>
      </c>
      <c r="U1464" s="42" t="s">
        <v>499</v>
      </c>
      <c r="V1464" t="s">
        <v>13134</v>
      </c>
    </row>
    <row r="1465" spans="1:22" ht="18" customHeight="1">
      <c r="A1465">
        <v>5153</v>
      </c>
      <c r="B1465">
        <v>5153</v>
      </c>
      <c r="C1465" s="3">
        <v>41249</v>
      </c>
      <c r="D1465">
        <v>41294</v>
      </c>
      <c r="E1465" t="s">
        <v>1682</v>
      </c>
      <c r="F1465" t="s">
        <v>1530</v>
      </c>
      <c r="G1465" t="s">
        <v>1292</v>
      </c>
      <c r="H1465" s="42" t="s">
        <v>499</v>
      </c>
      <c r="I1465" s="28" t="s">
        <v>499</v>
      </c>
      <c r="J1465" t="s">
        <v>13135</v>
      </c>
      <c r="K1465" s="28" t="s">
        <v>13136</v>
      </c>
      <c r="L1465" s="28" t="s">
        <v>5019</v>
      </c>
      <c r="M1465" t="s">
        <v>13137</v>
      </c>
      <c r="N1465" s="42" t="s">
        <v>499</v>
      </c>
      <c r="O1465" s="42" t="s">
        <v>499</v>
      </c>
      <c r="P1465" s="42" t="s">
        <v>499</v>
      </c>
      <c r="Q1465" s="42" t="s">
        <v>499</v>
      </c>
      <c r="R1465" s="42" t="s">
        <v>499</v>
      </c>
      <c r="S1465" s="42" t="s">
        <v>13138</v>
      </c>
      <c r="T1465" s="42" t="s">
        <v>499</v>
      </c>
      <c r="U1465" s="42" t="s">
        <v>499</v>
      </c>
      <c r="V1465" t="s">
        <v>13138</v>
      </c>
    </row>
    <row r="1466" spans="1:22" ht="18" customHeight="1">
      <c r="A1466">
        <v>5137</v>
      </c>
      <c r="B1466">
        <v>5137</v>
      </c>
      <c r="C1466" s="3">
        <v>41249</v>
      </c>
      <c r="D1466">
        <v>41294</v>
      </c>
      <c r="E1466" t="s">
        <v>1682</v>
      </c>
      <c r="F1466" t="s">
        <v>1530</v>
      </c>
      <c r="G1466" t="s">
        <v>13139</v>
      </c>
      <c r="H1466" s="42" t="s">
        <v>499</v>
      </c>
      <c r="I1466" s="28" t="s">
        <v>499</v>
      </c>
      <c r="J1466" t="s">
        <v>13140</v>
      </c>
      <c r="K1466" s="28" t="s">
        <v>13141</v>
      </c>
      <c r="L1466" s="28" t="s">
        <v>13142</v>
      </c>
      <c r="M1466" t="s">
        <v>13143</v>
      </c>
      <c r="N1466" s="42" t="s">
        <v>499</v>
      </c>
      <c r="O1466" s="42" t="s">
        <v>499</v>
      </c>
      <c r="P1466" s="42" t="s">
        <v>499</v>
      </c>
      <c r="Q1466" s="42" t="s">
        <v>499</v>
      </c>
      <c r="R1466" s="42" t="s">
        <v>499</v>
      </c>
      <c r="S1466" s="42" t="s">
        <v>13144</v>
      </c>
      <c r="T1466" s="42" t="s">
        <v>499</v>
      </c>
      <c r="U1466" s="42" t="s">
        <v>499</v>
      </c>
      <c r="V1466" t="s">
        <v>13144</v>
      </c>
    </row>
    <row r="1467" spans="1:22" ht="18" customHeight="1">
      <c r="A1467">
        <v>5136</v>
      </c>
      <c r="B1467">
        <v>5136</v>
      </c>
      <c r="C1467" s="3">
        <v>41249</v>
      </c>
      <c r="D1467">
        <v>41294</v>
      </c>
      <c r="E1467" t="s">
        <v>1682</v>
      </c>
      <c r="F1467" t="s">
        <v>1530</v>
      </c>
      <c r="G1467" t="s">
        <v>3495</v>
      </c>
      <c r="H1467" s="42" t="s">
        <v>499</v>
      </c>
      <c r="I1467" s="28" t="s">
        <v>499</v>
      </c>
      <c r="J1467" t="s">
        <v>13145</v>
      </c>
      <c r="K1467" s="28" t="s">
        <v>13146</v>
      </c>
      <c r="L1467" s="28" t="s">
        <v>5168</v>
      </c>
      <c r="M1467" t="s">
        <v>13147</v>
      </c>
      <c r="N1467" s="42" t="s">
        <v>499</v>
      </c>
      <c r="O1467" s="42" t="s">
        <v>499</v>
      </c>
      <c r="P1467" s="42" t="s">
        <v>499</v>
      </c>
      <c r="Q1467" s="42" t="s">
        <v>499</v>
      </c>
      <c r="R1467" s="42" t="s">
        <v>499</v>
      </c>
      <c r="S1467" s="42" t="s">
        <v>13148</v>
      </c>
      <c r="T1467" s="42" t="s">
        <v>499</v>
      </c>
      <c r="U1467" s="42" t="s">
        <v>499</v>
      </c>
      <c r="V1467" t="s">
        <v>13148</v>
      </c>
    </row>
    <row r="1468" spans="1:22" ht="18" customHeight="1">
      <c r="A1468">
        <v>5135</v>
      </c>
      <c r="B1468">
        <v>5135</v>
      </c>
      <c r="C1468" s="3">
        <v>41249</v>
      </c>
      <c r="D1468">
        <v>41294</v>
      </c>
      <c r="E1468" t="s">
        <v>1682</v>
      </c>
      <c r="F1468" t="s">
        <v>1530</v>
      </c>
      <c r="G1468" t="s">
        <v>13149</v>
      </c>
      <c r="H1468" s="42" t="s">
        <v>499</v>
      </c>
      <c r="I1468" s="28" t="s">
        <v>499</v>
      </c>
      <c r="J1468" t="s">
        <v>13150</v>
      </c>
      <c r="K1468" s="28" t="s">
        <v>13151</v>
      </c>
      <c r="L1468" s="28" t="s">
        <v>13152</v>
      </c>
      <c r="M1468" t="s">
        <v>13153</v>
      </c>
      <c r="N1468" s="42" t="s">
        <v>499</v>
      </c>
      <c r="O1468" s="42" t="s">
        <v>499</v>
      </c>
      <c r="P1468" s="42" t="s">
        <v>499</v>
      </c>
      <c r="Q1468" s="42" t="s">
        <v>499</v>
      </c>
      <c r="R1468" s="42" t="s">
        <v>499</v>
      </c>
      <c r="S1468" s="42" t="s">
        <v>13154</v>
      </c>
      <c r="T1468" s="42" t="s">
        <v>499</v>
      </c>
      <c r="U1468" s="42" t="s">
        <v>499</v>
      </c>
      <c r="V1468" t="s">
        <v>13154</v>
      </c>
    </row>
    <row r="1469" spans="1:22" ht="18" customHeight="1">
      <c r="A1469">
        <v>5134</v>
      </c>
      <c r="B1469">
        <v>5134</v>
      </c>
      <c r="C1469" s="3">
        <v>41249</v>
      </c>
      <c r="D1469">
        <v>41294</v>
      </c>
      <c r="E1469" t="s">
        <v>1682</v>
      </c>
      <c r="F1469" t="s">
        <v>1530</v>
      </c>
      <c r="G1469" t="s">
        <v>13155</v>
      </c>
      <c r="H1469" s="42" t="s">
        <v>499</v>
      </c>
      <c r="I1469" s="28" t="s">
        <v>499</v>
      </c>
      <c r="J1469" t="s">
        <v>13156</v>
      </c>
      <c r="K1469" s="28" t="s">
        <v>13157</v>
      </c>
      <c r="L1469" s="28" t="s">
        <v>13158</v>
      </c>
      <c r="M1469" t="s">
        <v>13159</v>
      </c>
      <c r="N1469" s="42" t="s">
        <v>499</v>
      </c>
      <c r="O1469" s="42" t="s">
        <v>499</v>
      </c>
      <c r="P1469" s="42" t="s">
        <v>499</v>
      </c>
      <c r="Q1469" s="42" t="s">
        <v>499</v>
      </c>
      <c r="R1469" s="42" t="s">
        <v>499</v>
      </c>
      <c r="S1469" s="42" t="s">
        <v>13160</v>
      </c>
      <c r="T1469" s="42" t="s">
        <v>499</v>
      </c>
      <c r="U1469" s="42" t="s">
        <v>499</v>
      </c>
      <c r="V1469" t="s">
        <v>13160</v>
      </c>
    </row>
    <row r="1470" spans="1:22" ht="18" customHeight="1">
      <c r="A1470">
        <v>5133</v>
      </c>
      <c r="B1470">
        <v>5133</v>
      </c>
      <c r="C1470" s="3">
        <v>41249</v>
      </c>
      <c r="D1470">
        <v>41294</v>
      </c>
      <c r="E1470" t="s">
        <v>1682</v>
      </c>
      <c r="F1470" t="s">
        <v>1530</v>
      </c>
      <c r="G1470" t="s">
        <v>13161</v>
      </c>
      <c r="H1470" s="42" t="s">
        <v>499</v>
      </c>
      <c r="I1470" s="28" t="s">
        <v>499</v>
      </c>
      <c r="J1470" t="s">
        <v>13162</v>
      </c>
      <c r="K1470" s="28" t="s">
        <v>13163</v>
      </c>
      <c r="L1470" s="28" t="s">
        <v>13164</v>
      </c>
      <c r="M1470" t="s">
        <v>13165</v>
      </c>
      <c r="N1470" s="42" t="s">
        <v>499</v>
      </c>
      <c r="O1470" s="42" t="s">
        <v>499</v>
      </c>
      <c r="P1470" s="42" t="s">
        <v>499</v>
      </c>
      <c r="Q1470" s="42" t="s">
        <v>499</v>
      </c>
      <c r="R1470" s="42" t="s">
        <v>499</v>
      </c>
      <c r="S1470" s="42" t="s">
        <v>13166</v>
      </c>
      <c r="T1470" s="42" t="s">
        <v>499</v>
      </c>
      <c r="U1470" s="42" t="s">
        <v>499</v>
      </c>
      <c r="V1470" t="s">
        <v>13166</v>
      </c>
    </row>
    <row r="1471" spans="1:22" ht="18" customHeight="1">
      <c r="A1471">
        <v>5132</v>
      </c>
      <c r="B1471">
        <v>5132</v>
      </c>
      <c r="C1471" s="3">
        <v>41249</v>
      </c>
      <c r="D1471">
        <v>41294</v>
      </c>
      <c r="E1471" t="s">
        <v>1682</v>
      </c>
      <c r="F1471" t="s">
        <v>1530</v>
      </c>
      <c r="G1471" t="s">
        <v>13167</v>
      </c>
      <c r="H1471" s="42" t="s">
        <v>499</v>
      </c>
      <c r="I1471" s="28" t="s">
        <v>499</v>
      </c>
      <c r="J1471" t="s">
        <v>13168</v>
      </c>
      <c r="K1471" s="28" t="s">
        <v>13169</v>
      </c>
      <c r="L1471" s="28" t="s">
        <v>13170</v>
      </c>
      <c r="M1471" t="s">
        <v>13171</v>
      </c>
      <c r="N1471" s="42" t="s">
        <v>499</v>
      </c>
      <c r="O1471" s="42" t="s">
        <v>499</v>
      </c>
      <c r="P1471" s="42" t="s">
        <v>499</v>
      </c>
      <c r="Q1471" s="42" t="s">
        <v>499</v>
      </c>
      <c r="R1471" s="42" t="s">
        <v>499</v>
      </c>
      <c r="S1471" s="42" t="s">
        <v>13172</v>
      </c>
      <c r="T1471" s="42" t="s">
        <v>499</v>
      </c>
      <c r="U1471" s="42" t="s">
        <v>499</v>
      </c>
      <c r="V1471" t="s">
        <v>13172</v>
      </c>
    </row>
    <row r="1472" spans="1:22" ht="18" customHeight="1">
      <c r="A1472">
        <v>5131</v>
      </c>
      <c r="B1472">
        <v>5131</v>
      </c>
      <c r="C1472" s="3">
        <v>41249</v>
      </c>
      <c r="D1472">
        <v>41294</v>
      </c>
      <c r="E1472" t="s">
        <v>1682</v>
      </c>
      <c r="F1472" t="s">
        <v>1530</v>
      </c>
      <c r="G1472" t="s">
        <v>3174</v>
      </c>
      <c r="H1472" s="42" t="s">
        <v>499</v>
      </c>
      <c r="I1472" s="28" t="s">
        <v>499</v>
      </c>
      <c r="J1472" t="s">
        <v>13173</v>
      </c>
      <c r="K1472" s="28" t="s">
        <v>13174</v>
      </c>
      <c r="L1472" s="28" t="s">
        <v>5125</v>
      </c>
      <c r="M1472" t="s">
        <v>13175</v>
      </c>
      <c r="N1472" s="42" t="s">
        <v>499</v>
      </c>
      <c r="O1472" s="42" t="s">
        <v>499</v>
      </c>
      <c r="P1472" s="42" t="s">
        <v>499</v>
      </c>
      <c r="Q1472" s="42" t="s">
        <v>499</v>
      </c>
      <c r="R1472" s="42" t="s">
        <v>499</v>
      </c>
      <c r="S1472" s="42" t="s">
        <v>13176</v>
      </c>
      <c r="T1472" s="42" t="s">
        <v>499</v>
      </c>
      <c r="U1472" s="42" t="s">
        <v>499</v>
      </c>
      <c r="V1472" t="s">
        <v>13176</v>
      </c>
    </row>
    <row r="1473" spans="1:22" ht="18" customHeight="1">
      <c r="A1473">
        <v>5130</v>
      </c>
      <c r="B1473">
        <v>5130</v>
      </c>
      <c r="C1473" s="3">
        <v>41249</v>
      </c>
      <c r="D1473">
        <v>41294</v>
      </c>
      <c r="E1473" t="s">
        <v>1682</v>
      </c>
      <c r="F1473" t="s">
        <v>1530</v>
      </c>
      <c r="G1473" t="s">
        <v>3051</v>
      </c>
      <c r="H1473" s="42" t="s">
        <v>499</v>
      </c>
      <c r="I1473" s="28" t="s">
        <v>499</v>
      </c>
      <c r="J1473" t="s">
        <v>13177</v>
      </c>
      <c r="K1473" s="28" t="s">
        <v>13178</v>
      </c>
      <c r="L1473" s="28" t="s">
        <v>5123</v>
      </c>
      <c r="M1473" t="s">
        <v>13179</v>
      </c>
      <c r="N1473" s="42" t="s">
        <v>499</v>
      </c>
      <c r="O1473" s="42" t="s">
        <v>499</v>
      </c>
      <c r="P1473" s="42" t="s">
        <v>499</v>
      </c>
      <c r="Q1473" s="42" t="s">
        <v>499</v>
      </c>
      <c r="R1473" s="42" t="s">
        <v>499</v>
      </c>
      <c r="S1473" s="42" t="s">
        <v>13180</v>
      </c>
      <c r="T1473" s="42" t="s">
        <v>499</v>
      </c>
      <c r="U1473" s="42" t="s">
        <v>499</v>
      </c>
      <c r="V1473" t="s">
        <v>13180</v>
      </c>
    </row>
    <row r="1474" spans="1:22" ht="18" customHeight="1">
      <c r="A1474">
        <v>5129</v>
      </c>
      <c r="B1474">
        <v>5129</v>
      </c>
      <c r="C1474" s="3">
        <v>41249</v>
      </c>
      <c r="D1474">
        <v>41294</v>
      </c>
      <c r="E1474" t="s">
        <v>1682</v>
      </c>
      <c r="F1474" t="s">
        <v>1530</v>
      </c>
      <c r="G1474" t="s">
        <v>13181</v>
      </c>
      <c r="H1474" s="42" t="s">
        <v>499</v>
      </c>
      <c r="I1474" s="28" t="s">
        <v>499</v>
      </c>
      <c r="J1474" t="s">
        <v>13182</v>
      </c>
      <c r="K1474" s="28" t="s">
        <v>13183</v>
      </c>
      <c r="L1474" s="28" t="s">
        <v>13184</v>
      </c>
      <c r="M1474" t="s">
        <v>13185</v>
      </c>
      <c r="N1474" s="42" t="s">
        <v>499</v>
      </c>
      <c r="O1474" s="42" t="s">
        <v>499</v>
      </c>
      <c r="P1474" s="42" t="s">
        <v>499</v>
      </c>
      <c r="Q1474" s="42" t="s">
        <v>499</v>
      </c>
      <c r="R1474" s="42" t="s">
        <v>499</v>
      </c>
      <c r="S1474" s="42" t="s">
        <v>13186</v>
      </c>
      <c r="T1474" s="42" t="s">
        <v>499</v>
      </c>
      <c r="U1474" s="42" t="s">
        <v>499</v>
      </c>
      <c r="V1474" t="s">
        <v>13186</v>
      </c>
    </row>
    <row r="1475" spans="1:22" ht="18" customHeight="1">
      <c r="A1475">
        <v>5120</v>
      </c>
      <c r="B1475">
        <v>5120</v>
      </c>
      <c r="C1475" s="3">
        <v>41249</v>
      </c>
      <c r="D1475">
        <v>41294</v>
      </c>
      <c r="E1475" t="s">
        <v>1682</v>
      </c>
      <c r="F1475" t="s">
        <v>1530</v>
      </c>
      <c r="G1475" t="s">
        <v>13187</v>
      </c>
      <c r="H1475" s="42" t="s">
        <v>499</v>
      </c>
      <c r="I1475" s="28" t="s">
        <v>499</v>
      </c>
      <c r="J1475" t="s">
        <v>13188</v>
      </c>
      <c r="K1475" s="28" t="s">
        <v>13189</v>
      </c>
      <c r="L1475" s="28" t="s">
        <v>13190</v>
      </c>
      <c r="M1475" t="s">
        <v>13191</v>
      </c>
      <c r="N1475" s="42" t="s">
        <v>499</v>
      </c>
      <c r="O1475" s="42" t="s">
        <v>499</v>
      </c>
      <c r="P1475" s="42" t="s">
        <v>499</v>
      </c>
      <c r="Q1475" s="42" t="s">
        <v>499</v>
      </c>
      <c r="R1475" s="42" t="s">
        <v>499</v>
      </c>
      <c r="S1475" s="42" t="s">
        <v>13192</v>
      </c>
      <c r="T1475" s="42" t="s">
        <v>499</v>
      </c>
      <c r="U1475" s="42" t="s">
        <v>499</v>
      </c>
      <c r="V1475" t="s">
        <v>13192</v>
      </c>
    </row>
    <row r="1476" spans="1:22" ht="18" customHeight="1">
      <c r="A1476">
        <v>5119</v>
      </c>
      <c r="B1476">
        <v>5119</v>
      </c>
      <c r="C1476" s="3">
        <v>41249</v>
      </c>
      <c r="D1476">
        <v>41294</v>
      </c>
      <c r="E1476" t="s">
        <v>1682</v>
      </c>
      <c r="F1476" t="s">
        <v>1530</v>
      </c>
      <c r="G1476" t="s">
        <v>13187</v>
      </c>
      <c r="H1476" s="42" t="s">
        <v>499</v>
      </c>
      <c r="I1476" s="28" t="s">
        <v>499</v>
      </c>
      <c r="J1476" t="s">
        <v>13193</v>
      </c>
      <c r="K1476" s="28" t="s">
        <v>13194</v>
      </c>
      <c r="L1476" s="28" t="s">
        <v>13190</v>
      </c>
      <c r="M1476" t="s">
        <v>13195</v>
      </c>
      <c r="N1476" s="42" t="s">
        <v>499</v>
      </c>
      <c r="O1476" s="42" t="s">
        <v>499</v>
      </c>
      <c r="P1476" s="42" t="s">
        <v>499</v>
      </c>
      <c r="Q1476" s="42" t="s">
        <v>499</v>
      </c>
      <c r="R1476" s="42" t="s">
        <v>499</v>
      </c>
      <c r="S1476" s="42" t="s">
        <v>13196</v>
      </c>
      <c r="T1476" s="42" t="s">
        <v>499</v>
      </c>
      <c r="U1476" s="42" t="s">
        <v>499</v>
      </c>
      <c r="V1476" t="s">
        <v>13196</v>
      </c>
    </row>
    <row r="1477" spans="1:22" ht="18" customHeight="1">
      <c r="A1477">
        <v>5118</v>
      </c>
      <c r="B1477">
        <v>5118</v>
      </c>
      <c r="C1477" s="3">
        <v>41249</v>
      </c>
      <c r="D1477">
        <v>41294</v>
      </c>
      <c r="E1477" t="s">
        <v>1682</v>
      </c>
      <c r="F1477" t="s">
        <v>1530</v>
      </c>
      <c r="G1477" t="s">
        <v>13187</v>
      </c>
      <c r="H1477" s="42" t="s">
        <v>499</v>
      </c>
      <c r="I1477" s="28" t="s">
        <v>499</v>
      </c>
      <c r="J1477" t="s">
        <v>13197</v>
      </c>
      <c r="K1477" s="28" t="s">
        <v>13198</v>
      </c>
      <c r="L1477" s="28" t="s">
        <v>13190</v>
      </c>
      <c r="M1477" t="s">
        <v>13199</v>
      </c>
      <c r="N1477" s="42" t="s">
        <v>499</v>
      </c>
      <c r="O1477" s="42" t="s">
        <v>499</v>
      </c>
      <c r="P1477" s="42" t="s">
        <v>499</v>
      </c>
      <c r="Q1477" s="42" t="s">
        <v>499</v>
      </c>
      <c r="R1477" s="42" t="s">
        <v>499</v>
      </c>
      <c r="S1477" s="42" t="s">
        <v>13200</v>
      </c>
      <c r="T1477" s="42" t="s">
        <v>499</v>
      </c>
      <c r="U1477" s="42" t="s">
        <v>499</v>
      </c>
      <c r="V1477" t="s">
        <v>13200</v>
      </c>
    </row>
    <row r="1478" spans="1:22" ht="18" customHeight="1">
      <c r="A1478">
        <v>5117</v>
      </c>
      <c r="B1478">
        <v>5117</v>
      </c>
      <c r="C1478" s="3">
        <v>41249</v>
      </c>
      <c r="D1478">
        <v>41294</v>
      </c>
      <c r="E1478" t="s">
        <v>1682</v>
      </c>
      <c r="F1478" t="s">
        <v>1530</v>
      </c>
      <c r="G1478" t="s">
        <v>13187</v>
      </c>
      <c r="H1478" s="42" t="s">
        <v>499</v>
      </c>
      <c r="I1478" s="28" t="s">
        <v>499</v>
      </c>
      <c r="J1478" t="s">
        <v>13201</v>
      </c>
      <c r="K1478" s="28" t="s">
        <v>13202</v>
      </c>
      <c r="L1478" s="28" t="s">
        <v>13190</v>
      </c>
      <c r="M1478" t="s">
        <v>13203</v>
      </c>
      <c r="N1478" s="42" t="s">
        <v>499</v>
      </c>
      <c r="O1478" s="42" t="s">
        <v>499</v>
      </c>
      <c r="P1478" s="42" t="s">
        <v>499</v>
      </c>
      <c r="Q1478" s="42" t="s">
        <v>499</v>
      </c>
      <c r="R1478" s="42" t="s">
        <v>499</v>
      </c>
      <c r="S1478" s="42" t="s">
        <v>13204</v>
      </c>
      <c r="T1478" s="42" t="s">
        <v>499</v>
      </c>
      <c r="U1478" s="42" t="s">
        <v>499</v>
      </c>
      <c r="V1478" t="s">
        <v>13204</v>
      </c>
    </row>
    <row r="1479" spans="1:22" ht="18" customHeight="1">
      <c r="A1479">
        <v>5116</v>
      </c>
      <c r="B1479">
        <v>5116</v>
      </c>
      <c r="C1479" s="3">
        <v>41249</v>
      </c>
      <c r="D1479">
        <v>41294</v>
      </c>
      <c r="E1479" t="s">
        <v>1682</v>
      </c>
      <c r="F1479" t="s">
        <v>1530</v>
      </c>
      <c r="G1479" t="s">
        <v>13187</v>
      </c>
      <c r="H1479" s="42" t="s">
        <v>499</v>
      </c>
      <c r="I1479" s="28" t="s">
        <v>499</v>
      </c>
      <c r="J1479" t="s">
        <v>13205</v>
      </c>
      <c r="K1479" s="28" t="s">
        <v>13206</v>
      </c>
      <c r="L1479" s="28" t="s">
        <v>13190</v>
      </c>
      <c r="M1479" t="s">
        <v>13207</v>
      </c>
      <c r="N1479" s="42" t="s">
        <v>499</v>
      </c>
      <c r="O1479" s="42" t="s">
        <v>499</v>
      </c>
      <c r="P1479" s="42" t="s">
        <v>499</v>
      </c>
      <c r="Q1479" s="42" t="s">
        <v>499</v>
      </c>
      <c r="R1479" s="42" t="s">
        <v>499</v>
      </c>
      <c r="S1479" s="42" t="s">
        <v>13208</v>
      </c>
      <c r="T1479" s="42" t="s">
        <v>499</v>
      </c>
      <c r="U1479" s="42" t="s">
        <v>499</v>
      </c>
      <c r="V1479" t="s">
        <v>13208</v>
      </c>
    </row>
    <row r="1480" spans="1:22" ht="18" customHeight="1">
      <c r="A1480">
        <v>5114</v>
      </c>
      <c r="B1480">
        <v>5114</v>
      </c>
      <c r="C1480" s="3">
        <v>41249</v>
      </c>
      <c r="D1480">
        <v>41294</v>
      </c>
      <c r="E1480" t="s">
        <v>1682</v>
      </c>
      <c r="F1480" t="s">
        <v>1530</v>
      </c>
      <c r="G1480" t="s">
        <v>13187</v>
      </c>
      <c r="H1480" s="42" t="s">
        <v>499</v>
      </c>
      <c r="I1480" s="28" t="s">
        <v>499</v>
      </c>
      <c r="J1480" t="s">
        <v>13209</v>
      </c>
      <c r="K1480" s="28" t="s">
        <v>13210</v>
      </c>
      <c r="L1480" s="28" t="s">
        <v>13190</v>
      </c>
      <c r="M1480" t="s">
        <v>13211</v>
      </c>
      <c r="N1480" s="42" t="s">
        <v>499</v>
      </c>
      <c r="O1480" s="42" t="s">
        <v>499</v>
      </c>
      <c r="P1480" s="42" t="s">
        <v>499</v>
      </c>
      <c r="Q1480" s="42" t="s">
        <v>499</v>
      </c>
      <c r="R1480" s="42" t="s">
        <v>499</v>
      </c>
      <c r="S1480" s="42" t="s">
        <v>13212</v>
      </c>
      <c r="T1480" s="42" t="s">
        <v>499</v>
      </c>
      <c r="U1480" s="42" t="s">
        <v>499</v>
      </c>
      <c r="V1480" t="s">
        <v>13212</v>
      </c>
    </row>
    <row r="1481" spans="1:22" ht="18" customHeight="1">
      <c r="A1481">
        <v>5113</v>
      </c>
      <c r="B1481">
        <v>5113</v>
      </c>
      <c r="C1481" s="3">
        <v>41249</v>
      </c>
      <c r="D1481">
        <v>41294</v>
      </c>
      <c r="E1481" t="s">
        <v>1682</v>
      </c>
      <c r="F1481" t="s">
        <v>1530</v>
      </c>
      <c r="G1481" t="s">
        <v>13187</v>
      </c>
      <c r="H1481" s="42" t="s">
        <v>499</v>
      </c>
      <c r="I1481" s="28" t="s">
        <v>499</v>
      </c>
      <c r="J1481" t="s">
        <v>13213</v>
      </c>
      <c r="K1481" s="28" t="s">
        <v>13214</v>
      </c>
      <c r="L1481" s="28" t="s">
        <v>13190</v>
      </c>
      <c r="M1481" t="s">
        <v>13215</v>
      </c>
      <c r="N1481" s="42" t="s">
        <v>499</v>
      </c>
      <c r="O1481" s="42" t="s">
        <v>499</v>
      </c>
      <c r="P1481" s="42" t="s">
        <v>499</v>
      </c>
      <c r="Q1481" s="42" t="s">
        <v>499</v>
      </c>
      <c r="R1481" s="42" t="s">
        <v>499</v>
      </c>
      <c r="S1481" s="42" t="s">
        <v>13216</v>
      </c>
      <c r="T1481" s="42" t="s">
        <v>499</v>
      </c>
      <c r="U1481" s="42" t="s">
        <v>499</v>
      </c>
      <c r="V1481" t="s">
        <v>13216</v>
      </c>
    </row>
    <row r="1482" spans="1:22" ht="18" customHeight="1">
      <c r="A1482">
        <v>5112</v>
      </c>
      <c r="B1482">
        <v>5112</v>
      </c>
      <c r="C1482" s="3">
        <v>41249</v>
      </c>
      <c r="D1482">
        <v>41294</v>
      </c>
      <c r="E1482" t="s">
        <v>1682</v>
      </c>
      <c r="F1482" t="s">
        <v>1530</v>
      </c>
      <c r="G1482" t="s">
        <v>13187</v>
      </c>
      <c r="H1482" s="42" t="s">
        <v>499</v>
      </c>
      <c r="I1482" s="28" t="s">
        <v>499</v>
      </c>
      <c r="J1482" t="s">
        <v>13217</v>
      </c>
      <c r="K1482" s="28" t="s">
        <v>13218</v>
      </c>
      <c r="L1482" s="28" t="s">
        <v>13190</v>
      </c>
      <c r="M1482" t="s">
        <v>13219</v>
      </c>
      <c r="N1482" s="42" t="s">
        <v>499</v>
      </c>
      <c r="O1482" s="42" t="s">
        <v>499</v>
      </c>
      <c r="P1482" s="42" t="s">
        <v>499</v>
      </c>
      <c r="Q1482" s="42" t="s">
        <v>499</v>
      </c>
      <c r="R1482" s="42" t="s">
        <v>499</v>
      </c>
      <c r="S1482" s="42" t="s">
        <v>13220</v>
      </c>
      <c r="T1482" s="42" t="s">
        <v>499</v>
      </c>
      <c r="U1482" s="42" t="s">
        <v>499</v>
      </c>
      <c r="V1482" t="s">
        <v>13220</v>
      </c>
    </row>
    <row r="1483" spans="1:22" ht="18" customHeight="1">
      <c r="A1483">
        <v>5111</v>
      </c>
      <c r="B1483">
        <v>5111</v>
      </c>
      <c r="C1483" s="3">
        <v>41249</v>
      </c>
      <c r="D1483">
        <v>41294</v>
      </c>
      <c r="E1483" t="s">
        <v>1682</v>
      </c>
      <c r="F1483" t="s">
        <v>1530</v>
      </c>
      <c r="G1483" t="s">
        <v>13187</v>
      </c>
      <c r="H1483" s="42" t="s">
        <v>499</v>
      </c>
      <c r="I1483" s="28" t="s">
        <v>499</v>
      </c>
      <c r="J1483" t="s">
        <v>13221</v>
      </c>
      <c r="K1483" s="28" t="s">
        <v>13222</v>
      </c>
      <c r="L1483" s="28" t="s">
        <v>13190</v>
      </c>
      <c r="M1483" t="s">
        <v>13223</v>
      </c>
      <c r="N1483" s="42" t="s">
        <v>499</v>
      </c>
      <c r="O1483" s="42" t="s">
        <v>499</v>
      </c>
      <c r="P1483" s="42" t="s">
        <v>499</v>
      </c>
      <c r="Q1483" s="42" t="s">
        <v>499</v>
      </c>
      <c r="R1483" s="42" t="s">
        <v>499</v>
      </c>
      <c r="S1483" s="42" t="s">
        <v>13224</v>
      </c>
      <c r="T1483" s="42" t="s">
        <v>499</v>
      </c>
      <c r="U1483" s="42" t="s">
        <v>499</v>
      </c>
      <c r="V1483" t="s">
        <v>13224</v>
      </c>
    </row>
    <row r="1484" spans="1:22" ht="18" customHeight="1">
      <c r="A1484">
        <v>5110</v>
      </c>
      <c r="B1484">
        <v>5110</v>
      </c>
      <c r="C1484" s="3">
        <v>41249</v>
      </c>
      <c r="D1484">
        <v>41294</v>
      </c>
      <c r="E1484" t="s">
        <v>1682</v>
      </c>
      <c r="F1484" t="s">
        <v>1530</v>
      </c>
      <c r="G1484" t="s">
        <v>13187</v>
      </c>
      <c r="H1484" s="42" t="s">
        <v>499</v>
      </c>
      <c r="I1484" s="28" t="s">
        <v>499</v>
      </c>
      <c r="J1484" t="s">
        <v>13225</v>
      </c>
      <c r="K1484" s="28" t="s">
        <v>13226</v>
      </c>
      <c r="L1484" s="28" t="s">
        <v>13190</v>
      </c>
      <c r="M1484" t="s">
        <v>13227</v>
      </c>
      <c r="N1484" s="42" t="s">
        <v>499</v>
      </c>
      <c r="O1484" s="42" t="s">
        <v>499</v>
      </c>
      <c r="P1484" s="42" t="s">
        <v>499</v>
      </c>
      <c r="Q1484" s="42" t="s">
        <v>499</v>
      </c>
      <c r="R1484" s="42" t="s">
        <v>499</v>
      </c>
      <c r="S1484" s="42" t="s">
        <v>13228</v>
      </c>
      <c r="T1484" s="42" t="s">
        <v>499</v>
      </c>
      <c r="U1484" s="42" t="s">
        <v>499</v>
      </c>
      <c r="V1484" t="s">
        <v>13228</v>
      </c>
    </row>
    <row r="1485" spans="1:22" ht="18" customHeight="1">
      <c r="A1485">
        <v>5109</v>
      </c>
      <c r="B1485">
        <v>5109</v>
      </c>
      <c r="C1485" s="3">
        <v>41249</v>
      </c>
      <c r="D1485">
        <v>41294</v>
      </c>
      <c r="E1485" t="s">
        <v>1682</v>
      </c>
      <c r="F1485" t="s">
        <v>1530</v>
      </c>
      <c r="G1485" t="s">
        <v>13187</v>
      </c>
      <c r="H1485" s="42" t="s">
        <v>499</v>
      </c>
      <c r="I1485" s="28" t="s">
        <v>499</v>
      </c>
      <c r="J1485" t="s">
        <v>13229</v>
      </c>
      <c r="K1485" s="28" t="s">
        <v>13230</v>
      </c>
      <c r="L1485" s="28" t="s">
        <v>13190</v>
      </c>
      <c r="M1485" t="s">
        <v>13231</v>
      </c>
      <c r="N1485" s="42" t="s">
        <v>499</v>
      </c>
      <c r="O1485" s="42" t="s">
        <v>499</v>
      </c>
      <c r="P1485" s="42" t="s">
        <v>499</v>
      </c>
      <c r="Q1485" s="42" t="s">
        <v>499</v>
      </c>
      <c r="R1485" s="42" t="s">
        <v>499</v>
      </c>
      <c r="S1485" s="42" t="s">
        <v>13232</v>
      </c>
      <c r="T1485" s="42" t="s">
        <v>499</v>
      </c>
      <c r="U1485" s="42" t="s">
        <v>499</v>
      </c>
      <c r="V1485" t="s">
        <v>13232</v>
      </c>
    </row>
    <row r="1486" spans="1:22" ht="18" customHeight="1">
      <c r="A1486">
        <v>5115</v>
      </c>
      <c r="B1486">
        <v>5115</v>
      </c>
      <c r="C1486" s="3">
        <v>41249</v>
      </c>
      <c r="D1486">
        <v>41294</v>
      </c>
      <c r="E1486" t="s">
        <v>1682</v>
      </c>
      <c r="F1486" t="s">
        <v>1530</v>
      </c>
      <c r="G1486" t="s">
        <v>13187</v>
      </c>
      <c r="H1486" s="42" t="s">
        <v>499</v>
      </c>
      <c r="I1486" s="28" t="s">
        <v>499</v>
      </c>
      <c r="J1486" t="s">
        <v>13233</v>
      </c>
      <c r="K1486" s="28" t="s">
        <v>13234</v>
      </c>
      <c r="L1486" s="28" t="s">
        <v>13190</v>
      </c>
      <c r="M1486" t="s">
        <v>13235</v>
      </c>
      <c r="N1486" s="42" t="s">
        <v>499</v>
      </c>
      <c r="O1486" s="42" t="s">
        <v>499</v>
      </c>
      <c r="P1486" s="42" t="s">
        <v>499</v>
      </c>
      <c r="Q1486" s="42" t="s">
        <v>499</v>
      </c>
      <c r="R1486" s="42" t="s">
        <v>499</v>
      </c>
      <c r="S1486" s="42" t="s">
        <v>13236</v>
      </c>
      <c r="T1486" s="42" t="s">
        <v>499</v>
      </c>
      <c r="U1486" s="42" t="s">
        <v>499</v>
      </c>
      <c r="V1486" t="s">
        <v>13236</v>
      </c>
    </row>
    <row r="1487" spans="1:22" ht="18" customHeight="1">
      <c r="A1487">
        <v>5108</v>
      </c>
      <c r="B1487">
        <v>5108</v>
      </c>
      <c r="C1487" s="3">
        <v>41249</v>
      </c>
      <c r="D1487">
        <v>41294</v>
      </c>
      <c r="E1487" t="s">
        <v>1682</v>
      </c>
      <c r="F1487" t="s">
        <v>1530</v>
      </c>
      <c r="G1487" t="s">
        <v>13187</v>
      </c>
      <c r="H1487" s="42" t="s">
        <v>499</v>
      </c>
      <c r="I1487" s="28" t="s">
        <v>499</v>
      </c>
      <c r="J1487" t="s">
        <v>13237</v>
      </c>
      <c r="K1487" s="28" t="s">
        <v>13238</v>
      </c>
      <c r="L1487" s="28" t="s">
        <v>13190</v>
      </c>
      <c r="M1487" t="s">
        <v>13239</v>
      </c>
      <c r="N1487" s="42" t="s">
        <v>499</v>
      </c>
      <c r="O1487" s="42" t="s">
        <v>499</v>
      </c>
      <c r="P1487" s="42" t="s">
        <v>499</v>
      </c>
      <c r="Q1487" s="42" t="s">
        <v>499</v>
      </c>
      <c r="R1487" s="42" t="s">
        <v>499</v>
      </c>
      <c r="S1487" s="42" t="s">
        <v>13240</v>
      </c>
      <c r="T1487" s="42" t="s">
        <v>499</v>
      </c>
      <c r="U1487" s="42" t="s">
        <v>499</v>
      </c>
      <c r="V1487" t="s">
        <v>13240</v>
      </c>
    </row>
    <row r="1488" spans="1:22" ht="18" customHeight="1">
      <c r="A1488">
        <v>5107</v>
      </c>
      <c r="B1488">
        <v>5107</v>
      </c>
      <c r="C1488" s="3">
        <v>41249</v>
      </c>
      <c r="D1488">
        <v>41294</v>
      </c>
      <c r="E1488" t="s">
        <v>1682</v>
      </c>
      <c r="F1488" t="s">
        <v>1530</v>
      </c>
      <c r="G1488" t="s">
        <v>13187</v>
      </c>
      <c r="H1488" s="42" t="s">
        <v>499</v>
      </c>
      <c r="I1488" s="28" t="s">
        <v>499</v>
      </c>
      <c r="J1488" t="s">
        <v>13241</v>
      </c>
      <c r="K1488" s="28" t="s">
        <v>13242</v>
      </c>
      <c r="L1488" s="28" t="s">
        <v>13190</v>
      </c>
      <c r="M1488" t="s">
        <v>13243</v>
      </c>
      <c r="N1488" s="42" t="s">
        <v>499</v>
      </c>
      <c r="O1488" s="42" t="s">
        <v>499</v>
      </c>
      <c r="P1488" s="42" t="s">
        <v>499</v>
      </c>
      <c r="Q1488" s="42" t="s">
        <v>499</v>
      </c>
      <c r="R1488" s="42" t="s">
        <v>499</v>
      </c>
      <c r="S1488" s="42" t="s">
        <v>13244</v>
      </c>
      <c r="T1488" s="42" t="s">
        <v>499</v>
      </c>
      <c r="U1488" s="42" t="s">
        <v>499</v>
      </c>
      <c r="V1488" t="s">
        <v>13244</v>
      </c>
    </row>
    <row r="1489" spans="1:22" ht="18" customHeight="1">
      <c r="A1489">
        <v>5106</v>
      </c>
      <c r="B1489">
        <v>5106</v>
      </c>
      <c r="C1489" s="3">
        <v>41249</v>
      </c>
      <c r="D1489">
        <v>41294</v>
      </c>
      <c r="E1489" t="s">
        <v>1682</v>
      </c>
      <c r="F1489" t="s">
        <v>1530</v>
      </c>
      <c r="G1489" t="s">
        <v>13187</v>
      </c>
      <c r="H1489" s="42" t="s">
        <v>499</v>
      </c>
      <c r="I1489" s="28" t="s">
        <v>499</v>
      </c>
      <c r="J1489" t="s">
        <v>13245</v>
      </c>
      <c r="K1489" s="28" t="s">
        <v>13246</v>
      </c>
      <c r="L1489" s="28" t="s">
        <v>13190</v>
      </c>
      <c r="M1489" t="s">
        <v>13247</v>
      </c>
      <c r="N1489" s="42" t="s">
        <v>499</v>
      </c>
      <c r="O1489" s="42" t="s">
        <v>499</v>
      </c>
      <c r="P1489" s="42" t="s">
        <v>499</v>
      </c>
      <c r="Q1489" s="42" t="s">
        <v>499</v>
      </c>
      <c r="R1489" s="42" t="s">
        <v>499</v>
      </c>
      <c r="S1489" s="42" t="s">
        <v>13248</v>
      </c>
      <c r="T1489" s="42" t="s">
        <v>499</v>
      </c>
      <c r="U1489" s="42" t="s">
        <v>499</v>
      </c>
      <c r="V1489" t="s">
        <v>13248</v>
      </c>
    </row>
    <row r="1490" spans="1:22" ht="18" customHeight="1">
      <c r="A1490">
        <v>5105</v>
      </c>
      <c r="B1490">
        <v>5105</v>
      </c>
      <c r="C1490" s="3">
        <v>41249</v>
      </c>
      <c r="D1490">
        <v>41294</v>
      </c>
      <c r="E1490" t="s">
        <v>1682</v>
      </c>
      <c r="F1490" t="s">
        <v>1770</v>
      </c>
      <c r="G1490" t="s">
        <v>13187</v>
      </c>
      <c r="H1490" s="42" t="s">
        <v>499</v>
      </c>
      <c r="I1490" s="28" t="s">
        <v>499</v>
      </c>
      <c r="J1490" t="s">
        <v>13249</v>
      </c>
      <c r="K1490" s="28" t="s">
        <v>13250</v>
      </c>
      <c r="L1490" s="28" t="s">
        <v>13190</v>
      </c>
      <c r="M1490" t="s">
        <v>13251</v>
      </c>
      <c r="N1490" s="42" t="s">
        <v>499</v>
      </c>
      <c r="O1490" s="42" t="s">
        <v>499</v>
      </c>
      <c r="P1490" s="42" t="s">
        <v>499</v>
      </c>
      <c r="Q1490" s="42" t="s">
        <v>499</v>
      </c>
      <c r="R1490" s="42" t="s">
        <v>499</v>
      </c>
      <c r="S1490" s="42" t="s">
        <v>13252</v>
      </c>
      <c r="T1490" s="42" t="s">
        <v>499</v>
      </c>
      <c r="U1490" s="42" t="s">
        <v>499</v>
      </c>
      <c r="V1490" t="s">
        <v>13252</v>
      </c>
    </row>
    <row r="1491" spans="1:22" ht="18" customHeight="1">
      <c r="A1491">
        <v>5104</v>
      </c>
      <c r="B1491">
        <v>5104</v>
      </c>
      <c r="C1491" s="3">
        <v>41249</v>
      </c>
      <c r="D1491">
        <v>41294</v>
      </c>
      <c r="E1491" t="s">
        <v>1682</v>
      </c>
      <c r="F1491" t="s">
        <v>1770</v>
      </c>
      <c r="G1491" t="s">
        <v>13187</v>
      </c>
      <c r="H1491" s="42" t="s">
        <v>499</v>
      </c>
      <c r="I1491" s="28" t="s">
        <v>499</v>
      </c>
      <c r="J1491" t="s">
        <v>13253</v>
      </c>
      <c r="K1491" s="28" t="s">
        <v>13254</v>
      </c>
      <c r="L1491" s="28" t="s">
        <v>13190</v>
      </c>
      <c r="M1491" t="s">
        <v>13255</v>
      </c>
      <c r="N1491" s="42" t="s">
        <v>499</v>
      </c>
      <c r="O1491" s="42" t="s">
        <v>499</v>
      </c>
      <c r="P1491" s="42" t="s">
        <v>499</v>
      </c>
      <c r="Q1491" s="42" t="s">
        <v>499</v>
      </c>
      <c r="R1491" s="42" t="s">
        <v>499</v>
      </c>
      <c r="S1491" s="42" t="s">
        <v>13256</v>
      </c>
      <c r="T1491" s="42" t="s">
        <v>499</v>
      </c>
      <c r="U1491" s="42" t="s">
        <v>499</v>
      </c>
      <c r="V1491" t="s">
        <v>13256</v>
      </c>
    </row>
    <row r="1492" spans="1:22" ht="18" customHeight="1">
      <c r="A1492">
        <v>5103</v>
      </c>
      <c r="B1492">
        <v>5103</v>
      </c>
      <c r="C1492" s="3">
        <v>41249</v>
      </c>
      <c r="D1492">
        <v>41294</v>
      </c>
      <c r="E1492" t="s">
        <v>1682</v>
      </c>
      <c r="F1492" t="s">
        <v>1770</v>
      </c>
      <c r="G1492" t="s">
        <v>13187</v>
      </c>
      <c r="H1492" s="42" t="s">
        <v>499</v>
      </c>
      <c r="I1492" s="28" t="s">
        <v>499</v>
      </c>
      <c r="J1492" t="s">
        <v>13257</v>
      </c>
      <c r="K1492" s="28" t="s">
        <v>13258</v>
      </c>
      <c r="L1492" s="28" t="s">
        <v>13190</v>
      </c>
      <c r="M1492" t="s">
        <v>13259</v>
      </c>
      <c r="N1492" s="42" t="s">
        <v>499</v>
      </c>
      <c r="O1492" s="42" t="s">
        <v>499</v>
      </c>
      <c r="P1492" s="42" t="s">
        <v>499</v>
      </c>
      <c r="Q1492" s="42" t="s">
        <v>499</v>
      </c>
      <c r="R1492" s="42" t="s">
        <v>499</v>
      </c>
      <c r="S1492" s="42" t="s">
        <v>13260</v>
      </c>
      <c r="T1492" s="42" t="s">
        <v>499</v>
      </c>
      <c r="U1492" s="42" t="s">
        <v>499</v>
      </c>
      <c r="V1492" t="s">
        <v>13260</v>
      </c>
    </row>
    <row r="1493" spans="1:22" ht="18" customHeight="1">
      <c r="A1493">
        <v>5102</v>
      </c>
      <c r="B1493">
        <v>5102</v>
      </c>
      <c r="C1493" s="3">
        <v>41249</v>
      </c>
      <c r="D1493">
        <v>41294</v>
      </c>
      <c r="E1493" t="s">
        <v>1682</v>
      </c>
      <c r="F1493" t="s">
        <v>1770</v>
      </c>
      <c r="G1493" t="s">
        <v>13187</v>
      </c>
      <c r="H1493" s="42" t="s">
        <v>499</v>
      </c>
      <c r="I1493" s="28" t="s">
        <v>499</v>
      </c>
      <c r="J1493" t="s">
        <v>13261</v>
      </c>
      <c r="K1493" s="28" t="s">
        <v>13262</v>
      </c>
      <c r="L1493" s="28" t="s">
        <v>13190</v>
      </c>
      <c r="M1493" t="s">
        <v>13263</v>
      </c>
      <c r="N1493" s="42" t="s">
        <v>499</v>
      </c>
      <c r="O1493" s="42" t="s">
        <v>499</v>
      </c>
      <c r="P1493" s="42" t="s">
        <v>499</v>
      </c>
      <c r="Q1493" s="42" t="s">
        <v>499</v>
      </c>
      <c r="R1493" s="42" t="s">
        <v>499</v>
      </c>
      <c r="S1493" s="42" t="s">
        <v>13264</v>
      </c>
      <c r="T1493" s="42" t="s">
        <v>499</v>
      </c>
      <c r="U1493" s="42" t="s">
        <v>499</v>
      </c>
      <c r="V1493" t="s">
        <v>13264</v>
      </c>
    </row>
    <row r="1494" spans="1:22" ht="18" customHeight="1">
      <c r="A1494">
        <v>5101</v>
      </c>
      <c r="B1494">
        <v>5101</v>
      </c>
      <c r="C1494" s="3">
        <v>41249</v>
      </c>
      <c r="D1494">
        <v>41294</v>
      </c>
      <c r="E1494" t="s">
        <v>1682</v>
      </c>
      <c r="F1494" t="s">
        <v>1770</v>
      </c>
      <c r="G1494" t="s">
        <v>13187</v>
      </c>
      <c r="H1494" s="42" t="s">
        <v>499</v>
      </c>
      <c r="I1494" s="28" t="s">
        <v>499</v>
      </c>
      <c r="J1494" t="s">
        <v>13245</v>
      </c>
      <c r="K1494" s="28" t="s">
        <v>13265</v>
      </c>
      <c r="L1494" s="28" t="s">
        <v>13266</v>
      </c>
      <c r="M1494" t="s">
        <v>13267</v>
      </c>
      <c r="N1494" s="42" t="s">
        <v>499</v>
      </c>
      <c r="O1494" s="42" t="s">
        <v>499</v>
      </c>
      <c r="P1494" s="42" t="s">
        <v>499</v>
      </c>
      <c r="Q1494" s="42" t="s">
        <v>499</v>
      </c>
      <c r="R1494" s="42" t="s">
        <v>499</v>
      </c>
      <c r="S1494" s="42" t="s">
        <v>13268</v>
      </c>
      <c r="T1494" s="42" t="s">
        <v>499</v>
      </c>
      <c r="U1494" s="42" t="s">
        <v>499</v>
      </c>
      <c r="V1494" t="s">
        <v>13268</v>
      </c>
    </row>
    <row r="1495" spans="1:22" ht="18" customHeight="1">
      <c r="A1495">
        <v>5100</v>
      </c>
      <c r="B1495">
        <v>5100</v>
      </c>
      <c r="C1495" s="3">
        <v>41249</v>
      </c>
      <c r="D1495">
        <v>41294</v>
      </c>
      <c r="E1495" t="s">
        <v>1682</v>
      </c>
      <c r="F1495" t="s">
        <v>1770</v>
      </c>
      <c r="G1495" t="s">
        <v>13269</v>
      </c>
      <c r="H1495" s="42" t="s">
        <v>499</v>
      </c>
      <c r="I1495" s="28" t="s">
        <v>499</v>
      </c>
      <c r="J1495" t="s">
        <v>13270</v>
      </c>
      <c r="K1495" s="28" t="s">
        <v>13271</v>
      </c>
      <c r="L1495" s="28" t="s">
        <v>13272</v>
      </c>
      <c r="M1495" t="s">
        <v>13273</v>
      </c>
      <c r="N1495" s="42" t="s">
        <v>499</v>
      </c>
      <c r="O1495" s="42" t="s">
        <v>499</v>
      </c>
      <c r="P1495" s="42" t="s">
        <v>499</v>
      </c>
      <c r="Q1495" s="42" t="s">
        <v>499</v>
      </c>
      <c r="R1495" s="42" t="s">
        <v>499</v>
      </c>
      <c r="S1495" s="42" t="s">
        <v>13274</v>
      </c>
      <c r="T1495" s="42" t="s">
        <v>499</v>
      </c>
      <c r="U1495" s="42" t="s">
        <v>499</v>
      </c>
      <c r="V1495" t="s">
        <v>13274</v>
      </c>
    </row>
    <row r="1496" spans="1:22" ht="18" customHeight="1">
      <c r="A1496">
        <v>5099</v>
      </c>
      <c r="B1496">
        <v>5099</v>
      </c>
      <c r="C1496" s="3">
        <v>41249</v>
      </c>
      <c r="D1496">
        <v>41294</v>
      </c>
      <c r="E1496" t="s">
        <v>1682</v>
      </c>
      <c r="F1496" t="s">
        <v>1770</v>
      </c>
      <c r="G1496" t="s">
        <v>13275</v>
      </c>
      <c r="H1496" s="42" t="s">
        <v>499</v>
      </c>
      <c r="I1496" s="28" t="s">
        <v>499</v>
      </c>
      <c r="J1496" t="s">
        <v>13276</v>
      </c>
      <c r="K1496" s="28" t="s">
        <v>13277</v>
      </c>
      <c r="L1496" s="28" t="s">
        <v>13278</v>
      </c>
      <c r="M1496" t="s">
        <v>13279</v>
      </c>
      <c r="N1496" s="42" t="s">
        <v>499</v>
      </c>
      <c r="O1496" s="42" t="s">
        <v>499</v>
      </c>
      <c r="P1496" s="42" t="s">
        <v>499</v>
      </c>
      <c r="Q1496" s="42" t="s">
        <v>499</v>
      </c>
      <c r="R1496" s="42" t="s">
        <v>499</v>
      </c>
      <c r="S1496" s="42" t="s">
        <v>13280</v>
      </c>
      <c r="T1496" s="42" t="s">
        <v>499</v>
      </c>
      <c r="U1496" s="42" t="s">
        <v>499</v>
      </c>
      <c r="V1496" t="s">
        <v>13280</v>
      </c>
    </row>
    <row r="1497" spans="1:22" ht="18" customHeight="1">
      <c r="A1497">
        <v>5098</v>
      </c>
      <c r="B1497">
        <v>5098</v>
      </c>
      <c r="C1497" s="3">
        <v>41249</v>
      </c>
      <c r="D1497">
        <v>41294</v>
      </c>
      <c r="E1497" t="s">
        <v>1682</v>
      </c>
      <c r="F1497" t="s">
        <v>1770</v>
      </c>
      <c r="G1497" t="s">
        <v>13281</v>
      </c>
      <c r="H1497" s="42" t="s">
        <v>499</v>
      </c>
      <c r="I1497" s="28" t="s">
        <v>499</v>
      </c>
      <c r="J1497" t="s">
        <v>13282</v>
      </c>
      <c r="K1497" s="28" t="s">
        <v>13283</v>
      </c>
      <c r="L1497" s="28" t="s">
        <v>13284</v>
      </c>
      <c r="M1497" t="s">
        <v>13285</v>
      </c>
      <c r="N1497" s="42" t="s">
        <v>499</v>
      </c>
      <c r="O1497" s="42" t="s">
        <v>499</v>
      </c>
      <c r="P1497" s="42" t="s">
        <v>499</v>
      </c>
      <c r="Q1497" s="42" t="s">
        <v>499</v>
      </c>
      <c r="R1497" s="42" t="s">
        <v>499</v>
      </c>
      <c r="S1497" s="42" t="s">
        <v>13286</v>
      </c>
      <c r="T1497" s="42" t="s">
        <v>499</v>
      </c>
      <c r="U1497" s="42" t="s">
        <v>499</v>
      </c>
      <c r="V1497" t="s">
        <v>13286</v>
      </c>
    </row>
    <row r="1498" spans="1:22" ht="18" customHeight="1">
      <c r="A1498">
        <v>5097</v>
      </c>
      <c r="B1498">
        <v>5097</v>
      </c>
      <c r="C1498" s="3">
        <v>41249</v>
      </c>
      <c r="D1498">
        <v>41294</v>
      </c>
      <c r="E1498" t="s">
        <v>1682</v>
      </c>
      <c r="F1498" t="s">
        <v>1770</v>
      </c>
      <c r="G1498" t="s">
        <v>13281</v>
      </c>
      <c r="H1498" s="42" t="s">
        <v>499</v>
      </c>
      <c r="I1498" s="28" t="s">
        <v>499</v>
      </c>
      <c r="J1498" t="s">
        <v>13287</v>
      </c>
      <c r="K1498" s="28" t="s">
        <v>13288</v>
      </c>
      <c r="L1498" s="28" t="s">
        <v>13284</v>
      </c>
      <c r="M1498" t="s">
        <v>13289</v>
      </c>
      <c r="N1498" s="42" t="s">
        <v>499</v>
      </c>
      <c r="O1498" s="42" t="s">
        <v>499</v>
      </c>
      <c r="P1498" s="42" t="s">
        <v>499</v>
      </c>
      <c r="Q1498" s="42" t="s">
        <v>499</v>
      </c>
      <c r="R1498" s="42" t="s">
        <v>499</v>
      </c>
      <c r="S1498" s="42" t="s">
        <v>13290</v>
      </c>
      <c r="T1498" s="42" t="s">
        <v>499</v>
      </c>
      <c r="U1498" s="42" t="s">
        <v>499</v>
      </c>
      <c r="V1498" t="s">
        <v>13290</v>
      </c>
    </row>
    <row r="1499" spans="1:22" ht="18" customHeight="1">
      <c r="A1499">
        <v>5096</v>
      </c>
      <c r="B1499">
        <v>5096</v>
      </c>
      <c r="C1499" s="3">
        <v>41249</v>
      </c>
      <c r="D1499">
        <v>41294</v>
      </c>
      <c r="E1499" t="s">
        <v>1682</v>
      </c>
      <c r="F1499" t="s">
        <v>1770</v>
      </c>
      <c r="G1499" t="s">
        <v>13281</v>
      </c>
      <c r="H1499" s="42" t="s">
        <v>499</v>
      </c>
      <c r="I1499" s="28" t="s">
        <v>499</v>
      </c>
      <c r="J1499" t="s">
        <v>13287</v>
      </c>
      <c r="K1499" s="28" t="s">
        <v>13291</v>
      </c>
      <c r="L1499" s="28" t="s">
        <v>13284</v>
      </c>
      <c r="M1499" t="s">
        <v>13289</v>
      </c>
      <c r="N1499" s="42" t="s">
        <v>499</v>
      </c>
      <c r="O1499" s="42" t="s">
        <v>499</v>
      </c>
      <c r="P1499" s="42" t="s">
        <v>499</v>
      </c>
      <c r="Q1499" s="42" t="s">
        <v>499</v>
      </c>
      <c r="R1499" s="42" t="s">
        <v>499</v>
      </c>
      <c r="S1499" s="42" t="s">
        <v>13292</v>
      </c>
      <c r="T1499" s="42" t="s">
        <v>499</v>
      </c>
      <c r="U1499" s="42" t="s">
        <v>499</v>
      </c>
      <c r="V1499" t="s">
        <v>13292</v>
      </c>
    </row>
    <row r="1500" spans="1:22" ht="18" customHeight="1">
      <c r="A1500">
        <v>5095</v>
      </c>
      <c r="B1500">
        <v>5095</v>
      </c>
      <c r="C1500" s="3">
        <v>41249</v>
      </c>
      <c r="D1500">
        <v>41294</v>
      </c>
      <c r="E1500" t="s">
        <v>1682</v>
      </c>
      <c r="F1500" t="s">
        <v>1770</v>
      </c>
      <c r="G1500" t="s">
        <v>13281</v>
      </c>
      <c r="H1500" s="42" t="s">
        <v>499</v>
      </c>
      <c r="I1500" s="28" t="s">
        <v>499</v>
      </c>
      <c r="J1500" t="s">
        <v>13293</v>
      </c>
      <c r="K1500" s="28" t="s">
        <v>13294</v>
      </c>
      <c r="L1500" s="28" t="s">
        <v>13284</v>
      </c>
      <c r="M1500" t="s">
        <v>13289</v>
      </c>
      <c r="N1500" s="42" t="s">
        <v>499</v>
      </c>
      <c r="O1500" s="42" t="s">
        <v>499</v>
      </c>
      <c r="P1500" s="42" t="s">
        <v>499</v>
      </c>
      <c r="Q1500" s="42" t="s">
        <v>499</v>
      </c>
      <c r="R1500" s="42" t="s">
        <v>499</v>
      </c>
      <c r="S1500" s="42" t="s">
        <v>13295</v>
      </c>
      <c r="T1500" s="42" t="s">
        <v>499</v>
      </c>
      <c r="U1500" s="42" t="s">
        <v>499</v>
      </c>
      <c r="V1500" t="s">
        <v>13295</v>
      </c>
    </row>
    <row r="1501" spans="1:22" ht="18" customHeight="1">
      <c r="A1501">
        <v>5094</v>
      </c>
      <c r="B1501">
        <v>5094</v>
      </c>
      <c r="C1501" s="3">
        <v>41249</v>
      </c>
      <c r="D1501">
        <v>41294</v>
      </c>
      <c r="E1501" t="s">
        <v>1682</v>
      </c>
      <c r="F1501" t="s">
        <v>1770</v>
      </c>
      <c r="G1501" t="s">
        <v>13281</v>
      </c>
      <c r="H1501" s="42" t="s">
        <v>499</v>
      </c>
      <c r="I1501" s="28" t="s">
        <v>499</v>
      </c>
      <c r="J1501" t="s">
        <v>13287</v>
      </c>
      <c r="K1501" s="28" t="s">
        <v>13296</v>
      </c>
      <c r="L1501" s="28" t="s">
        <v>13284</v>
      </c>
      <c r="M1501" t="s">
        <v>13289</v>
      </c>
      <c r="N1501" s="42" t="s">
        <v>499</v>
      </c>
      <c r="O1501" s="42" t="s">
        <v>499</v>
      </c>
      <c r="P1501" s="42" t="s">
        <v>499</v>
      </c>
      <c r="Q1501" s="42" t="s">
        <v>499</v>
      </c>
      <c r="R1501" s="42" t="s">
        <v>499</v>
      </c>
      <c r="S1501" s="42" t="s">
        <v>13297</v>
      </c>
      <c r="T1501" s="42" t="s">
        <v>499</v>
      </c>
      <c r="U1501" s="42" t="s">
        <v>499</v>
      </c>
      <c r="V1501" t="s">
        <v>13297</v>
      </c>
    </row>
    <row r="1502" spans="1:22" ht="18" customHeight="1">
      <c r="A1502">
        <v>5093</v>
      </c>
      <c r="B1502">
        <v>5093</v>
      </c>
      <c r="C1502" s="3">
        <v>41249</v>
      </c>
      <c r="D1502">
        <v>41294</v>
      </c>
      <c r="E1502" t="s">
        <v>1682</v>
      </c>
      <c r="F1502" t="s">
        <v>1770</v>
      </c>
      <c r="G1502" t="s">
        <v>13281</v>
      </c>
      <c r="H1502" s="42" t="s">
        <v>499</v>
      </c>
      <c r="I1502" s="28" t="s">
        <v>499</v>
      </c>
      <c r="J1502" t="s">
        <v>13287</v>
      </c>
      <c r="K1502" s="28" t="s">
        <v>13298</v>
      </c>
      <c r="L1502" s="28" t="s">
        <v>13284</v>
      </c>
      <c r="M1502" t="s">
        <v>13289</v>
      </c>
      <c r="N1502" s="42" t="s">
        <v>499</v>
      </c>
      <c r="O1502" s="42" t="s">
        <v>499</v>
      </c>
      <c r="P1502" s="42" t="s">
        <v>499</v>
      </c>
      <c r="Q1502" s="42" t="s">
        <v>499</v>
      </c>
      <c r="R1502" s="42" t="s">
        <v>499</v>
      </c>
      <c r="S1502" s="42" t="s">
        <v>13299</v>
      </c>
      <c r="T1502" s="42" t="s">
        <v>499</v>
      </c>
      <c r="U1502" s="42" t="s">
        <v>499</v>
      </c>
      <c r="V1502" t="s">
        <v>13299</v>
      </c>
    </row>
    <row r="1503" spans="1:22" ht="18" customHeight="1">
      <c r="A1503">
        <v>5092</v>
      </c>
      <c r="B1503">
        <v>5092</v>
      </c>
      <c r="C1503" s="3">
        <v>41249</v>
      </c>
      <c r="D1503">
        <v>41294</v>
      </c>
      <c r="E1503" t="s">
        <v>1682</v>
      </c>
      <c r="F1503" t="s">
        <v>1770</v>
      </c>
      <c r="G1503" t="s">
        <v>13281</v>
      </c>
      <c r="H1503" s="42" t="s">
        <v>499</v>
      </c>
      <c r="I1503" s="28" t="s">
        <v>499</v>
      </c>
      <c r="J1503" t="s">
        <v>13300</v>
      </c>
      <c r="K1503" s="28" t="s">
        <v>13301</v>
      </c>
      <c r="L1503" s="28" t="s">
        <v>13284</v>
      </c>
      <c r="M1503" t="s">
        <v>13289</v>
      </c>
      <c r="N1503" s="42" t="s">
        <v>499</v>
      </c>
      <c r="O1503" s="42" t="s">
        <v>499</v>
      </c>
      <c r="P1503" s="42" t="s">
        <v>499</v>
      </c>
      <c r="Q1503" s="42" t="s">
        <v>499</v>
      </c>
      <c r="R1503" s="42" t="s">
        <v>499</v>
      </c>
      <c r="S1503" s="42" t="s">
        <v>13302</v>
      </c>
      <c r="T1503" s="42" t="s">
        <v>499</v>
      </c>
      <c r="U1503" s="42" t="s">
        <v>499</v>
      </c>
      <c r="V1503" t="s">
        <v>13302</v>
      </c>
    </row>
    <row r="1504" spans="1:22" ht="18" customHeight="1">
      <c r="A1504">
        <v>5091</v>
      </c>
      <c r="B1504">
        <v>5091</v>
      </c>
      <c r="C1504" s="3">
        <v>41249</v>
      </c>
      <c r="D1504">
        <v>41294</v>
      </c>
      <c r="E1504" t="s">
        <v>1682</v>
      </c>
      <c r="F1504" t="s">
        <v>1770</v>
      </c>
      <c r="G1504" t="s">
        <v>13281</v>
      </c>
      <c r="H1504" s="42" t="s">
        <v>499</v>
      </c>
      <c r="I1504" s="28" t="s">
        <v>499</v>
      </c>
      <c r="J1504" t="s">
        <v>13287</v>
      </c>
      <c r="K1504" s="28" t="s">
        <v>13303</v>
      </c>
      <c r="L1504" s="28" t="s">
        <v>13284</v>
      </c>
      <c r="M1504" t="s">
        <v>13289</v>
      </c>
      <c r="N1504" s="42" t="s">
        <v>499</v>
      </c>
      <c r="O1504" s="42" t="s">
        <v>499</v>
      </c>
      <c r="P1504" s="42" t="s">
        <v>499</v>
      </c>
      <c r="Q1504" s="42" t="s">
        <v>499</v>
      </c>
      <c r="R1504" s="42" t="s">
        <v>499</v>
      </c>
      <c r="S1504" s="42" t="s">
        <v>13304</v>
      </c>
      <c r="T1504" s="42" t="s">
        <v>499</v>
      </c>
      <c r="U1504" s="42" t="s">
        <v>499</v>
      </c>
      <c r="V1504" t="s">
        <v>13304</v>
      </c>
    </row>
    <row r="1505" spans="1:22" ht="18" customHeight="1">
      <c r="A1505">
        <v>5090</v>
      </c>
      <c r="B1505">
        <v>5090</v>
      </c>
      <c r="C1505" s="3">
        <v>41249</v>
      </c>
      <c r="D1505">
        <v>41294</v>
      </c>
      <c r="E1505" t="s">
        <v>1682</v>
      </c>
      <c r="F1505" t="s">
        <v>1770</v>
      </c>
      <c r="G1505" t="s">
        <v>13281</v>
      </c>
      <c r="H1505" s="42" t="s">
        <v>499</v>
      </c>
      <c r="I1505" s="28" t="s">
        <v>499</v>
      </c>
      <c r="J1505" t="s">
        <v>13300</v>
      </c>
      <c r="K1505" s="28" t="s">
        <v>13305</v>
      </c>
      <c r="L1505" s="28" t="s">
        <v>13284</v>
      </c>
      <c r="M1505" t="s">
        <v>13289</v>
      </c>
      <c r="N1505" s="42" t="s">
        <v>499</v>
      </c>
      <c r="O1505" s="42" t="s">
        <v>499</v>
      </c>
      <c r="P1505" s="42" t="s">
        <v>499</v>
      </c>
      <c r="Q1505" s="42" t="s">
        <v>499</v>
      </c>
      <c r="R1505" s="42" t="s">
        <v>499</v>
      </c>
      <c r="S1505" s="42" t="s">
        <v>13306</v>
      </c>
      <c r="T1505" s="42" t="s">
        <v>499</v>
      </c>
      <c r="U1505" s="42" t="s">
        <v>499</v>
      </c>
      <c r="V1505" t="s">
        <v>13306</v>
      </c>
    </row>
    <row r="1506" spans="1:22" ht="18" customHeight="1">
      <c r="A1506">
        <v>5086</v>
      </c>
      <c r="B1506">
        <v>5086</v>
      </c>
      <c r="C1506" s="3">
        <v>41249</v>
      </c>
      <c r="D1506">
        <v>41294</v>
      </c>
      <c r="E1506" t="s">
        <v>1682</v>
      </c>
      <c r="F1506" t="s">
        <v>1770</v>
      </c>
      <c r="G1506" t="s">
        <v>13307</v>
      </c>
      <c r="H1506" s="42" t="s">
        <v>499</v>
      </c>
      <c r="I1506" s="28" t="s">
        <v>499</v>
      </c>
      <c r="J1506" t="s">
        <v>13308</v>
      </c>
      <c r="K1506" s="28" t="s">
        <v>13309</v>
      </c>
      <c r="L1506" s="28" t="s">
        <v>13310</v>
      </c>
      <c r="M1506">
        <v>38561310</v>
      </c>
      <c r="N1506" s="42" t="s">
        <v>499</v>
      </c>
      <c r="O1506" s="42" t="s">
        <v>499</v>
      </c>
      <c r="P1506" s="42" t="s">
        <v>499</v>
      </c>
      <c r="Q1506" s="42" t="s">
        <v>499</v>
      </c>
      <c r="R1506" s="42" t="s">
        <v>499</v>
      </c>
      <c r="S1506" s="42" t="s">
        <v>13311</v>
      </c>
      <c r="T1506" s="42" t="s">
        <v>499</v>
      </c>
      <c r="U1506" s="42" t="s">
        <v>499</v>
      </c>
      <c r="V1506" t="s">
        <v>13311</v>
      </c>
    </row>
    <row r="1507" spans="1:22" ht="18" customHeight="1">
      <c r="A1507">
        <v>5085</v>
      </c>
      <c r="B1507">
        <v>5085</v>
      </c>
      <c r="C1507" s="3">
        <v>41249</v>
      </c>
      <c r="D1507">
        <v>41294</v>
      </c>
      <c r="E1507" t="s">
        <v>1682</v>
      </c>
      <c r="F1507" t="s">
        <v>1770</v>
      </c>
      <c r="G1507" t="s">
        <v>9445</v>
      </c>
      <c r="H1507" s="42" t="s">
        <v>499</v>
      </c>
      <c r="I1507" s="28" t="s">
        <v>499</v>
      </c>
      <c r="J1507" t="s">
        <v>13308</v>
      </c>
      <c r="K1507" s="28" t="s">
        <v>13312</v>
      </c>
      <c r="L1507" s="28" t="s">
        <v>13310</v>
      </c>
      <c r="M1507">
        <v>38561310</v>
      </c>
      <c r="N1507" s="42" t="s">
        <v>499</v>
      </c>
      <c r="O1507" s="42" t="s">
        <v>499</v>
      </c>
      <c r="P1507" s="42" t="s">
        <v>499</v>
      </c>
      <c r="Q1507" s="42" t="s">
        <v>499</v>
      </c>
      <c r="R1507" s="42" t="s">
        <v>499</v>
      </c>
      <c r="S1507" s="42" t="s">
        <v>13313</v>
      </c>
      <c r="T1507" s="42" t="s">
        <v>499</v>
      </c>
      <c r="U1507" s="42" t="s">
        <v>499</v>
      </c>
      <c r="V1507" t="s">
        <v>13313</v>
      </c>
    </row>
    <row r="1508" spans="1:22" ht="18" customHeight="1">
      <c r="A1508">
        <v>5084</v>
      </c>
      <c r="B1508">
        <v>5084</v>
      </c>
      <c r="C1508" s="3">
        <v>41249</v>
      </c>
      <c r="D1508">
        <v>41294</v>
      </c>
      <c r="E1508" t="s">
        <v>1682</v>
      </c>
      <c r="F1508" t="s">
        <v>1770</v>
      </c>
      <c r="G1508" t="s">
        <v>13307</v>
      </c>
      <c r="H1508" s="42" t="s">
        <v>499</v>
      </c>
      <c r="I1508" s="28" t="s">
        <v>499</v>
      </c>
      <c r="J1508" t="s">
        <v>13308</v>
      </c>
      <c r="K1508" s="28" t="s">
        <v>13314</v>
      </c>
      <c r="L1508" s="28" t="s">
        <v>13310</v>
      </c>
      <c r="M1508">
        <v>38561310</v>
      </c>
      <c r="N1508" s="42" t="s">
        <v>499</v>
      </c>
      <c r="O1508" s="42" t="s">
        <v>499</v>
      </c>
      <c r="P1508" s="42" t="s">
        <v>499</v>
      </c>
      <c r="Q1508" s="42" t="s">
        <v>499</v>
      </c>
      <c r="R1508" s="42" t="s">
        <v>499</v>
      </c>
      <c r="S1508" s="42" t="s">
        <v>13315</v>
      </c>
      <c r="T1508" s="42" t="s">
        <v>499</v>
      </c>
      <c r="U1508" s="42" t="s">
        <v>499</v>
      </c>
      <c r="V1508" t="s">
        <v>13315</v>
      </c>
    </row>
    <row r="1509" spans="1:22" ht="18" customHeight="1">
      <c r="A1509">
        <v>5083</v>
      </c>
      <c r="B1509">
        <v>5083</v>
      </c>
      <c r="C1509" s="3">
        <v>41249</v>
      </c>
      <c r="D1509">
        <v>41294</v>
      </c>
      <c r="E1509" t="s">
        <v>1682</v>
      </c>
      <c r="F1509" t="s">
        <v>1770</v>
      </c>
      <c r="G1509" t="s">
        <v>13307</v>
      </c>
      <c r="H1509" s="42" t="s">
        <v>499</v>
      </c>
      <c r="I1509" s="28" t="s">
        <v>499</v>
      </c>
      <c r="J1509" t="s">
        <v>13308</v>
      </c>
      <c r="K1509" s="28" t="s">
        <v>13316</v>
      </c>
      <c r="L1509" s="28" t="s">
        <v>13310</v>
      </c>
      <c r="M1509">
        <v>38561310</v>
      </c>
      <c r="N1509" s="42" t="s">
        <v>499</v>
      </c>
      <c r="O1509" s="42" t="s">
        <v>499</v>
      </c>
      <c r="P1509" s="42" t="s">
        <v>499</v>
      </c>
      <c r="Q1509" s="42" t="s">
        <v>499</v>
      </c>
      <c r="R1509" s="42" t="s">
        <v>499</v>
      </c>
      <c r="S1509" s="42" t="s">
        <v>13317</v>
      </c>
      <c r="T1509" s="42" t="s">
        <v>499</v>
      </c>
      <c r="U1509" s="42" t="s">
        <v>499</v>
      </c>
      <c r="V1509" t="s">
        <v>13317</v>
      </c>
    </row>
    <row r="1510" spans="1:22" ht="18" customHeight="1">
      <c r="A1510">
        <v>5082</v>
      </c>
      <c r="B1510">
        <v>5082</v>
      </c>
      <c r="C1510" s="3">
        <v>41249</v>
      </c>
      <c r="D1510">
        <v>41294</v>
      </c>
      <c r="E1510" t="s">
        <v>1682</v>
      </c>
      <c r="F1510" t="s">
        <v>1770</v>
      </c>
      <c r="G1510" t="s">
        <v>13307</v>
      </c>
      <c r="H1510" s="42" t="s">
        <v>499</v>
      </c>
      <c r="I1510" s="28" t="s">
        <v>499</v>
      </c>
      <c r="J1510" t="s">
        <v>13308</v>
      </c>
      <c r="K1510" s="28" t="s">
        <v>13318</v>
      </c>
      <c r="L1510" s="28" t="s">
        <v>13310</v>
      </c>
      <c r="M1510">
        <v>38561224</v>
      </c>
      <c r="N1510" s="42" t="s">
        <v>499</v>
      </c>
      <c r="O1510" s="42" t="s">
        <v>499</v>
      </c>
      <c r="P1510" s="42" t="s">
        <v>499</v>
      </c>
      <c r="Q1510" s="42" t="s">
        <v>499</v>
      </c>
      <c r="R1510" s="42" t="s">
        <v>499</v>
      </c>
      <c r="S1510" s="42" t="s">
        <v>13319</v>
      </c>
      <c r="T1510" s="42" t="s">
        <v>499</v>
      </c>
      <c r="U1510" s="42" t="s">
        <v>499</v>
      </c>
      <c r="V1510" t="s">
        <v>13319</v>
      </c>
    </row>
    <row r="1511" spans="1:22" ht="18" customHeight="1">
      <c r="A1511">
        <v>5081</v>
      </c>
      <c r="B1511">
        <v>5081</v>
      </c>
      <c r="C1511" s="3">
        <v>41249</v>
      </c>
      <c r="D1511">
        <v>41294</v>
      </c>
      <c r="E1511" t="s">
        <v>1682</v>
      </c>
      <c r="F1511" t="s">
        <v>1770</v>
      </c>
      <c r="G1511" t="s">
        <v>13307</v>
      </c>
      <c r="H1511" s="42" t="s">
        <v>499</v>
      </c>
      <c r="I1511" s="28" t="s">
        <v>499</v>
      </c>
      <c r="J1511" t="s">
        <v>13308</v>
      </c>
      <c r="K1511" s="28" t="s">
        <v>13312</v>
      </c>
      <c r="L1511" s="28" t="s">
        <v>13310</v>
      </c>
      <c r="M1511">
        <v>38561348</v>
      </c>
      <c r="N1511" s="42" t="s">
        <v>499</v>
      </c>
      <c r="O1511" s="42" t="s">
        <v>499</v>
      </c>
      <c r="P1511" s="42" t="s">
        <v>499</v>
      </c>
      <c r="Q1511" s="42" t="s">
        <v>499</v>
      </c>
      <c r="R1511" s="42" t="s">
        <v>499</v>
      </c>
      <c r="S1511" s="42" t="s">
        <v>13320</v>
      </c>
      <c r="T1511" s="42" t="s">
        <v>499</v>
      </c>
      <c r="U1511" s="42" t="s">
        <v>499</v>
      </c>
      <c r="V1511" t="s">
        <v>13320</v>
      </c>
    </row>
    <row r="1512" spans="1:22" ht="18" customHeight="1">
      <c r="A1512">
        <v>5080</v>
      </c>
      <c r="B1512">
        <v>5080</v>
      </c>
      <c r="C1512" s="3">
        <v>41249</v>
      </c>
      <c r="D1512">
        <v>41294</v>
      </c>
      <c r="E1512" t="s">
        <v>1682</v>
      </c>
      <c r="F1512" t="s">
        <v>1770</v>
      </c>
      <c r="G1512" t="s">
        <v>13307</v>
      </c>
      <c r="H1512" s="42" t="s">
        <v>499</v>
      </c>
      <c r="I1512" s="28" t="s">
        <v>499</v>
      </c>
      <c r="J1512" t="s">
        <v>13308</v>
      </c>
      <c r="K1512" s="28" t="s">
        <v>13321</v>
      </c>
      <c r="L1512" s="28" t="s">
        <v>13310</v>
      </c>
      <c r="M1512">
        <v>38561310</v>
      </c>
      <c r="N1512" s="42" t="s">
        <v>499</v>
      </c>
      <c r="O1512" s="42" t="s">
        <v>499</v>
      </c>
      <c r="P1512" s="42" t="s">
        <v>499</v>
      </c>
      <c r="Q1512" s="42" t="s">
        <v>499</v>
      </c>
      <c r="R1512" s="42" t="s">
        <v>499</v>
      </c>
      <c r="S1512" s="42" t="s">
        <v>13322</v>
      </c>
      <c r="T1512" s="42" t="s">
        <v>499</v>
      </c>
      <c r="U1512" s="42" t="s">
        <v>499</v>
      </c>
      <c r="V1512" t="s">
        <v>13322</v>
      </c>
    </row>
    <row r="1513" spans="1:22" ht="18" customHeight="1">
      <c r="A1513">
        <v>5077</v>
      </c>
      <c r="B1513">
        <v>5077</v>
      </c>
      <c r="C1513" s="3">
        <v>41249</v>
      </c>
      <c r="D1513">
        <v>41294</v>
      </c>
      <c r="E1513" t="s">
        <v>1682</v>
      </c>
      <c r="F1513" t="s">
        <v>1770</v>
      </c>
      <c r="G1513" t="s">
        <v>13307</v>
      </c>
      <c r="H1513" s="42" t="s">
        <v>499</v>
      </c>
      <c r="I1513" s="28" t="s">
        <v>499</v>
      </c>
      <c r="J1513" t="s">
        <v>13308</v>
      </c>
      <c r="K1513" s="28" t="s">
        <v>13323</v>
      </c>
      <c r="L1513" s="28" t="s">
        <v>13310</v>
      </c>
      <c r="M1513">
        <v>38561310</v>
      </c>
      <c r="N1513" s="42" t="s">
        <v>499</v>
      </c>
      <c r="O1513" s="42" t="s">
        <v>499</v>
      </c>
      <c r="P1513" s="42" t="s">
        <v>499</v>
      </c>
      <c r="Q1513" s="42" t="s">
        <v>499</v>
      </c>
      <c r="R1513" s="42" t="s">
        <v>499</v>
      </c>
      <c r="S1513" s="42" t="s">
        <v>13324</v>
      </c>
      <c r="T1513" s="42" t="s">
        <v>499</v>
      </c>
      <c r="U1513" s="42" t="s">
        <v>499</v>
      </c>
      <c r="V1513" t="s">
        <v>13324</v>
      </c>
    </row>
    <row r="1514" spans="1:22" ht="18" customHeight="1">
      <c r="A1514">
        <v>5076</v>
      </c>
      <c r="B1514">
        <v>5076</v>
      </c>
      <c r="C1514" s="3">
        <v>41249</v>
      </c>
      <c r="D1514">
        <v>41294</v>
      </c>
      <c r="E1514" t="s">
        <v>1682</v>
      </c>
      <c r="F1514" t="s">
        <v>1770</v>
      </c>
      <c r="G1514" t="s">
        <v>1879</v>
      </c>
      <c r="H1514" s="42" t="s">
        <v>499</v>
      </c>
      <c r="I1514" s="28" t="s">
        <v>499</v>
      </c>
      <c r="J1514" t="s">
        <v>13325</v>
      </c>
      <c r="K1514" s="28" t="s">
        <v>13326</v>
      </c>
      <c r="L1514" s="28" t="s">
        <v>4899</v>
      </c>
      <c r="M1514" t="s">
        <v>13327</v>
      </c>
      <c r="N1514" s="42" t="s">
        <v>499</v>
      </c>
      <c r="O1514" s="42" t="s">
        <v>499</v>
      </c>
      <c r="P1514" s="42" t="s">
        <v>499</v>
      </c>
      <c r="Q1514" s="42" t="s">
        <v>499</v>
      </c>
      <c r="R1514" s="42" t="s">
        <v>499</v>
      </c>
      <c r="S1514" s="42" t="s">
        <v>13328</v>
      </c>
      <c r="T1514" s="42" t="s">
        <v>499</v>
      </c>
      <c r="U1514" s="42" t="s">
        <v>499</v>
      </c>
      <c r="V1514" t="s">
        <v>13328</v>
      </c>
    </row>
    <row r="1515" spans="1:22" ht="18" customHeight="1">
      <c r="A1515">
        <v>5075</v>
      </c>
      <c r="B1515">
        <v>5075</v>
      </c>
      <c r="C1515" s="3">
        <v>41249</v>
      </c>
      <c r="D1515">
        <v>41294</v>
      </c>
      <c r="E1515" t="s">
        <v>1682</v>
      </c>
      <c r="F1515" t="s">
        <v>1770</v>
      </c>
      <c r="G1515" t="s">
        <v>1879</v>
      </c>
      <c r="H1515" s="42" t="s">
        <v>499</v>
      </c>
      <c r="I1515" s="28" t="s">
        <v>499</v>
      </c>
      <c r="J1515" t="s">
        <v>13329</v>
      </c>
      <c r="K1515" s="28" t="s">
        <v>13330</v>
      </c>
      <c r="L1515" s="28" t="s">
        <v>4899</v>
      </c>
      <c r="M1515" t="s">
        <v>13331</v>
      </c>
      <c r="N1515" s="42" t="s">
        <v>499</v>
      </c>
      <c r="O1515" s="42" t="s">
        <v>499</v>
      </c>
      <c r="P1515" s="42" t="s">
        <v>499</v>
      </c>
      <c r="Q1515" s="42" t="s">
        <v>499</v>
      </c>
      <c r="R1515" s="42" t="s">
        <v>499</v>
      </c>
      <c r="S1515" s="42" t="s">
        <v>13332</v>
      </c>
      <c r="T1515" s="42" t="s">
        <v>499</v>
      </c>
      <c r="U1515" s="42" t="s">
        <v>499</v>
      </c>
      <c r="V1515" t="s">
        <v>13332</v>
      </c>
    </row>
    <row r="1516" spans="1:22" ht="18" customHeight="1">
      <c r="A1516">
        <v>5074</v>
      </c>
      <c r="B1516">
        <v>5074</v>
      </c>
      <c r="C1516" s="3">
        <v>41249</v>
      </c>
      <c r="D1516">
        <v>41294</v>
      </c>
      <c r="E1516" t="s">
        <v>1682</v>
      </c>
      <c r="F1516" t="s">
        <v>1770</v>
      </c>
      <c r="G1516" t="s">
        <v>13333</v>
      </c>
      <c r="H1516" s="42" t="s">
        <v>499</v>
      </c>
      <c r="I1516" s="28" t="s">
        <v>499</v>
      </c>
      <c r="J1516" t="s">
        <v>13334</v>
      </c>
      <c r="K1516" s="28" t="s">
        <v>13335</v>
      </c>
      <c r="L1516" s="28" t="s">
        <v>13336</v>
      </c>
      <c r="M1516" t="s">
        <v>13337</v>
      </c>
      <c r="N1516" s="42" t="s">
        <v>499</v>
      </c>
      <c r="O1516" s="42" t="s">
        <v>499</v>
      </c>
      <c r="P1516" s="42" t="s">
        <v>499</v>
      </c>
      <c r="Q1516" s="42" t="s">
        <v>499</v>
      </c>
      <c r="R1516" s="42" t="s">
        <v>499</v>
      </c>
      <c r="S1516" s="42" t="s">
        <v>13338</v>
      </c>
      <c r="T1516" s="42" t="s">
        <v>499</v>
      </c>
      <c r="U1516" s="42" t="s">
        <v>499</v>
      </c>
      <c r="V1516" t="s">
        <v>13338</v>
      </c>
    </row>
    <row r="1517" spans="1:22" ht="18" customHeight="1">
      <c r="A1517">
        <v>5073</v>
      </c>
      <c r="B1517">
        <v>5073</v>
      </c>
      <c r="C1517" s="3">
        <v>41249</v>
      </c>
      <c r="D1517">
        <v>41294</v>
      </c>
      <c r="E1517" t="s">
        <v>1682</v>
      </c>
      <c r="F1517" t="s">
        <v>1770</v>
      </c>
      <c r="G1517" t="s">
        <v>13333</v>
      </c>
      <c r="H1517" s="42" t="s">
        <v>499</v>
      </c>
      <c r="I1517" s="28" t="s">
        <v>499</v>
      </c>
      <c r="J1517" t="s">
        <v>13339</v>
      </c>
      <c r="K1517" s="28" t="s">
        <v>13340</v>
      </c>
      <c r="L1517" s="28" t="s">
        <v>13336</v>
      </c>
      <c r="M1517" t="s">
        <v>13341</v>
      </c>
      <c r="N1517" s="42" t="s">
        <v>499</v>
      </c>
      <c r="O1517" s="42" t="s">
        <v>499</v>
      </c>
      <c r="P1517" s="42" t="s">
        <v>499</v>
      </c>
      <c r="Q1517" s="42" t="s">
        <v>499</v>
      </c>
      <c r="R1517" s="42" t="s">
        <v>499</v>
      </c>
      <c r="S1517" s="42" t="s">
        <v>13342</v>
      </c>
      <c r="T1517" s="42" t="s">
        <v>499</v>
      </c>
      <c r="U1517" s="42" t="s">
        <v>499</v>
      </c>
      <c r="V1517" t="s">
        <v>13342</v>
      </c>
    </row>
    <row r="1518" spans="1:22" ht="18" customHeight="1">
      <c r="A1518">
        <v>5072</v>
      </c>
      <c r="B1518">
        <v>5072</v>
      </c>
      <c r="C1518" s="3">
        <v>41249</v>
      </c>
      <c r="D1518">
        <v>41294</v>
      </c>
      <c r="E1518" t="s">
        <v>1682</v>
      </c>
      <c r="F1518" t="s">
        <v>1770</v>
      </c>
      <c r="G1518" t="s">
        <v>13333</v>
      </c>
      <c r="H1518" s="42" t="s">
        <v>499</v>
      </c>
      <c r="I1518" s="28" t="s">
        <v>499</v>
      </c>
      <c r="J1518" t="s">
        <v>13343</v>
      </c>
      <c r="K1518" s="28" t="s">
        <v>13344</v>
      </c>
      <c r="L1518" s="28" t="s">
        <v>13336</v>
      </c>
      <c r="M1518" t="s">
        <v>13345</v>
      </c>
      <c r="N1518" s="42" t="s">
        <v>499</v>
      </c>
      <c r="O1518" s="42" t="s">
        <v>499</v>
      </c>
      <c r="P1518" s="42" t="s">
        <v>499</v>
      </c>
      <c r="Q1518" s="42" t="s">
        <v>499</v>
      </c>
      <c r="R1518" s="42" t="s">
        <v>499</v>
      </c>
      <c r="S1518" s="42" t="s">
        <v>13346</v>
      </c>
      <c r="T1518" s="42" t="s">
        <v>499</v>
      </c>
      <c r="U1518" s="42" t="s">
        <v>499</v>
      </c>
      <c r="V1518" t="s">
        <v>13346</v>
      </c>
    </row>
    <row r="1519" spans="1:22" ht="18" customHeight="1">
      <c r="A1519">
        <v>5071</v>
      </c>
      <c r="B1519">
        <v>5071</v>
      </c>
      <c r="C1519" s="3">
        <v>41249</v>
      </c>
      <c r="D1519">
        <v>41294</v>
      </c>
      <c r="E1519" t="s">
        <v>1682</v>
      </c>
      <c r="F1519" t="s">
        <v>1770</v>
      </c>
      <c r="G1519" t="s">
        <v>13333</v>
      </c>
      <c r="H1519" s="42" t="s">
        <v>499</v>
      </c>
      <c r="I1519" s="28" t="s">
        <v>499</v>
      </c>
      <c r="J1519" t="s">
        <v>13347</v>
      </c>
      <c r="K1519" s="28" t="s">
        <v>13348</v>
      </c>
      <c r="L1519" s="28" t="s">
        <v>13336</v>
      </c>
      <c r="M1519" t="s">
        <v>13349</v>
      </c>
      <c r="N1519" s="42" t="s">
        <v>499</v>
      </c>
      <c r="O1519" s="42" t="s">
        <v>499</v>
      </c>
      <c r="P1519" s="42" t="s">
        <v>499</v>
      </c>
      <c r="Q1519" s="42" t="s">
        <v>499</v>
      </c>
      <c r="R1519" s="42" t="s">
        <v>499</v>
      </c>
      <c r="S1519" s="42" t="s">
        <v>13350</v>
      </c>
      <c r="T1519" s="42" t="s">
        <v>499</v>
      </c>
      <c r="U1519" s="42" t="s">
        <v>499</v>
      </c>
      <c r="V1519" t="s">
        <v>13350</v>
      </c>
    </row>
    <row r="1520" spans="1:22" ht="18" customHeight="1">
      <c r="A1520">
        <v>5070</v>
      </c>
      <c r="B1520">
        <v>5070</v>
      </c>
      <c r="C1520" s="3">
        <v>41249</v>
      </c>
      <c r="D1520">
        <v>41294</v>
      </c>
      <c r="E1520" t="s">
        <v>1682</v>
      </c>
      <c r="F1520" t="s">
        <v>1770</v>
      </c>
      <c r="G1520" t="s">
        <v>13333</v>
      </c>
      <c r="H1520" s="42" t="s">
        <v>499</v>
      </c>
      <c r="I1520" s="28" t="s">
        <v>499</v>
      </c>
      <c r="J1520" t="s">
        <v>13351</v>
      </c>
      <c r="K1520" s="28" t="s">
        <v>13352</v>
      </c>
      <c r="L1520" s="28" t="s">
        <v>13336</v>
      </c>
      <c r="M1520" t="s">
        <v>13337</v>
      </c>
      <c r="N1520" s="42" t="s">
        <v>499</v>
      </c>
      <c r="O1520" s="42" t="s">
        <v>499</v>
      </c>
      <c r="P1520" s="42" t="s">
        <v>499</v>
      </c>
      <c r="Q1520" s="42" t="s">
        <v>499</v>
      </c>
      <c r="R1520" s="42" t="s">
        <v>499</v>
      </c>
      <c r="S1520" s="42" t="s">
        <v>13353</v>
      </c>
      <c r="T1520" s="42" t="s">
        <v>499</v>
      </c>
      <c r="U1520" s="42" t="s">
        <v>499</v>
      </c>
      <c r="V1520" t="s">
        <v>13353</v>
      </c>
    </row>
    <row r="1521" spans="1:22" ht="18" customHeight="1">
      <c r="A1521">
        <v>5069</v>
      </c>
      <c r="B1521">
        <v>5069</v>
      </c>
      <c r="C1521" s="3">
        <v>41249</v>
      </c>
      <c r="D1521">
        <v>41294</v>
      </c>
      <c r="E1521" t="s">
        <v>1682</v>
      </c>
      <c r="F1521" t="s">
        <v>1770</v>
      </c>
      <c r="G1521" t="s">
        <v>13333</v>
      </c>
      <c r="H1521" s="42" t="s">
        <v>499</v>
      </c>
      <c r="I1521" s="28" t="s">
        <v>499</v>
      </c>
      <c r="J1521" t="s">
        <v>13351</v>
      </c>
      <c r="K1521" s="28" t="s">
        <v>13354</v>
      </c>
      <c r="L1521" s="28" t="s">
        <v>13336</v>
      </c>
      <c r="M1521" t="s">
        <v>13355</v>
      </c>
      <c r="N1521" s="42" t="s">
        <v>499</v>
      </c>
      <c r="O1521" s="42" t="s">
        <v>499</v>
      </c>
      <c r="P1521" s="42" t="s">
        <v>499</v>
      </c>
      <c r="Q1521" s="42" t="s">
        <v>499</v>
      </c>
      <c r="R1521" s="42" t="s">
        <v>499</v>
      </c>
      <c r="S1521" s="42" t="s">
        <v>13356</v>
      </c>
      <c r="T1521" s="42" t="s">
        <v>499</v>
      </c>
      <c r="U1521" s="42" t="s">
        <v>499</v>
      </c>
      <c r="V1521" t="s">
        <v>13356</v>
      </c>
    </row>
    <row r="1522" spans="1:22" ht="18" customHeight="1">
      <c r="A1522">
        <v>5068</v>
      </c>
      <c r="B1522">
        <v>5068</v>
      </c>
      <c r="C1522" s="3">
        <v>41249</v>
      </c>
      <c r="D1522">
        <v>41294</v>
      </c>
      <c r="E1522" t="s">
        <v>1682</v>
      </c>
      <c r="F1522" t="s">
        <v>1770</v>
      </c>
      <c r="G1522" t="s">
        <v>13357</v>
      </c>
      <c r="H1522" s="42" t="s">
        <v>499</v>
      </c>
      <c r="I1522" s="28" t="s">
        <v>499</v>
      </c>
      <c r="J1522" t="s">
        <v>13358</v>
      </c>
      <c r="K1522" s="28" t="s">
        <v>13359</v>
      </c>
      <c r="L1522" s="28" t="s">
        <v>13360</v>
      </c>
      <c r="M1522" t="s">
        <v>13361</v>
      </c>
      <c r="N1522" s="42" t="s">
        <v>499</v>
      </c>
      <c r="O1522" s="42" t="s">
        <v>499</v>
      </c>
      <c r="P1522" s="42" t="s">
        <v>499</v>
      </c>
      <c r="Q1522" s="42" t="s">
        <v>499</v>
      </c>
      <c r="R1522" s="42" t="s">
        <v>499</v>
      </c>
      <c r="S1522" s="42" t="s">
        <v>13362</v>
      </c>
      <c r="T1522" s="42" t="s">
        <v>499</v>
      </c>
      <c r="U1522" s="42" t="s">
        <v>499</v>
      </c>
      <c r="V1522" t="s">
        <v>13362</v>
      </c>
    </row>
    <row r="1523" spans="1:22" ht="18" customHeight="1">
      <c r="A1523">
        <v>5067</v>
      </c>
      <c r="B1523">
        <v>5067</v>
      </c>
      <c r="C1523" s="3">
        <v>41249</v>
      </c>
      <c r="D1523">
        <v>41294</v>
      </c>
      <c r="E1523" t="s">
        <v>1682</v>
      </c>
      <c r="F1523" t="s">
        <v>1770</v>
      </c>
      <c r="G1523" t="s">
        <v>13357</v>
      </c>
      <c r="H1523" s="42" t="s">
        <v>499</v>
      </c>
      <c r="I1523" s="28" t="s">
        <v>499</v>
      </c>
      <c r="J1523" t="s">
        <v>13363</v>
      </c>
      <c r="K1523" s="28" t="s">
        <v>13364</v>
      </c>
      <c r="L1523" s="28" t="s">
        <v>13360</v>
      </c>
      <c r="M1523" t="s">
        <v>13365</v>
      </c>
      <c r="N1523" s="42" t="s">
        <v>499</v>
      </c>
      <c r="O1523" s="42" t="s">
        <v>499</v>
      </c>
      <c r="P1523" s="42" t="s">
        <v>499</v>
      </c>
      <c r="Q1523" s="42" t="s">
        <v>499</v>
      </c>
      <c r="R1523" s="42" t="s">
        <v>499</v>
      </c>
      <c r="S1523" s="42" t="s">
        <v>13366</v>
      </c>
      <c r="T1523" s="42" t="s">
        <v>499</v>
      </c>
      <c r="U1523" s="42" t="s">
        <v>499</v>
      </c>
      <c r="V1523" t="s">
        <v>13366</v>
      </c>
    </row>
    <row r="1524" spans="1:22" ht="18" customHeight="1">
      <c r="A1524">
        <v>5066</v>
      </c>
      <c r="B1524">
        <v>5066</v>
      </c>
      <c r="C1524" s="3">
        <v>41249</v>
      </c>
      <c r="D1524">
        <v>41294</v>
      </c>
      <c r="E1524" t="s">
        <v>1682</v>
      </c>
      <c r="F1524" t="s">
        <v>1770</v>
      </c>
      <c r="G1524" t="s">
        <v>13357</v>
      </c>
      <c r="H1524" s="42" t="s">
        <v>499</v>
      </c>
      <c r="I1524" s="28" t="s">
        <v>499</v>
      </c>
      <c r="J1524" t="s">
        <v>13367</v>
      </c>
      <c r="K1524" s="28" t="s">
        <v>13368</v>
      </c>
      <c r="L1524" s="28" t="s">
        <v>13360</v>
      </c>
      <c r="M1524" t="s">
        <v>13365</v>
      </c>
      <c r="N1524" s="42" t="s">
        <v>499</v>
      </c>
      <c r="O1524" s="42" t="s">
        <v>499</v>
      </c>
      <c r="P1524" s="42" t="s">
        <v>499</v>
      </c>
      <c r="Q1524" s="42" t="s">
        <v>499</v>
      </c>
      <c r="R1524" s="42" t="s">
        <v>499</v>
      </c>
      <c r="S1524" s="42" t="s">
        <v>13369</v>
      </c>
      <c r="T1524" s="42" t="s">
        <v>499</v>
      </c>
      <c r="U1524" s="42" t="s">
        <v>499</v>
      </c>
      <c r="V1524" t="s">
        <v>13369</v>
      </c>
    </row>
    <row r="1525" spans="1:22" ht="18" customHeight="1">
      <c r="A1525">
        <v>5065</v>
      </c>
      <c r="B1525">
        <v>5065</v>
      </c>
      <c r="C1525" s="3">
        <v>41249</v>
      </c>
      <c r="D1525">
        <v>41294</v>
      </c>
      <c r="E1525" t="s">
        <v>1682</v>
      </c>
      <c r="F1525" t="s">
        <v>1770</v>
      </c>
      <c r="G1525" t="s">
        <v>13357</v>
      </c>
      <c r="H1525" s="42" t="s">
        <v>499</v>
      </c>
      <c r="I1525" s="28" t="s">
        <v>499</v>
      </c>
      <c r="J1525" t="s">
        <v>13370</v>
      </c>
      <c r="K1525" s="28" t="s">
        <v>13371</v>
      </c>
      <c r="L1525" s="28" t="s">
        <v>13360</v>
      </c>
      <c r="M1525" t="s">
        <v>13372</v>
      </c>
      <c r="N1525" s="42" t="s">
        <v>499</v>
      </c>
      <c r="O1525" s="42" t="s">
        <v>499</v>
      </c>
      <c r="P1525" s="42" t="s">
        <v>499</v>
      </c>
      <c r="Q1525" s="42" t="s">
        <v>499</v>
      </c>
      <c r="R1525" s="42" t="s">
        <v>499</v>
      </c>
      <c r="S1525" s="42" t="s">
        <v>13373</v>
      </c>
      <c r="T1525" s="42" t="s">
        <v>499</v>
      </c>
      <c r="U1525" s="42" t="s">
        <v>499</v>
      </c>
      <c r="V1525" t="s">
        <v>13373</v>
      </c>
    </row>
    <row r="1526" spans="1:22" ht="18" customHeight="1">
      <c r="A1526">
        <v>5063</v>
      </c>
      <c r="B1526">
        <v>5063</v>
      </c>
      <c r="C1526" s="3">
        <v>41249</v>
      </c>
      <c r="D1526">
        <v>41294</v>
      </c>
      <c r="E1526" t="s">
        <v>1682</v>
      </c>
      <c r="F1526" t="s">
        <v>1770</v>
      </c>
      <c r="G1526" t="s">
        <v>13357</v>
      </c>
      <c r="H1526" s="42" t="s">
        <v>499</v>
      </c>
      <c r="I1526" s="28" t="s">
        <v>499</v>
      </c>
      <c r="J1526" t="s">
        <v>13374</v>
      </c>
      <c r="K1526" s="28" t="s">
        <v>13375</v>
      </c>
      <c r="L1526" s="28" t="s">
        <v>13360</v>
      </c>
      <c r="M1526" t="s">
        <v>13376</v>
      </c>
      <c r="N1526" s="42" t="s">
        <v>499</v>
      </c>
      <c r="O1526" s="42" t="s">
        <v>499</v>
      </c>
      <c r="P1526" s="42" t="s">
        <v>499</v>
      </c>
      <c r="Q1526" s="42" t="s">
        <v>499</v>
      </c>
      <c r="R1526" s="42" t="s">
        <v>499</v>
      </c>
      <c r="S1526" s="42" t="s">
        <v>13377</v>
      </c>
      <c r="T1526" s="42" t="s">
        <v>499</v>
      </c>
      <c r="U1526" s="42" t="s">
        <v>499</v>
      </c>
      <c r="V1526" t="s">
        <v>13377</v>
      </c>
    </row>
    <row r="1527" spans="1:22" ht="18" customHeight="1">
      <c r="A1527">
        <v>5064</v>
      </c>
      <c r="B1527">
        <v>5064</v>
      </c>
      <c r="C1527" s="3">
        <v>41249</v>
      </c>
      <c r="D1527">
        <v>41294</v>
      </c>
      <c r="E1527" t="s">
        <v>1682</v>
      </c>
      <c r="F1527" t="s">
        <v>1770</v>
      </c>
      <c r="G1527" t="s">
        <v>13357</v>
      </c>
      <c r="H1527" s="42" t="s">
        <v>499</v>
      </c>
      <c r="I1527" s="28" t="s">
        <v>499</v>
      </c>
      <c r="J1527" t="s">
        <v>13378</v>
      </c>
      <c r="K1527" s="28" t="s">
        <v>13379</v>
      </c>
      <c r="L1527" s="28" t="s">
        <v>13360</v>
      </c>
      <c r="M1527" t="s">
        <v>13380</v>
      </c>
      <c r="N1527" s="42" t="s">
        <v>499</v>
      </c>
      <c r="O1527" s="42" t="s">
        <v>499</v>
      </c>
      <c r="P1527" s="42" t="s">
        <v>499</v>
      </c>
      <c r="Q1527" s="42" t="s">
        <v>499</v>
      </c>
      <c r="R1527" s="42" t="s">
        <v>499</v>
      </c>
      <c r="S1527" s="42" t="s">
        <v>13381</v>
      </c>
      <c r="T1527" s="42" t="s">
        <v>499</v>
      </c>
      <c r="U1527" s="42" t="s">
        <v>499</v>
      </c>
      <c r="V1527" t="s">
        <v>13381</v>
      </c>
    </row>
    <row r="1528" spans="1:22" ht="18" customHeight="1">
      <c r="A1528">
        <v>5059</v>
      </c>
      <c r="B1528">
        <v>5059</v>
      </c>
      <c r="C1528" s="3">
        <v>41249</v>
      </c>
      <c r="D1528">
        <v>41294</v>
      </c>
      <c r="E1528" t="s">
        <v>1682</v>
      </c>
      <c r="F1528" t="s">
        <v>12681</v>
      </c>
      <c r="G1528" t="s">
        <v>10266</v>
      </c>
      <c r="H1528" s="42" t="s">
        <v>499</v>
      </c>
      <c r="I1528" s="28" t="s">
        <v>499</v>
      </c>
      <c r="J1528" t="s">
        <v>13382</v>
      </c>
      <c r="K1528" s="28" t="s">
        <v>13383</v>
      </c>
      <c r="L1528" s="28" t="s">
        <v>10269</v>
      </c>
      <c r="M1528" t="s">
        <v>13384</v>
      </c>
      <c r="N1528" s="42" t="s">
        <v>499</v>
      </c>
      <c r="O1528" s="42" t="s">
        <v>499</v>
      </c>
      <c r="P1528" s="42" t="s">
        <v>499</v>
      </c>
      <c r="Q1528" s="42" t="s">
        <v>499</v>
      </c>
      <c r="R1528" s="42" t="s">
        <v>499</v>
      </c>
      <c r="S1528" s="42" t="s">
        <v>13385</v>
      </c>
      <c r="T1528" s="42" t="s">
        <v>499</v>
      </c>
      <c r="U1528" s="42" t="s">
        <v>499</v>
      </c>
      <c r="V1528" t="s">
        <v>13385</v>
      </c>
    </row>
    <row r="1529" spans="1:22" ht="18" customHeight="1">
      <c r="A1529">
        <v>5058</v>
      </c>
      <c r="B1529">
        <v>5058</v>
      </c>
      <c r="C1529" s="3">
        <v>41249</v>
      </c>
      <c r="D1529">
        <v>41294</v>
      </c>
      <c r="E1529" t="s">
        <v>1682</v>
      </c>
      <c r="F1529" t="s">
        <v>12681</v>
      </c>
      <c r="G1529" t="s">
        <v>10266</v>
      </c>
      <c r="H1529" s="42" t="s">
        <v>499</v>
      </c>
      <c r="I1529" s="28" t="s">
        <v>499</v>
      </c>
      <c r="J1529" t="s">
        <v>13386</v>
      </c>
      <c r="K1529" s="28" t="s">
        <v>13387</v>
      </c>
      <c r="L1529" s="28" t="s">
        <v>10269</v>
      </c>
      <c r="M1529" t="s">
        <v>13384</v>
      </c>
      <c r="N1529" s="42" t="s">
        <v>499</v>
      </c>
      <c r="O1529" s="42" t="s">
        <v>499</v>
      </c>
      <c r="P1529" s="42" t="s">
        <v>499</v>
      </c>
      <c r="Q1529" s="42" t="s">
        <v>499</v>
      </c>
      <c r="R1529" s="42" t="s">
        <v>499</v>
      </c>
      <c r="S1529" s="42" t="s">
        <v>13388</v>
      </c>
      <c r="T1529" s="42" t="s">
        <v>499</v>
      </c>
      <c r="U1529" s="42" t="s">
        <v>499</v>
      </c>
      <c r="V1529" t="s">
        <v>13388</v>
      </c>
    </row>
    <row r="1530" spans="1:22" ht="18" customHeight="1">
      <c r="A1530">
        <v>5057</v>
      </c>
      <c r="B1530">
        <v>5057</v>
      </c>
      <c r="C1530" s="3">
        <v>41249</v>
      </c>
      <c r="D1530">
        <v>41294</v>
      </c>
      <c r="E1530" t="s">
        <v>1682</v>
      </c>
      <c r="F1530" t="s">
        <v>12681</v>
      </c>
      <c r="G1530" t="s">
        <v>10266</v>
      </c>
      <c r="H1530" s="42" t="s">
        <v>499</v>
      </c>
      <c r="I1530" s="28" t="s">
        <v>499</v>
      </c>
      <c r="J1530" t="s">
        <v>13389</v>
      </c>
      <c r="K1530" s="28" t="s">
        <v>13390</v>
      </c>
      <c r="L1530" s="28" t="s">
        <v>10269</v>
      </c>
      <c r="M1530" t="s">
        <v>13384</v>
      </c>
      <c r="N1530" s="42" t="s">
        <v>499</v>
      </c>
      <c r="O1530" s="42" t="s">
        <v>499</v>
      </c>
      <c r="P1530" s="42" t="s">
        <v>499</v>
      </c>
      <c r="Q1530" s="42" t="s">
        <v>499</v>
      </c>
      <c r="R1530" s="42" t="s">
        <v>499</v>
      </c>
      <c r="S1530" s="42" t="s">
        <v>13391</v>
      </c>
      <c r="T1530" s="42" t="s">
        <v>499</v>
      </c>
      <c r="U1530" s="42" t="s">
        <v>499</v>
      </c>
      <c r="V1530" t="s">
        <v>13391</v>
      </c>
    </row>
    <row r="1531" spans="1:22" ht="18" customHeight="1">
      <c r="A1531">
        <v>5056</v>
      </c>
      <c r="B1531">
        <v>5056</v>
      </c>
      <c r="C1531" s="3">
        <v>41249</v>
      </c>
      <c r="D1531">
        <v>41294</v>
      </c>
      <c r="E1531" t="s">
        <v>1682</v>
      </c>
      <c r="F1531" t="s">
        <v>12681</v>
      </c>
      <c r="G1531" t="s">
        <v>10266</v>
      </c>
      <c r="H1531" s="42" t="s">
        <v>499</v>
      </c>
      <c r="I1531" s="28" t="s">
        <v>499</v>
      </c>
      <c r="J1531" t="s">
        <v>13392</v>
      </c>
      <c r="K1531" s="28" t="s">
        <v>13393</v>
      </c>
      <c r="L1531" s="28" t="s">
        <v>10269</v>
      </c>
      <c r="M1531" t="s">
        <v>13394</v>
      </c>
      <c r="N1531" s="42" t="s">
        <v>499</v>
      </c>
      <c r="O1531" s="42" t="s">
        <v>499</v>
      </c>
      <c r="P1531" s="42" t="s">
        <v>499</v>
      </c>
      <c r="Q1531" s="42" t="s">
        <v>499</v>
      </c>
      <c r="R1531" s="42" t="s">
        <v>499</v>
      </c>
      <c r="S1531" s="42" t="s">
        <v>13395</v>
      </c>
      <c r="T1531" s="42" t="s">
        <v>499</v>
      </c>
      <c r="U1531" s="42" t="s">
        <v>499</v>
      </c>
      <c r="V1531" t="s">
        <v>13395</v>
      </c>
    </row>
    <row r="1532" spans="1:22" ht="18" customHeight="1">
      <c r="A1532">
        <v>5055</v>
      </c>
      <c r="B1532">
        <v>5055</v>
      </c>
      <c r="C1532" s="3">
        <v>41249</v>
      </c>
      <c r="D1532">
        <v>41294</v>
      </c>
      <c r="E1532" t="s">
        <v>1682</v>
      </c>
      <c r="F1532" t="s">
        <v>12681</v>
      </c>
      <c r="G1532" t="s">
        <v>10266</v>
      </c>
      <c r="H1532" s="42" t="s">
        <v>499</v>
      </c>
      <c r="I1532" s="28" t="s">
        <v>499</v>
      </c>
      <c r="J1532" t="s">
        <v>13396</v>
      </c>
      <c r="K1532" s="28" t="s">
        <v>13397</v>
      </c>
      <c r="L1532" s="28" t="s">
        <v>10269</v>
      </c>
      <c r="M1532" t="s">
        <v>13394</v>
      </c>
      <c r="N1532" s="42" t="s">
        <v>499</v>
      </c>
      <c r="O1532" s="42" t="s">
        <v>499</v>
      </c>
      <c r="P1532" s="42" t="s">
        <v>499</v>
      </c>
      <c r="Q1532" s="42" t="s">
        <v>499</v>
      </c>
      <c r="R1532" s="42" t="s">
        <v>499</v>
      </c>
      <c r="S1532" s="42" t="s">
        <v>13398</v>
      </c>
      <c r="T1532" s="42" t="s">
        <v>499</v>
      </c>
      <c r="U1532" s="42" t="s">
        <v>499</v>
      </c>
      <c r="V1532" t="s">
        <v>13398</v>
      </c>
    </row>
    <row r="1533" spans="1:22" ht="18" customHeight="1">
      <c r="A1533">
        <v>5773</v>
      </c>
      <c r="B1533">
        <v>5773</v>
      </c>
      <c r="C1533" s="3">
        <v>41249</v>
      </c>
      <c r="D1533">
        <v>41294</v>
      </c>
      <c r="E1533" t="s">
        <v>1682</v>
      </c>
      <c r="F1533" t="s">
        <v>1770</v>
      </c>
      <c r="G1533" t="s">
        <v>2033</v>
      </c>
      <c r="H1533" s="42" t="s">
        <v>499</v>
      </c>
      <c r="I1533" s="28" t="s">
        <v>499</v>
      </c>
      <c r="J1533" t="s">
        <v>13399</v>
      </c>
      <c r="K1533" s="28" t="s">
        <v>13400</v>
      </c>
      <c r="L1533" s="28" t="s">
        <v>4953</v>
      </c>
      <c r="M1533" t="s">
        <v>13401</v>
      </c>
      <c r="N1533" s="42" t="s">
        <v>499</v>
      </c>
      <c r="O1533" s="42" t="s">
        <v>499</v>
      </c>
      <c r="P1533" s="42" t="s">
        <v>499</v>
      </c>
      <c r="Q1533" s="42" t="s">
        <v>499</v>
      </c>
      <c r="R1533" s="42" t="s">
        <v>499</v>
      </c>
      <c r="S1533" s="42" t="s">
        <v>13402</v>
      </c>
      <c r="T1533" s="42" t="s">
        <v>499</v>
      </c>
      <c r="U1533" s="42" t="s">
        <v>499</v>
      </c>
      <c r="V1533" t="s">
        <v>13402</v>
      </c>
    </row>
    <row r="1534" spans="1:22" ht="18" customHeight="1">
      <c r="A1534">
        <v>5484</v>
      </c>
      <c r="B1534">
        <v>5484</v>
      </c>
      <c r="C1534" s="3">
        <v>41249</v>
      </c>
      <c r="D1534">
        <v>41294</v>
      </c>
      <c r="E1534" t="s">
        <v>1682</v>
      </c>
      <c r="F1534" t="s">
        <v>1770</v>
      </c>
      <c r="G1534" t="s">
        <v>5358</v>
      </c>
      <c r="H1534" s="42" t="s">
        <v>499</v>
      </c>
      <c r="I1534" s="28" t="s">
        <v>499</v>
      </c>
      <c r="J1534" t="s">
        <v>13403</v>
      </c>
      <c r="K1534" s="28" t="s">
        <v>13404</v>
      </c>
      <c r="L1534" s="28" t="s">
        <v>13405</v>
      </c>
      <c r="M1534" t="s">
        <v>13406</v>
      </c>
      <c r="N1534" s="42" t="s">
        <v>499</v>
      </c>
      <c r="O1534" s="42" t="s">
        <v>499</v>
      </c>
      <c r="P1534" s="42" t="s">
        <v>499</v>
      </c>
      <c r="Q1534" s="42" t="s">
        <v>499</v>
      </c>
      <c r="R1534" s="42" t="s">
        <v>499</v>
      </c>
      <c r="S1534" s="42" t="s">
        <v>13407</v>
      </c>
      <c r="T1534" s="42" t="s">
        <v>499</v>
      </c>
      <c r="U1534" s="42" t="s">
        <v>499</v>
      </c>
      <c r="V1534" t="s">
        <v>13407</v>
      </c>
    </row>
    <row r="1535" spans="1:22" ht="18" customHeight="1">
      <c r="A1535">
        <v>5483</v>
      </c>
      <c r="B1535">
        <v>5483</v>
      </c>
      <c r="C1535" s="3">
        <v>41249</v>
      </c>
      <c r="D1535">
        <v>41294</v>
      </c>
      <c r="E1535" t="s">
        <v>1682</v>
      </c>
      <c r="F1535" t="s">
        <v>1770</v>
      </c>
      <c r="G1535" t="s">
        <v>5358</v>
      </c>
      <c r="H1535" s="42" t="s">
        <v>499</v>
      </c>
      <c r="I1535" s="28" t="s">
        <v>499</v>
      </c>
      <c r="J1535" t="s">
        <v>13408</v>
      </c>
      <c r="K1535" s="28" t="s">
        <v>13409</v>
      </c>
      <c r="L1535" s="28" t="s">
        <v>13405</v>
      </c>
      <c r="M1535" t="s">
        <v>13410</v>
      </c>
      <c r="N1535" s="42" t="s">
        <v>499</v>
      </c>
      <c r="O1535" s="42" t="s">
        <v>499</v>
      </c>
      <c r="P1535" s="42" t="s">
        <v>499</v>
      </c>
      <c r="Q1535" s="42" t="s">
        <v>499</v>
      </c>
      <c r="R1535" s="42" t="s">
        <v>499</v>
      </c>
      <c r="S1535" s="42" t="s">
        <v>13411</v>
      </c>
      <c r="T1535" s="42" t="s">
        <v>499</v>
      </c>
      <c r="U1535" s="42" t="s">
        <v>499</v>
      </c>
      <c r="V1535" t="s">
        <v>13411</v>
      </c>
    </row>
    <row r="1536" spans="1:22" ht="18" customHeight="1">
      <c r="A1536">
        <v>5482</v>
      </c>
      <c r="B1536">
        <v>5482</v>
      </c>
      <c r="C1536" s="3">
        <v>41249</v>
      </c>
      <c r="D1536">
        <v>41294</v>
      </c>
      <c r="E1536" t="s">
        <v>1682</v>
      </c>
      <c r="F1536" t="s">
        <v>1770</v>
      </c>
      <c r="G1536" t="s">
        <v>5358</v>
      </c>
      <c r="H1536" s="42" t="s">
        <v>499</v>
      </c>
      <c r="I1536" s="28" t="s">
        <v>499</v>
      </c>
      <c r="J1536" t="s">
        <v>13412</v>
      </c>
      <c r="K1536" s="28" t="s">
        <v>13413</v>
      </c>
      <c r="L1536" s="28" t="s">
        <v>13405</v>
      </c>
      <c r="M1536" t="s">
        <v>13414</v>
      </c>
      <c r="N1536" s="42" t="s">
        <v>499</v>
      </c>
      <c r="O1536" s="42" t="s">
        <v>499</v>
      </c>
      <c r="P1536" s="42" t="s">
        <v>499</v>
      </c>
      <c r="Q1536" s="42" t="s">
        <v>499</v>
      </c>
      <c r="R1536" s="42" t="s">
        <v>499</v>
      </c>
      <c r="S1536" s="42" t="s">
        <v>13415</v>
      </c>
      <c r="T1536" s="42" t="s">
        <v>499</v>
      </c>
      <c r="U1536" s="42" t="s">
        <v>499</v>
      </c>
      <c r="V1536" t="s">
        <v>13415</v>
      </c>
    </row>
    <row r="1537" spans="1:22" ht="18" customHeight="1">
      <c r="A1537">
        <v>5481</v>
      </c>
      <c r="B1537">
        <v>5481</v>
      </c>
      <c r="C1537" s="3">
        <v>41249</v>
      </c>
      <c r="D1537">
        <v>41294</v>
      </c>
      <c r="E1537" t="s">
        <v>1682</v>
      </c>
      <c r="F1537" t="s">
        <v>1770</v>
      </c>
      <c r="G1537" t="s">
        <v>5358</v>
      </c>
      <c r="H1537" s="42" t="s">
        <v>499</v>
      </c>
      <c r="I1537" s="28" t="s">
        <v>499</v>
      </c>
      <c r="J1537" t="s">
        <v>13416</v>
      </c>
      <c r="K1537" s="28" t="s">
        <v>13417</v>
      </c>
      <c r="L1537" s="28" t="s">
        <v>13418</v>
      </c>
      <c r="M1537">
        <v>36712258</v>
      </c>
      <c r="N1537" s="42" t="s">
        <v>499</v>
      </c>
      <c r="O1537" s="42" t="s">
        <v>499</v>
      </c>
      <c r="P1537" s="42" t="s">
        <v>499</v>
      </c>
      <c r="Q1537" s="42" t="s">
        <v>499</v>
      </c>
      <c r="R1537" s="42" t="s">
        <v>499</v>
      </c>
      <c r="S1537" s="42" t="s">
        <v>13419</v>
      </c>
      <c r="T1537" s="42" t="s">
        <v>499</v>
      </c>
      <c r="U1537" s="42" t="s">
        <v>499</v>
      </c>
      <c r="V1537" t="s">
        <v>13419</v>
      </c>
    </row>
    <row r="1538" spans="1:22" ht="18" customHeight="1">
      <c r="A1538">
        <v>5480</v>
      </c>
      <c r="B1538">
        <v>5480</v>
      </c>
      <c r="C1538" s="3">
        <v>41249</v>
      </c>
      <c r="D1538">
        <v>41294</v>
      </c>
      <c r="E1538" t="s">
        <v>1682</v>
      </c>
      <c r="F1538" t="s">
        <v>1770</v>
      </c>
      <c r="G1538" t="s">
        <v>5358</v>
      </c>
      <c r="H1538" s="42" t="s">
        <v>499</v>
      </c>
      <c r="I1538" s="28" t="s">
        <v>499</v>
      </c>
      <c r="J1538" t="s">
        <v>13420</v>
      </c>
      <c r="K1538" s="28" t="s">
        <v>13421</v>
      </c>
      <c r="L1538" s="28" t="s">
        <v>6793</v>
      </c>
      <c r="M1538" t="s">
        <v>13422</v>
      </c>
      <c r="N1538" s="42" t="s">
        <v>499</v>
      </c>
      <c r="O1538" s="42" t="s">
        <v>499</v>
      </c>
      <c r="P1538" s="42" t="s">
        <v>499</v>
      </c>
      <c r="Q1538" s="42" t="s">
        <v>499</v>
      </c>
      <c r="R1538" s="42" t="s">
        <v>499</v>
      </c>
      <c r="S1538" s="42" t="s">
        <v>13423</v>
      </c>
      <c r="T1538" s="42" t="s">
        <v>499</v>
      </c>
      <c r="U1538" s="42" t="s">
        <v>499</v>
      </c>
      <c r="V1538" t="s">
        <v>13423</v>
      </c>
    </row>
    <row r="1539" spans="1:22" ht="18" customHeight="1">
      <c r="A1539">
        <v>5479</v>
      </c>
      <c r="B1539">
        <v>5479</v>
      </c>
      <c r="C1539" s="3">
        <v>41249</v>
      </c>
      <c r="D1539">
        <v>41294</v>
      </c>
      <c r="E1539" t="s">
        <v>1682</v>
      </c>
      <c r="F1539" t="s">
        <v>1770</v>
      </c>
      <c r="G1539" t="s">
        <v>5358</v>
      </c>
      <c r="H1539" s="42" t="s">
        <v>499</v>
      </c>
      <c r="I1539" s="28" t="s">
        <v>499</v>
      </c>
      <c r="J1539" t="s">
        <v>13424</v>
      </c>
      <c r="K1539" s="28" t="s">
        <v>13425</v>
      </c>
      <c r="L1539" s="28" t="s">
        <v>13418</v>
      </c>
      <c r="M1539" t="s">
        <v>13426</v>
      </c>
      <c r="N1539" s="42" t="s">
        <v>499</v>
      </c>
      <c r="O1539" s="42" t="s">
        <v>499</v>
      </c>
      <c r="P1539" s="42" t="s">
        <v>499</v>
      </c>
      <c r="Q1539" s="42" t="s">
        <v>499</v>
      </c>
      <c r="R1539" s="42" t="s">
        <v>499</v>
      </c>
      <c r="S1539" s="42" t="s">
        <v>13427</v>
      </c>
      <c r="T1539" s="42" t="s">
        <v>499</v>
      </c>
      <c r="U1539" s="42" t="s">
        <v>499</v>
      </c>
      <c r="V1539" t="s">
        <v>13427</v>
      </c>
    </row>
    <row r="1540" spans="1:22" ht="18" customHeight="1">
      <c r="A1540">
        <v>5478</v>
      </c>
      <c r="B1540">
        <v>5478</v>
      </c>
      <c r="C1540" s="3">
        <v>41249</v>
      </c>
      <c r="D1540">
        <v>41294</v>
      </c>
      <c r="E1540" t="s">
        <v>1682</v>
      </c>
      <c r="F1540" t="s">
        <v>1770</v>
      </c>
      <c r="G1540" t="s">
        <v>5358</v>
      </c>
      <c r="H1540" s="42" t="s">
        <v>499</v>
      </c>
      <c r="I1540" s="28" t="s">
        <v>499</v>
      </c>
      <c r="J1540" t="s">
        <v>13428</v>
      </c>
      <c r="K1540" s="28" t="s">
        <v>13429</v>
      </c>
      <c r="L1540" s="28" t="s">
        <v>7087</v>
      </c>
      <c r="M1540" t="s">
        <v>13430</v>
      </c>
      <c r="N1540" s="42" t="s">
        <v>499</v>
      </c>
      <c r="O1540" s="42" t="s">
        <v>499</v>
      </c>
      <c r="P1540" s="42" t="s">
        <v>499</v>
      </c>
      <c r="Q1540" s="42" t="s">
        <v>499</v>
      </c>
      <c r="R1540" s="42" t="s">
        <v>499</v>
      </c>
      <c r="S1540" s="42" t="s">
        <v>13431</v>
      </c>
      <c r="T1540" s="42" t="s">
        <v>499</v>
      </c>
      <c r="U1540" s="42" t="s">
        <v>499</v>
      </c>
      <c r="V1540" t="s">
        <v>13431</v>
      </c>
    </row>
    <row r="1541" spans="1:22" ht="18" customHeight="1">
      <c r="A1541">
        <v>5476</v>
      </c>
      <c r="B1541">
        <v>5476</v>
      </c>
      <c r="C1541" s="3">
        <v>41249</v>
      </c>
      <c r="D1541">
        <v>41294</v>
      </c>
      <c r="E1541" t="s">
        <v>1682</v>
      </c>
      <c r="F1541" t="s">
        <v>1770</v>
      </c>
      <c r="G1541" t="s">
        <v>5358</v>
      </c>
      <c r="H1541" s="42" t="s">
        <v>499</v>
      </c>
      <c r="I1541" s="28" t="s">
        <v>499</v>
      </c>
      <c r="J1541" t="s">
        <v>13432</v>
      </c>
      <c r="K1541" s="28" t="s">
        <v>13433</v>
      </c>
      <c r="L1541" s="28" t="s">
        <v>13434</v>
      </c>
      <c r="M1541" t="s">
        <v>13435</v>
      </c>
      <c r="N1541" s="42" t="s">
        <v>499</v>
      </c>
      <c r="O1541" s="42" t="s">
        <v>499</v>
      </c>
      <c r="P1541" s="42" t="s">
        <v>499</v>
      </c>
      <c r="Q1541" s="42" t="s">
        <v>499</v>
      </c>
      <c r="R1541" s="42" t="s">
        <v>499</v>
      </c>
      <c r="S1541" s="42" t="s">
        <v>13436</v>
      </c>
      <c r="T1541" s="42" t="s">
        <v>499</v>
      </c>
      <c r="U1541" s="42" t="s">
        <v>499</v>
      </c>
      <c r="V1541" t="s">
        <v>13436</v>
      </c>
    </row>
    <row r="1542" spans="1:22" ht="18" customHeight="1">
      <c r="A1542">
        <v>5475</v>
      </c>
      <c r="B1542">
        <v>5475</v>
      </c>
      <c r="C1542" s="3">
        <v>41249</v>
      </c>
      <c r="D1542">
        <v>41294</v>
      </c>
      <c r="E1542" t="s">
        <v>1682</v>
      </c>
      <c r="F1542" t="s">
        <v>1770</v>
      </c>
      <c r="G1542" t="s">
        <v>5358</v>
      </c>
      <c r="H1542" s="42" t="s">
        <v>499</v>
      </c>
      <c r="I1542" s="28" t="s">
        <v>499</v>
      </c>
      <c r="J1542" t="s">
        <v>13437</v>
      </c>
      <c r="K1542" s="28" t="s">
        <v>13438</v>
      </c>
      <c r="L1542" s="28" t="s">
        <v>13439</v>
      </c>
      <c r="M1542" t="s">
        <v>13406</v>
      </c>
      <c r="N1542" s="42" t="s">
        <v>499</v>
      </c>
      <c r="O1542" s="42" t="s">
        <v>499</v>
      </c>
      <c r="P1542" s="42" t="s">
        <v>499</v>
      </c>
      <c r="Q1542" s="42" t="s">
        <v>499</v>
      </c>
      <c r="R1542" s="42" t="s">
        <v>499</v>
      </c>
      <c r="S1542" s="42" t="s">
        <v>13440</v>
      </c>
      <c r="T1542" s="42" t="s">
        <v>499</v>
      </c>
      <c r="U1542" s="42" t="s">
        <v>499</v>
      </c>
      <c r="V1542" t="s">
        <v>13440</v>
      </c>
    </row>
    <row r="1543" spans="1:22" ht="18" customHeight="1">
      <c r="A1543">
        <v>5474</v>
      </c>
      <c r="B1543">
        <v>5474</v>
      </c>
      <c r="C1543" s="3">
        <v>41249</v>
      </c>
      <c r="D1543">
        <v>41294</v>
      </c>
      <c r="E1543" t="s">
        <v>1682</v>
      </c>
      <c r="F1543" t="s">
        <v>1770</v>
      </c>
      <c r="G1543" t="s">
        <v>5358</v>
      </c>
      <c r="H1543" s="42" t="s">
        <v>499</v>
      </c>
      <c r="I1543" s="28" t="s">
        <v>499</v>
      </c>
      <c r="J1543" t="s">
        <v>13441</v>
      </c>
      <c r="K1543" s="28" t="s">
        <v>13442</v>
      </c>
      <c r="L1543" s="28" t="s">
        <v>7087</v>
      </c>
      <c r="M1543" t="s">
        <v>13443</v>
      </c>
      <c r="N1543" s="42" t="s">
        <v>499</v>
      </c>
      <c r="O1543" s="42" t="s">
        <v>499</v>
      </c>
      <c r="P1543" s="42" t="s">
        <v>499</v>
      </c>
      <c r="Q1543" s="42" t="s">
        <v>499</v>
      </c>
      <c r="R1543" s="42" t="s">
        <v>499</v>
      </c>
      <c r="S1543" s="42" t="s">
        <v>13444</v>
      </c>
      <c r="T1543" s="42" t="s">
        <v>499</v>
      </c>
      <c r="U1543" s="42" t="s">
        <v>499</v>
      </c>
      <c r="V1543" t="s">
        <v>13444</v>
      </c>
    </row>
    <row r="1544" spans="1:22" ht="18" customHeight="1">
      <c r="A1544">
        <v>5473</v>
      </c>
      <c r="B1544">
        <v>5473</v>
      </c>
      <c r="C1544" s="3">
        <v>41249</v>
      </c>
      <c r="D1544">
        <v>41294</v>
      </c>
      <c r="E1544" t="s">
        <v>1682</v>
      </c>
      <c r="F1544" t="s">
        <v>1770</v>
      </c>
      <c r="G1544" t="s">
        <v>5358</v>
      </c>
      <c r="H1544" s="42" t="s">
        <v>499</v>
      </c>
      <c r="I1544" s="28" t="s">
        <v>499</v>
      </c>
      <c r="J1544" t="s">
        <v>13445</v>
      </c>
      <c r="K1544" s="28" t="s">
        <v>13446</v>
      </c>
      <c r="L1544" s="28" t="s">
        <v>13447</v>
      </c>
      <c r="M1544" t="s">
        <v>13448</v>
      </c>
      <c r="N1544" s="42" t="s">
        <v>499</v>
      </c>
      <c r="O1544" s="42" t="s">
        <v>499</v>
      </c>
      <c r="P1544" s="42" t="s">
        <v>499</v>
      </c>
      <c r="Q1544" s="42" t="s">
        <v>499</v>
      </c>
      <c r="R1544" s="42" t="s">
        <v>499</v>
      </c>
      <c r="S1544" s="42" t="s">
        <v>13449</v>
      </c>
      <c r="T1544" s="42" t="s">
        <v>499</v>
      </c>
      <c r="U1544" s="42" t="s">
        <v>499</v>
      </c>
      <c r="V1544" t="s">
        <v>13449</v>
      </c>
    </row>
    <row r="1545" spans="1:22" ht="18" customHeight="1">
      <c r="A1545">
        <v>5472</v>
      </c>
      <c r="B1545">
        <v>5472</v>
      </c>
      <c r="C1545" s="3">
        <v>41249</v>
      </c>
      <c r="D1545">
        <v>41294</v>
      </c>
      <c r="E1545" t="s">
        <v>1682</v>
      </c>
      <c r="F1545" t="s">
        <v>1770</v>
      </c>
      <c r="G1545" t="s">
        <v>5358</v>
      </c>
      <c r="H1545" s="42" t="s">
        <v>499</v>
      </c>
      <c r="I1545" s="28" t="s">
        <v>499</v>
      </c>
      <c r="J1545" t="s">
        <v>13450</v>
      </c>
      <c r="K1545" s="28" t="s">
        <v>13451</v>
      </c>
      <c r="L1545" s="28" t="s">
        <v>6797</v>
      </c>
      <c r="M1545" t="s">
        <v>13452</v>
      </c>
      <c r="N1545" s="42" t="s">
        <v>499</v>
      </c>
      <c r="O1545" s="42" t="s">
        <v>499</v>
      </c>
      <c r="P1545" s="42" t="s">
        <v>499</v>
      </c>
      <c r="Q1545" s="42" t="s">
        <v>499</v>
      </c>
      <c r="R1545" s="42" t="s">
        <v>499</v>
      </c>
      <c r="S1545" s="42" t="s">
        <v>13453</v>
      </c>
      <c r="T1545" s="42" t="s">
        <v>499</v>
      </c>
      <c r="U1545" s="42" t="s">
        <v>499</v>
      </c>
      <c r="V1545" t="s">
        <v>13453</v>
      </c>
    </row>
    <row r="1546" spans="1:22" ht="18" customHeight="1">
      <c r="A1546">
        <v>5471</v>
      </c>
      <c r="B1546">
        <v>5471</v>
      </c>
      <c r="C1546" s="3">
        <v>41249</v>
      </c>
      <c r="D1546">
        <v>41294</v>
      </c>
      <c r="E1546" t="s">
        <v>1682</v>
      </c>
      <c r="F1546" t="s">
        <v>1770</v>
      </c>
      <c r="G1546" t="s">
        <v>5358</v>
      </c>
      <c r="H1546" s="42" t="s">
        <v>499</v>
      </c>
      <c r="I1546" s="28" t="s">
        <v>499</v>
      </c>
      <c r="J1546" t="s">
        <v>13454</v>
      </c>
      <c r="K1546" s="28" t="s">
        <v>13455</v>
      </c>
      <c r="L1546" s="28" t="s">
        <v>13456</v>
      </c>
      <c r="M1546" t="s">
        <v>13457</v>
      </c>
      <c r="N1546" s="42" t="s">
        <v>499</v>
      </c>
      <c r="O1546" s="42" t="s">
        <v>499</v>
      </c>
      <c r="P1546" s="42" t="s">
        <v>499</v>
      </c>
      <c r="Q1546" s="42" t="s">
        <v>499</v>
      </c>
      <c r="R1546" s="42" t="s">
        <v>499</v>
      </c>
      <c r="S1546" s="42" t="s">
        <v>13458</v>
      </c>
      <c r="T1546" s="42" t="s">
        <v>499</v>
      </c>
      <c r="U1546" s="42" t="s">
        <v>499</v>
      </c>
      <c r="V1546" t="s">
        <v>13458</v>
      </c>
    </row>
    <row r="1547" spans="1:22" ht="18" customHeight="1">
      <c r="A1547">
        <v>5089</v>
      </c>
      <c r="B1547">
        <v>5089</v>
      </c>
      <c r="C1547" s="3">
        <v>41249</v>
      </c>
      <c r="D1547">
        <v>41294</v>
      </c>
      <c r="E1547" t="s">
        <v>1682</v>
      </c>
      <c r="F1547" t="s">
        <v>1770</v>
      </c>
      <c r="G1547" t="s">
        <v>13563</v>
      </c>
      <c r="H1547" s="42" t="s">
        <v>499</v>
      </c>
      <c r="I1547" s="28" t="s">
        <v>499</v>
      </c>
      <c r="J1547" t="s">
        <v>13564</v>
      </c>
      <c r="K1547" t="s">
        <v>13565</v>
      </c>
      <c r="L1547" t="s">
        <v>13566</v>
      </c>
      <c r="M1547" t="s">
        <v>13567</v>
      </c>
      <c r="N1547" s="42" t="s">
        <v>499</v>
      </c>
      <c r="O1547" s="42" t="s">
        <v>499</v>
      </c>
      <c r="P1547" s="42" t="s">
        <v>499</v>
      </c>
      <c r="Q1547" s="42" t="s">
        <v>499</v>
      </c>
      <c r="R1547" s="42" t="s">
        <v>499</v>
      </c>
      <c r="S1547" t="s">
        <v>13568</v>
      </c>
    </row>
    <row r="1548" spans="1:22" ht="18" customHeight="1">
      <c r="A1548">
        <v>5088</v>
      </c>
      <c r="B1548">
        <v>5088</v>
      </c>
      <c r="C1548" s="3">
        <v>41249</v>
      </c>
      <c r="D1548">
        <v>41294</v>
      </c>
      <c r="E1548" t="s">
        <v>1682</v>
      </c>
      <c r="F1548" t="s">
        <v>1770</v>
      </c>
      <c r="G1548" t="s">
        <v>13563</v>
      </c>
      <c r="H1548" s="42" t="s">
        <v>499</v>
      </c>
      <c r="I1548" s="28" t="s">
        <v>499</v>
      </c>
      <c r="J1548" t="s">
        <v>13569</v>
      </c>
      <c r="K1548" t="s">
        <v>13570</v>
      </c>
      <c r="L1548" t="s">
        <v>13566</v>
      </c>
      <c r="M1548" t="s">
        <v>13567</v>
      </c>
      <c r="N1548" s="42" t="s">
        <v>499</v>
      </c>
      <c r="O1548" s="42" t="s">
        <v>499</v>
      </c>
      <c r="P1548" s="42" t="s">
        <v>499</v>
      </c>
      <c r="Q1548" s="42" t="s">
        <v>499</v>
      </c>
      <c r="R1548" s="42" t="s">
        <v>499</v>
      </c>
      <c r="S1548" t="s">
        <v>13571</v>
      </c>
    </row>
    <row r="1549" spans="1:22" ht="18" customHeight="1">
      <c r="A1549">
        <v>5087</v>
      </c>
      <c r="B1549">
        <v>5087</v>
      </c>
      <c r="C1549" s="3">
        <v>41249</v>
      </c>
      <c r="D1549">
        <v>41294</v>
      </c>
      <c r="E1549" t="s">
        <v>1682</v>
      </c>
      <c r="F1549" t="s">
        <v>1770</v>
      </c>
      <c r="G1549" t="s">
        <v>13563</v>
      </c>
      <c r="H1549" s="42" t="s">
        <v>499</v>
      </c>
      <c r="I1549" s="28" t="s">
        <v>499</v>
      </c>
      <c r="J1549" t="s">
        <v>13572</v>
      </c>
      <c r="K1549" t="s">
        <v>13573</v>
      </c>
      <c r="L1549" t="s">
        <v>13566</v>
      </c>
      <c r="M1549" t="s">
        <v>13574</v>
      </c>
      <c r="N1549" s="42" t="s">
        <v>499</v>
      </c>
      <c r="O1549" s="42" t="s">
        <v>499</v>
      </c>
      <c r="P1549" s="42" t="s">
        <v>499</v>
      </c>
      <c r="Q1549" s="42" t="s">
        <v>499</v>
      </c>
      <c r="R1549" s="42" t="s">
        <v>499</v>
      </c>
      <c r="S1549" t="s">
        <v>13575</v>
      </c>
    </row>
    <row r="1550" spans="1:22" ht="18" customHeight="1">
      <c r="A1550">
        <v>5314</v>
      </c>
      <c r="B1550">
        <v>5314</v>
      </c>
      <c r="C1550" s="3">
        <v>41254</v>
      </c>
      <c r="D1550">
        <v>41299</v>
      </c>
      <c r="E1550" t="s">
        <v>1682</v>
      </c>
      <c r="F1550" t="s">
        <v>1770</v>
      </c>
      <c r="G1550" t="s">
        <v>9539</v>
      </c>
      <c r="H1550" s="42" t="s">
        <v>499</v>
      </c>
      <c r="I1550" s="28" t="s">
        <v>499</v>
      </c>
      <c r="J1550" t="s">
        <v>13760</v>
      </c>
      <c r="K1550" t="s">
        <v>13761</v>
      </c>
      <c r="L1550" t="s">
        <v>9542</v>
      </c>
      <c r="M1550" t="s">
        <v>13762</v>
      </c>
      <c r="N1550" s="42" t="s">
        <v>499</v>
      </c>
      <c r="O1550" s="42" t="s">
        <v>499</v>
      </c>
      <c r="P1550" s="42" t="s">
        <v>499</v>
      </c>
      <c r="Q1550" s="42" t="s">
        <v>499</v>
      </c>
      <c r="R1550" s="42" t="s">
        <v>499</v>
      </c>
      <c r="S1550" t="s">
        <v>13763</v>
      </c>
    </row>
    <row r="1551" spans="1:22" ht="18" customHeight="1">
      <c r="A1551">
        <v>5313</v>
      </c>
      <c r="B1551">
        <v>5313</v>
      </c>
      <c r="C1551" s="3">
        <v>41254</v>
      </c>
      <c r="D1551">
        <v>41299</v>
      </c>
      <c r="E1551" t="s">
        <v>1682</v>
      </c>
      <c r="F1551" t="s">
        <v>1770</v>
      </c>
      <c r="G1551" t="s">
        <v>9539</v>
      </c>
      <c r="H1551" s="42" t="s">
        <v>499</v>
      </c>
      <c r="I1551" s="28" t="s">
        <v>499</v>
      </c>
      <c r="J1551" t="s">
        <v>13760</v>
      </c>
      <c r="K1551" t="s">
        <v>13764</v>
      </c>
      <c r="L1551" t="s">
        <v>9542</v>
      </c>
      <c r="M1551" t="s">
        <v>13765</v>
      </c>
      <c r="N1551" s="42" t="s">
        <v>499</v>
      </c>
      <c r="O1551" s="42" t="s">
        <v>499</v>
      </c>
      <c r="P1551" s="42" t="s">
        <v>499</v>
      </c>
      <c r="Q1551" s="42" t="s">
        <v>499</v>
      </c>
      <c r="R1551" s="42" t="s">
        <v>499</v>
      </c>
      <c r="S1551" t="s">
        <v>13766</v>
      </c>
    </row>
    <row r="1552" spans="1:22" ht="18" customHeight="1">
      <c r="A1552">
        <v>5315</v>
      </c>
      <c r="B1552">
        <v>5315</v>
      </c>
      <c r="C1552" s="3">
        <v>41254</v>
      </c>
      <c r="D1552">
        <v>41299</v>
      </c>
      <c r="E1552" t="s">
        <v>1682</v>
      </c>
      <c r="F1552" t="s">
        <v>1770</v>
      </c>
      <c r="G1552" t="s">
        <v>9445</v>
      </c>
      <c r="H1552" s="42" t="s">
        <v>499</v>
      </c>
      <c r="I1552" s="28" t="s">
        <v>499</v>
      </c>
      <c r="J1552" t="s">
        <v>13767</v>
      </c>
      <c r="K1552" t="s">
        <v>13768</v>
      </c>
      <c r="L1552" t="s">
        <v>9447</v>
      </c>
      <c r="M1552" t="s">
        <v>13769</v>
      </c>
      <c r="N1552" s="42" t="s">
        <v>499</v>
      </c>
      <c r="O1552" s="42" t="s">
        <v>499</v>
      </c>
      <c r="P1552" s="42" t="s">
        <v>499</v>
      </c>
      <c r="Q1552" s="42" t="s">
        <v>499</v>
      </c>
      <c r="R1552" s="42" t="s">
        <v>499</v>
      </c>
      <c r="S1552" t="s">
        <v>13770</v>
      </c>
    </row>
    <row r="1553" spans="1:19" ht="18" customHeight="1">
      <c r="A1553">
        <v>5311</v>
      </c>
      <c r="B1553">
        <v>5311</v>
      </c>
      <c r="C1553" s="3">
        <v>41254</v>
      </c>
      <c r="D1553">
        <v>41299</v>
      </c>
      <c r="E1553" t="s">
        <v>1682</v>
      </c>
      <c r="F1553" t="s">
        <v>1770</v>
      </c>
      <c r="G1553" t="s">
        <v>8471</v>
      </c>
      <c r="H1553" s="42" t="s">
        <v>499</v>
      </c>
      <c r="I1553" s="28" t="s">
        <v>499</v>
      </c>
      <c r="J1553" t="s">
        <v>13771</v>
      </c>
      <c r="K1553" t="s">
        <v>13772</v>
      </c>
      <c r="L1553" t="s">
        <v>8474</v>
      </c>
      <c r="M1553" t="s">
        <v>13773</v>
      </c>
      <c r="N1553" s="42" t="s">
        <v>499</v>
      </c>
      <c r="O1553" s="42" t="s">
        <v>499</v>
      </c>
      <c r="P1553" s="42" t="s">
        <v>499</v>
      </c>
      <c r="Q1553" s="42" t="s">
        <v>499</v>
      </c>
      <c r="R1553" s="42" t="s">
        <v>499</v>
      </c>
      <c r="S1553" t="s">
        <v>13774</v>
      </c>
    </row>
    <row r="1554" spans="1:19" ht="18" customHeight="1">
      <c r="A1554">
        <v>5310</v>
      </c>
      <c r="B1554">
        <v>5310</v>
      </c>
      <c r="C1554" s="3">
        <v>41254</v>
      </c>
      <c r="D1554">
        <v>41299</v>
      </c>
      <c r="E1554" t="s">
        <v>1682</v>
      </c>
      <c r="F1554" t="s">
        <v>1770</v>
      </c>
      <c r="G1554" t="s">
        <v>8471</v>
      </c>
      <c r="H1554" s="42" t="s">
        <v>499</v>
      </c>
      <c r="I1554" s="28" t="s">
        <v>499</v>
      </c>
      <c r="J1554" t="s">
        <v>13775</v>
      </c>
      <c r="K1554" t="s">
        <v>13776</v>
      </c>
      <c r="L1554" t="s">
        <v>8474</v>
      </c>
      <c r="M1554" t="s">
        <v>13777</v>
      </c>
      <c r="N1554" s="42" t="s">
        <v>499</v>
      </c>
      <c r="O1554" s="42" t="s">
        <v>499</v>
      </c>
      <c r="P1554" s="42" t="s">
        <v>499</v>
      </c>
      <c r="Q1554" s="42" t="s">
        <v>499</v>
      </c>
      <c r="R1554" s="42" t="s">
        <v>499</v>
      </c>
      <c r="S1554" t="s">
        <v>13778</v>
      </c>
    </row>
    <row r="1555" spans="1:19" ht="18" customHeight="1">
      <c r="A1555">
        <v>5060</v>
      </c>
      <c r="B1555">
        <v>5060</v>
      </c>
      <c r="C1555" s="3">
        <v>41254</v>
      </c>
      <c r="D1555">
        <v>41299</v>
      </c>
      <c r="E1555" t="s">
        <v>1682</v>
      </c>
      <c r="F1555" t="s">
        <v>1770</v>
      </c>
      <c r="G1555" t="s">
        <v>10266</v>
      </c>
      <c r="H1555" s="42" t="s">
        <v>499</v>
      </c>
      <c r="I1555" s="28" t="s">
        <v>499</v>
      </c>
      <c r="J1555" t="s">
        <v>13779</v>
      </c>
      <c r="K1555" t="s">
        <v>13780</v>
      </c>
      <c r="L1555" t="s">
        <v>10269</v>
      </c>
      <c r="M1555" t="s">
        <v>13384</v>
      </c>
      <c r="N1555" s="42" t="s">
        <v>499</v>
      </c>
      <c r="O1555" s="42" t="s">
        <v>499</v>
      </c>
      <c r="P1555" s="42" t="s">
        <v>499</v>
      </c>
      <c r="Q1555" s="42" t="s">
        <v>499</v>
      </c>
      <c r="R1555" s="42" t="s">
        <v>499</v>
      </c>
      <c r="S1555" t="s">
        <v>13781</v>
      </c>
    </row>
    <row r="1556" spans="1:19" ht="18" customHeight="1">
      <c r="A1556">
        <v>5062</v>
      </c>
      <c r="B1556">
        <v>5062</v>
      </c>
      <c r="C1556" s="3">
        <v>41254</v>
      </c>
      <c r="D1556">
        <v>41299</v>
      </c>
      <c r="E1556" t="s">
        <v>1682</v>
      </c>
      <c r="F1556" t="s">
        <v>1770</v>
      </c>
      <c r="G1556" t="s">
        <v>10266</v>
      </c>
      <c r="H1556" s="42" t="s">
        <v>499</v>
      </c>
      <c r="I1556" s="28" t="s">
        <v>499</v>
      </c>
      <c r="J1556" t="s">
        <v>13782</v>
      </c>
      <c r="K1556" t="s">
        <v>13783</v>
      </c>
      <c r="L1556" t="s">
        <v>10269</v>
      </c>
      <c r="M1556" t="s">
        <v>13784</v>
      </c>
      <c r="N1556" s="42" t="s">
        <v>499</v>
      </c>
      <c r="O1556" s="42" t="s">
        <v>499</v>
      </c>
      <c r="P1556" s="42" t="s">
        <v>499</v>
      </c>
      <c r="Q1556" s="42" t="s">
        <v>499</v>
      </c>
      <c r="R1556" s="42" t="s">
        <v>499</v>
      </c>
      <c r="S1556" t="s">
        <v>13785</v>
      </c>
    </row>
    <row r="1557" spans="1:19" ht="18" customHeight="1">
      <c r="A1557">
        <v>5061</v>
      </c>
      <c r="B1557">
        <v>5061</v>
      </c>
      <c r="C1557" s="3">
        <v>41254</v>
      </c>
      <c r="D1557">
        <v>41299</v>
      </c>
      <c r="E1557" t="s">
        <v>1682</v>
      </c>
      <c r="F1557" t="s">
        <v>1770</v>
      </c>
      <c r="G1557" t="s">
        <v>10266</v>
      </c>
      <c r="H1557" s="42" t="s">
        <v>499</v>
      </c>
      <c r="I1557" s="28" t="s">
        <v>499</v>
      </c>
      <c r="J1557" t="s">
        <v>13786</v>
      </c>
      <c r="K1557" t="s">
        <v>13787</v>
      </c>
      <c r="L1557" t="s">
        <v>10269</v>
      </c>
      <c r="M1557" t="s">
        <v>13384</v>
      </c>
      <c r="N1557" s="42" t="s">
        <v>499</v>
      </c>
      <c r="O1557" s="42" t="s">
        <v>499</v>
      </c>
      <c r="P1557" s="42" t="s">
        <v>499</v>
      </c>
      <c r="Q1557" s="42" t="s">
        <v>499</v>
      </c>
      <c r="R1557" s="42" t="s">
        <v>499</v>
      </c>
      <c r="S1557" t="s">
        <v>13788</v>
      </c>
    </row>
    <row r="1558" spans="1:19" ht="18" customHeight="1">
      <c r="A1558">
        <v>5312</v>
      </c>
      <c r="B1558">
        <v>5312</v>
      </c>
      <c r="C1558" s="3">
        <v>41254</v>
      </c>
      <c r="D1558">
        <v>41299</v>
      </c>
      <c r="E1558" t="s">
        <v>1682</v>
      </c>
      <c r="F1558" t="s">
        <v>1770</v>
      </c>
      <c r="G1558" t="s">
        <v>8471</v>
      </c>
      <c r="H1558" s="42" t="s">
        <v>499</v>
      </c>
      <c r="I1558" s="28" t="s">
        <v>499</v>
      </c>
      <c r="J1558" t="s">
        <v>13789</v>
      </c>
      <c r="K1558" t="s">
        <v>13790</v>
      </c>
      <c r="L1558" t="s">
        <v>8474</v>
      </c>
      <c r="M1558" t="s">
        <v>13791</v>
      </c>
      <c r="N1558" s="42" t="s">
        <v>499</v>
      </c>
      <c r="O1558" s="42" t="s">
        <v>499</v>
      </c>
      <c r="P1558" s="42" t="s">
        <v>499</v>
      </c>
      <c r="Q1558" s="42" t="s">
        <v>499</v>
      </c>
      <c r="R1558" s="42" t="s">
        <v>499</v>
      </c>
      <c r="S1558" t="s">
        <v>13792</v>
      </c>
    </row>
    <row r="1559" spans="1:19" ht="18" customHeight="1">
      <c r="A1559">
        <v>5309</v>
      </c>
      <c r="B1559">
        <v>5309</v>
      </c>
      <c r="C1559" s="3">
        <v>41254</v>
      </c>
      <c r="D1559">
        <v>41299</v>
      </c>
      <c r="E1559" t="s">
        <v>1682</v>
      </c>
      <c r="F1559" t="s">
        <v>1770</v>
      </c>
      <c r="G1559" t="s">
        <v>8471</v>
      </c>
      <c r="H1559" s="42" t="s">
        <v>499</v>
      </c>
      <c r="I1559" s="28" t="s">
        <v>499</v>
      </c>
      <c r="J1559" t="s">
        <v>13793</v>
      </c>
      <c r="K1559" t="s">
        <v>13794</v>
      </c>
      <c r="L1559" t="s">
        <v>8474</v>
      </c>
      <c r="M1559" t="s">
        <v>13795</v>
      </c>
      <c r="N1559" s="42" t="s">
        <v>499</v>
      </c>
      <c r="O1559" s="42" t="s">
        <v>499</v>
      </c>
      <c r="P1559" s="42" t="s">
        <v>499</v>
      </c>
      <c r="Q1559" s="42" t="s">
        <v>499</v>
      </c>
      <c r="R1559" s="42" t="s">
        <v>499</v>
      </c>
      <c r="S1559" t="s">
        <v>13796</v>
      </c>
    </row>
    <row r="1560" spans="1:19" ht="18" customHeight="1">
      <c r="A1560">
        <v>5308</v>
      </c>
      <c r="B1560">
        <v>5308</v>
      </c>
      <c r="C1560" s="3">
        <v>41254</v>
      </c>
      <c r="D1560">
        <v>41299</v>
      </c>
      <c r="E1560" t="s">
        <v>1682</v>
      </c>
      <c r="F1560" t="s">
        <v>1770</v>
      </c>
      <c r="G1560" t="s">
        <v>13797</v>
      </c>
      <c r="H1560" s="42" t="s">
        <v>499</v>
      </c>
      <c r="I1560" s="28" t="s">
        <v>499</v>
      </c>
      <c r="J1560" t="s">
        <v>13798</v>
      </c>
      <c r="K1560" t="s">
        <v>13799</v>
      </c>
      <c r="L1560" t="s">
        <v>13800</v>
      </c>
      <c r="M1560" t="s">
        <v>13801</v>
      </c>
      <c r="N1560" s="42" t="s">
        <v>499</v>
      </c>
      <c r="O1560" s="42" t="s">
        <v>499</v>
      </c>
      <c r="P1560" s="42" t="s">
        <v>499</v>
      </c>
      <c r="Q1560" s="42" t="s">
        <v>499</v>
      </c>
      <c r="R1560" s="42" t="s">
        <v>499</v>
      </c>
      <c r="S1560" t="s">
        <v>13802</v>
      </c>
    </row>
    <row r="1561" spans="1:19" ht="18" customHeight="1">
      <c r="A1561">
        <v>5307</v>
      </c>
      <c r="B1561">
        <v>5307</v>
      </c>
      <c r="C1561" s="3">
        <v>41254</v>
      </c>
      <c r="D1561">
        <v>41299</v>
      </c>
      <c r="E1561" t="s">
        <v>1682</v>
      </c>
      <c r="F1561" t="s">
        <v>1770</v>
      </c>
      <c r="G1561" t="s">
        <v>13797</v>
      </c>
      <c r="H1561" s="42" t="s">
        <v>499</v>
      </c>
      <c r="I1561" s="28" t="s">
        <v>499</v>
      </c>
      <c r="J1561" t="s">
        <v>13803</v>
      </c>
      <c r="K1561" t="s">
        <v>13804</v>
      </c>
      <c r="L1561" t="s">
        <v>13805</v>
      </c>
      <c r="M1561" t="s">
        <v>13806</v>
      </c>
      <c r="N1561" s="42" t="s">
        <v>499</v>
      </c>
      <c r="O1561" s="42" t="s">
        <v>499</v>
      </c>
      <c r="P1561" s="42" t="s">
        <v>499</v>
      </c>
      <c r="Q1561" s="42" t="s">
        <v>499</v>
      </c>
      <c r="R1561" s="42" t="s">
        <v>499</v>
      </c>
      <c r="S1561" t="s">
        <v>13807</v>
      </c>
    </row>
    <row r="1562" spans="1:19" ht="18" customHeight="1">
      <c r="A1562">
        <v>5306</v>
      </c>
      <c r="B1562">
        <v>5306</v>
      </c>
      <c r="C1562" s="3">
        <v>41254</v>
      </c>
      <c r="D1562">
        <v>41299</v>
      </c>
      <c r="E1562" t="s">
        <v>1682</v>
      </c>
      <c r="F1562" t="s">
        <v>1770</v>
      </c>
      <c r="G1562" t="s">
        <v>13797</v>
      </c>
      <c r="H1562" s="42" t="s">
        <v>499</v>
      </c>
      <c r="I1562" s="28" t="s">
        <v>499</v>
      </c>
      <c r="J1562" t="s">
        <v>13808</v>
      </c>
      <c r="K1562" t="s">
        <v>13809</v>
      </c>
      <c r="L1562" t="s">
        <v>13800</v>
      </c>
      <c r="M1562" t="s">
        <v>13810</v>
      </c>
      <c r="N1562" s="42" t="s">
        <v>499</v>
      </c>
      <c r="O1562" s="42" t="s">
        <v>499</v>
      </c>
      <c r="P1562" s="42" t="s">
        <v>499</v>
      </c>
      <c r="Q1562" s="42" t="s">
        <v>499</v>
      </c>
      <c r="R1562" s="42" t="s">
        <v>499</v>
      </c>
      <c r="S1562" t="s">
        <v>13811</v>
      </c>
    </row>
    <row r="1563" spans="1:19" ht="18" customHeight="1">
      <c r="A1563">
        <v>5305</v>
      </c>
      <c r="B1563">
        <v>5305</v>
      </c>
      <c r="C1563" s="3">
        <v>41254</v>
      </c>
      <c r="D1563">
        <v>41299</v>
      </c>
      <c r="E1563" t="s">
        <v>1682</v>
      </c>
      <c r="F1563" t="s">
        <v>1770</v>
      </c>
      <c r="G1563" t="s">
        <v>13797</v>
      </c>
      <c r="H1563" s="42" t="s">
        <v>499</v>
      </c>
      <c r="I1563" s="28" t="s">
        <v>499</v>
      </c>
      <c r="J1563" t="s">
        <v>13812</v>
      </c>
      <c r="K1563" t="s">
        <v>13813</v>
      </c>
      <c r="L1563" t="s">
        <v>13805</v>
      </c>
      <c r="M1563" t="s">
        <v>13814</v>
      </c>
      <c r="N1563" s="42" t="s">
        <v>499</v>
      </c>
      <c r="O1563" s="42" t="s">
        <v>499</v>
      </c>
      <c r="P1563" s="42" t="s">
        <v>499</v>
      </c>
      <c r="Q1563" s="42" t="s">
        <v>499</v>
      </c>
      <c r="R1563" s="42" t="s">
        <v>499</v>
      </c>
      <c r="S1563" t="s">
        <v>13815</v>
      </c>
    </row>
    <row r="1564" spans="1:19" ht="18" customHeight="1">
      <c r="A1564">
        <v>5304</v>
      </c>
      <c r="B1564">
        <v>5304</v>
      </c>
      <c r="C1564" s="3">
        <v>41254</v>
      </c>
      <c r="D1564">
        <v>41299</v>
      </c>
      <c r="E1564" t="s">
        <v>1682</v>
      </c>
      <c r="F1564" t="s">
        <v>1770</v>
      </c>
      <c r="G1564" t="s">
        <v>13797</v>
      </c>
      <c r="H1564" s="42" t="s">
        <v>499</v>
      </c>
      <c r="I1564" s="28" t="s">
        <v>499</v>
      </c>
      <c r="J1564" t="s">
        <v>13816</v>
      </c>
      <c r="K1564" t="s">
        <v>13817</v>
      </c>
      <c r="L1564" t="s">
        <v>13805</v>
      </c>
      <c r="M1564" t="s">
        <v>13818</v>
      </c>
      <c r="N1564" s="42" t="s">
        <v>499</v>
      </c>
      <c r="O1564" s="42" t="s">
        <v>499</v>
      </c>
      <c r="P1564" s="42" t="s">
        <v>499</v>
      </c>
      <c r="Q1564" s="42" t="s">
        <v>499</v>
      </c>
      <c r="R1564" s="42" t="s">
        <v>499</v>
      </c>
      <c r="S1564" t="s">
        <v>13819</v>
      </c>
    </row>
    <row r="1565" spans="1:19" ht="18" customHeight="1">
      <c r="A1565">
        <v>5303</v>
      </c>
      <c r="B1565">
        <v>5303</v>
      </c>
      <c r="C1565" s="3">
        <v>41254</v>
      </c>
      <c r="D1565">
        <v>41299</v>
      </c>
      <c r="E1565" t="s">
        <v>1682</v>
      </c>
      <c r="F1565" t="s">
        <v>1770</v>
      </c>
      <c r="G1565" t="s">
        <v>13797</v>
      </c>
      <c r="H1565" s="42" t="s">
        <v>499</v>
      </c>
      <c r="I1565" s="28" t="s">
        <v>499</v>
      </c>
      <c r="J1565" t="s">
        <v>13820</v>
      </c>
      <c r="K1565" t="s">
        <v>13821</v>
      </c>
      <c r="L1565" t="s">
        <v>13800</v>
      </c>
      <c r="M1565" t="s">
        <v>13822</v>
      </c>
      <c r="N1565" s="42" t="s">
        <v>499</v>
      </c>
      <c r="O1565" s="42" t="s">
        <v>499</v>
      </c>
      <c r="P1565" s="42" t="s">
        <v>499</v>
      </c>
      <c r="Q1565" s="42" t="s">
        <v>499</v>
      </c>
      <c r="R1565" s="42" t="s">
        <v>499</v>
      </c>
      <c r="S1565" t="s">
        <v>13823</v>
      </c>
    </row>
    <row r="1566" spans="1:19" ht="18" customHeight="1">
      <c r="A1566">
        <v>5302</v>
      </c>
      <c r="B1566">
        <v>5302</v>
      </c>
      <c r="C1566" s="3">
        <v>41254</v>
      </c>
      <c r="D1566">
        <v>41299</v>
      </c>
      <c r="E1566" t="s">
        <v>1682</v>
      </c>
      <c r="F1566" t="s">
        <v>1770</v>
      </c>
      <c r="G1566" t="s">
        <v>13797</v>
      </c>
      <c r="H1566" s="42" t="s">
        <v>499</v>
      </c>
      <c r="I1566" s="28" t="s">
        <v>499</v>
      </c>
      <c r="J1566" t="s">
        <v>13824</v>
      </c>
      <c r="K1566" t="s">
        <v>13825</v>
      </c>
      <c r="L1566" t="s">
        <v>13800</v>
      </c>
      <c r="M1566" t="s">
        <v>13826</v>
      </c>
      <c r="N1566" s="42" t="s">
        <v>499</v>
      </c>
      <c r="O1566" s="42" t="s">
        <v>499</v>
      </c>
      <c r="P1566" s="42" t="s">
        <v>499</v>
      </c>
      <c r="Q1566" s="42" t="s">
        <v>499</v>
      </c>
      <c r="R1566" s="42" t="s">
        <v>499</v>
      </c>
      <c r="S1566" t="s">
        <v>13827</v>
      </c>
    </row>
    <row r="1567" spans="1:19" ht="18" customHeight="1">
      <c r="A1567">
        <v>5301</v>
      </c>
      <c r="B1567">
        <v>5301</v>
      </c>
      <c r="C1567" s="3">
        <v>41254</v>
      </c>
      <c r="D1567">
        <v>41299</v>
      </c>
      <c r="E1567" t="s">
        <v>1682</v>
      </c>
      <c r="F1567" t="s">
        <v>1770</v>
      </c>
      <c r="G1567" t="s">
        <v>13828</v>
      </c>
      <c r="H1567" s="42" t="s">
        <v>499</v>
      </c>
      <c r="I1567" s="28" t="s">
        <v>499</v>
      </c>
      <c r="J1567" t="s">
        <v>13829</v>
      </c>
      <c r="K1567" t="s">
        <v>13830</v>
      </c>
      <c r="L1567" t="s">
        <v>13831</v>
      </c>
      <c r="M1567" t="s">
        <v>13832</v>
      </c>
      <c r="N1567" s="42" t="s">
        <v>499</v>
      </c>
      <c r="O1567" s="42" t="s">
        <v>499</v>
      </c>
      <c r="P1567" s="42" t="s">
        <v>499</v>
      </c>
      <c r="Q1567" s="42" t="s">
        <v>499</v>
      </c>
      <c r="R1567" s="42" t="s">
        <v>499</v>
      </c>
      <c r="S1567" t="s">
        <v>13833</v>
      </c>
    </row>
    <row r="1568" spans="1:19" ht="18" customHeight="1">
      <c r="A1568">
        <v>5300</v>
      </c>
      <c r="B1568">
        <v>5300</v>
      </c>
      <c r="C1568" s="3">
        <v>41254</v>
      </c>
      <c r="D1568">
        <v>41299</v>
      </c>
      <c r="E1568" t="s">
        <v>1682</v>
      </c>
      <c r="F1568" t="s">
        <v>1770</v>
      </c>
      <c r="G1568" t="s">
        <v>13828</v>
      </c>
      <c r="H1568" s="42" t="s">
        <v>499</v>
      </c>
      <c r="I1568" s="28" t="s">
        <v>499</v>
      </c>
      <c r="J1568" t="s">
        <v>13834</v>
      </c>
      <c r="K1568" t="s">
        <v>13835</v>
      </c>
      <c r="L1568" t="s">
        <v>13831</v>
      </c>
      <c r="M1568" t="s">
        <v>13836</v>
      </c>
      <c r="N1568" s="42" t="s">
        <v>499</v>
      </c>
      <c r="O1568" s="42" t="s">
        <v>499</v>
      </c>
      <c r="P1568" s="42" t="s">
        <v>499</v>
      </c>
      <c r="Q1568" s="42" t="s">
        <v>499</v>
      </c>
      <c r="R1568" s="42" t="s">
        <v>499</v>
      </c>
      <c r="S1568" t="s">
        <v>13837</v>
      </c>
    </row>
    <row r="1569" spans="1:19" ht="18" customHeight="1">
      <c r="A1569">
        <v>5299</v>
      </c>
      <c r="B1569">
        <v>5299</v>
      </c>
      <c r="C1569" s="3">
        <v>41254</v>
      </c>
      <c r="D1569">
        <v>41299</v>
      </c>
      <c r="E1569" t="s">
        <v>1682</v>
      </c>
      <c r="F1569" t="s">
        <v>1770</v>
      </c>
      <c r="G1569" t="s">
        <v>13828</v>
      </c>
      <c r="H1569" s="42" t="s">
        <v>499</v>
      </c>
      <c r="I1569" s="28" t="s">
        <v>499</v>
      </c>
      <c r="J1569" t="s">
        <v>13838</v>
      </c>
      <c r="K1569" t="s">
        <v>13839</v>
      </c>
      <c r="L1569" t="s">
        <v>13831</v>
      </c>
      <c r="M1569" t="s">
        <v>13840</v>
      </c>
      <c r="N1569" s="42" t="s">
        <v>499</v>
      </c>
      <c r="O1569" s="42" t="s">
        <v>499</v>
      </c>
      <c r="P1569" s="42" t="s">
        <v>499</v>
      </c>
      <c r="Q1569" s="42" t="s">
        <v>499</v>
      </c>
      <c r="R1569" s="42" t="s">
        <v>499</v>
      </c>
      <c r="S1569" t="s">
        <v>13841</v>
      </c>
    </row>
    <row r="1570" spans="1:19" ht="18" customHeight="1">
      <c r="A1570">
        <v>5296</v>
      </c>
      <c r="B1570">
        <v>5296</v>
      </c>
      <c r="C1570" s="3">
        <v>41254</v>
      </c>
      <c r="D1570">
        <v>41299</v>
      </c>
      <c r="E1570" t="s">
        <v>1682</v>
      </c>
      <c r="F1570" t="s">
        <v>1770</v>
      </c>
      <c r="G1570" t="s">
        <v>8569</v>
      </c>
      <c r="H1570" s="42" t="s">
        <v>499</v>
      </c>
      <c r="I1570" s="28" t="s">
        <v>499</v>
      </c>
      <c r="J1570" t="s">
        <v>13842</v>
      </c>
      <c r="K1570" t="s">
        <v>13843</v>
      </c>
      <c r="L1570" t="s">
        <v>8570</v>
      </c>
      <c r="M1570" t="s">
        <v>13844</v>
      </c>
      <c r="N1570" s="42" t="s">
        <v>499</v>
      </c>
      <c r="O1570" s="42" t="s">
        <v>499</v>
      </c>
      <c r="P1570" s="42" t="s">
        <v>499</v>
      </c>
      <c r="Q1570" s="42" t="s">
        <v>499</v>
      </c>
      <c r="R1570" s="42" t="s">
        <v>499</v>
      </c>
      <c r="S1570" t="s">
        <v>13845</v>
      </c>
    </row>
    <row r="1571" spans="1:19" ht="18" customHeight="1">
      <c r="A1571">
        <v>5294</v>
      </c>
      <c r="B1571">
        <v>5294</v>
      </c>
      <c r="C1571" s="3">
        <v>41254</v>
      </c>
      <c r="D1571">
        <v>41299</v>
      </c>
      <c r="E1571" t="s">
        <v>1682</v>
      </c>
      <c r="F1571" t="s">
        <v>1770</v>
      </c>
      <c r="G1571" t="s">
        <v>7252</v>
      </c>
      <c r="H1571" s="42" t="s">
        <v>499</v>
      </c>
      <c r="I1571" s="28" t="s">
        <v>499</v>
      </c>
      <c r="J1571" t="s">
        <v>7280</v>
      </c>
      <c r="K1571" t="s">
        <v>13846</v>
      </c>
      <c r="L1571" t="s">
        <v>7255</v>
      </c>
      <c r="M1571" t="s">
        <v>13847</v>
      </c>
      <c r="N1571" s="42" t="s">
        <v>499</v>
      </c>
      <c r="O1571" s="42" t="s">
        <v>499</v>
      </c>
      <c r="P1571" s="42" t="s">
        <v>499</v>
      </c>
      <c r="Q1571" s="42" t="s">
        <v>499</v>
      </c>
      <c r="R1571" s="42" t="s">
        <v>499</v>
      </c>
      <c r="S1571" t="s">
        <v>13848</v>
      </c>
    </row>
    <row r="1572" spans="1:19" ht="18" customHeight="1">
      <c r="A1572">
        <v>5293</v>
      </c>
      <c r="B1572">
        <v>5293</v>
      </c>
      <c r="C1572" s="3">
        <v>41254</v>
      </c>
      <c r="D1572">
        <v>41299</v>
      </c>
      <c r="E1572" t="s">
        <v>1682</v>
      </c>
      <c r="F1572" t="s">
        <v>1770</v>
      </c>
      <c r="G1572" t="s">
        <v>7252</v>
      </c>
      <c r="H1572" s="42" t="s">
        <v>499</v>
      </c>
      <c r="I1572" s="28" t="s">
        <v>499</v>
      </c>
      <c r="J1572" t="s">
        <v>7280</v>
      </c>
      <c r="K1572" t="s">
        <v>13849</v>
      </c>
      <c r="L1572" t="s">
        <v>7255</v>
      </c>
      <c r="M1572" t="s">
        <v>13847</v>
      </c>
      <c r="N1572" s="42" t="s">
        <v>499</v>
      </c>
      <c r="O1572" s="42" t="s">
        <v>499</v>
      </c>
      <c r="P1572" s="42" t="s">
        <v>499</v>
      </c>
      <c r="Q1572" s="42" t="s">
        <v>499</v>
      </c>
      <c r="R1572" s="42" t="s">
        <v>499</v>
      </c>
      <c r="S1572" t="s">
        <v>13850</v>
      </c>
    </row>
    <row r="1573" spans="1:19" ht="18" customHeight="1">
      <c r="A1573">
        <v>5295</v>
      </c>
      <c r="B1573">
        <v>5295</v>
      </c>
      <c r="C1573" s="3">
        <v>41254</v>
      </c>
      <c r="D1573">
        <v>41299</v>
      </c>
      <c r="E1573" t="s">
        <v>1682</v>
      </c>
      <c r="F1573" t="s">
        <v>1770</v>
      </c>
      <c r="G1573" t="s">
        <v>7252</v>
      </c>
      <c r="H1573" s="42" t="s">
        <v>499</v>
      </c>
      <c r="I1573" s="28" t="s">
        <v>499</v>
      </c>
      <c r="J1573" t="s">
        <v>7268</v>
      </c>
      <c r="K1573" t="s">
        <v>13851</v>
      </c>
      <c r="L1573" t="s">
        <v>7255</v>
      </c>
      <c r="M1573" t="s">
        <v>13847</v>
      </c>
      <c r="N1573" s="42" t="s">
        <v>499</v>
      </c>
      <c r="O1573" s="42" t="s">
        <v>499</v>
      </c>
      <c r="P1573" s="42" t="s">
        <v>499</v>
      </c>
      <c r="Q1573" s="42" t="s">
        <v>499</v>
      </c>
      <c r="R1573" s="42" t="s">
        <v>499</v>
      </c>
      <c r="S1573" t="s">
        <v>13852</v>
      </c>
    </row>
    <row r="1574" spans="1:19" ht="18" customHeight="1">
      <c r="A1574">
        <v>5292</v>
      </c>
      <c r="B1574">
        <v>5292</v>
      </c>
      <c r="C1574" s="3">
        <v>41254</v>
      </c>
      <c r="D1574">
        <v>41299</v>
      </c>
      <c r="E1574" t="s">
        <v>1682</v>
      </c>
      <c r="F1574" t="s">
        <v>1770</v>
      </c>
      <c r="G1574" t="s">
        <v>7252</v>
      </c>
      <c r="H1574" s="42" t="s">
        <v>499</v>
      </c>
      <c r="I1574" s="28" t="s">
        <v>499</v>
      </c>
      <c r="J1574" t="s">
        <v>7280</v>
      </c>
      <c r="K1574" t="s">
        <v>13853</v>
      </c>
      <c r="L1574" t="s">
        <v>7255</v>
      </c>
      <c r="M1574" t="s">
        <v>7256</v>
      </c>
      <c r="N1574" s="42" t="s">
        <v>499</v>
      </c>
      <c r="O1574" s="42" t="s">
        <v>499</v>
      </c>
      <c r="P1574" s="42" t="s">
        <v>499</v>
      </c>
      <c r="Q1574" s="42" t="s">
        <v>499</v>
      </c>
      <c r="R1574" s="42" t="s">
        <v>499</v>
      </c>
      <c r="S1574" t="s">
        <v>13854</v>
      </c>
    </row>
    <row r="1575" spans="1:19" ht="18" customHeight="1">
      <c r="A1575">
        <v>5280</v>
      </c>
      <c r="B1575">
        <v>5280</v>
      </c>
      <c r="C1575" s="3">
        <v>41254</v>
      </c>
      <c r="D1575">
        <v>41299</v>
      </c>
      <c r="E1575" t="s">
        <v>1682</v>
      </c>
      <c r="F1575" t="s">
        <v>1770</v>
      </c>
      <c r="G1575" t="s">
        <v>1931</v>
      </c>
      <c r="H1575" s="42" t="s">
        <v>499</v>
      </c>
      <c r="I1575" s="28" t="s">
        <v>499</v>
      </c>
      <c r="J1575" t="s">
        <v>13855</v>
      </c>
      <c r="K1575" t="s">
        <v>13856</v>
      </c>
      <c r="L1575" t="s">
        <v>4915</v>
      </c>
      <c r="M1575" t="s">
        <v>13857</v>
      </c>
      <c r="N1575" s="42" t="s">
        <v>499</v>
      </c>
      <c r="O1575" s="42" t="s">
        <v>499</v>
      </c>
      <c r="P1575" s="42" t="s">
        <v>499</v>
      </c>
      <c r="Q1575" s="42" t="s">
        <v>499</v>
      </c>
      <c r="R1575" s="42" t="s">
        <v>499</v>
      </c>
      <c r="S1575" t="s">
        <v>13858</v>
      </c>
    </row>
    <row r="1576" spans="1:19" ht="18" customHeight="1">
      <c r="A1576">
        <v>5279</v>
      </c>
      <c r="B1576">
        <v>5279</v>
      </c>
      <c r="C1576" s="3">
        <v>41254</v>
      </c>
      <c r="D1576">
        <v>41299</v>
      </c>
      <c r="E1576" t="s">
        <v>1682</v>
      </c>
      <c r="F1576" t="s">
        <v>1770</v>
      </c>
      <c r="G1576" t="s">
        <v>1931</v>
      </c>
      <c r="H1576" s="42" t="s">
        <v>499</v>
      </c>
      <c r="I1576" s="28" t="s">
        <v>499</v>
      </c>
      <c r="J1576" t="s">
        <v>13859</v>
      </c>
      <c r="K1576" t="s">
        <v>13860</v>
      </c>
      <c r="L1576" t="s">
        <v>13861</v>
      </c>
      <c r="M1576" t="s">
        <v>13862</v>
      </c>
      <c r="N1576" s="42" t="s">
        <v>499</v>
      </c>
      <c r="O1576" s="42" t="s">
        <v>499</v>
      </c>
      <c r="P1576" s="42" t="s">
        <v>499</v>
      </c>
      <c r="Q1576" s="42" t="s">
        <v>499</v>
      </c>
      <c r="R1576" s="42" t="s">
        <v>499</v>
      </c>
      <c r="S1576" t="s">
        <v>13863</v>
      </c>
    </row>
    <row r="1577" spans="1:19" ht="18" customHeight="1">
      <c r="A1577">
        <v>5281</v>
      </c>
      <c r="B1577">
        <v>5281</v>
      </c>
      <c r="C1577" s="3">
        <v>41254</v>
      </c>
      <c r="D1577">
        <v>41299</v>
      </c>
      <c r="E1577" t="s">
        <v>1682</v>
      </c>
      <c r="F1577" t="s">
        <v>1770</v>
      </c>
      <c r="G1577" t="s">
        <v>1931</v>
      </c>
      <c r="H1577" s="42" t="s">
        <v>499</v>
      </c>
      <c r="I1577" s="28" t="s">
        <v>499</v>
      </c>
      <c r="J1577" t="s">
        <v>13864</v>
      </c>
      <c r="K1577" t="s">
        <v>13865</v>
      </c>
      <c r="L1577" t="s">
        <v>4915</v>
      </c>
      <c r="M1577" t="s">
        <v>13866</v>
      </c>
      <c r="N1577" s="42" t="s">
        <v>499</v>
      </c>
      <c r="O1577" s="42" t="s">
        <v>499</v>
      </c>
      <c r="P1577" s="42" t="s">
        <v>499</v>
      </c>
      <c r="Q1577" s="42" t="s">
        <v>499</v>
      </c>
      <c r="R1577" s="42" t="s">
        <v>499</v>
      </c>
      <c r="S1577" t="s">
        <v>13867</v>
      </c>
    </row>
    <row r="1578" spans="1:19" ht="18" customHeight="1">
      <c r="A1578">
        <v>5282</v>
      </c>
      <c r="B1578">
        <v>5282</v>
      </c>
      <c r="C1578" s="3">
        <v>41254</v>
      </c>
      <c r="D1578">
        <v>41299</v>
      </c>
      <c r="E1578" t="s">
        <v>1682</v>
      </c>
      <c r="F1578" t="s">
        <v>1770</v>
      </c>
      <c r="G1578" t="s">
        <v>1931</v>
      </c>
      <c r="H1578" s="42" t="s">
        <v>499</v>
      </c>
      <c r="I1578" s="28" t="s">
        <v>499</v>
      </c>
      <c r="J1578" t="s">
        <v>13868</v>
      </c>
      <c r="K1578" t="s">
        <v>13869</v>
      </c>
      <c r="L1578" t="s">
        <v>4915</v>
      </c>
      <c r="M1578" t="s">
        <v>13870</v>
      </c>
      <c r="N1578" s="42" t="s">
        <v>499</v>
      </c>
      <c r="O1578" s="42" t="s">
        <v>499</v>
      </c>
      <c r="P1578" s="42" t="s">
        <v>499</v>
      </c>
      <c r="Q1578" s="42" t="s">
        <v>499</v>
      </c>
      <c r="R1578" s="42" t="s">
        <v>499</v>
      </c>
      <c r="S1578" t="s">
        <v>13871</v>
      </c>
    </row>
    <row r="1579" spans="1:19" ht="18" customHeight="1">
      <c r="A1579">
        <v>5278</v>
      </c>
      <c r="B1579">
        <v>5278</v>
      </c>
      <c r="C1579" s="3">
        <v>41254</v>
      </c>
      <c r="D1579">
        <v>41299</v>
      </c>
      <c r="E1579" t="s">
        <v>1682</v>
      </c>
      <c r="F1579" t="s">
        <v>1770</v>
      </c>
      <c r="G1579" t="s">
        <v>1931</v>
      </c>
      <c r="H1579" s="42" t="s">
        <v>499</v>
      </c>
      <c r="I1579" s="28" t="s">
        <v>499</v>
      </c>
      <c r="J1579" t="s">
        <v>13872</v>
      </c>
      <c r="K1579" t="s">
        <v>13873</v>
      </c>
      <c r="L1579" t="s">
        <v>13861</v>
      </c>
      <c r="M1579" t="s">
        <v>13874</v>
      </c>
      <c r="N1579" s="42" t="s">
        <v>499</v>
      </c>
      <c r="O1579" s="42" t="s">
        <v>499</v>
      </c>
      <c r="P1579" s="42" t="s">
        <v>499</v>
      </c>
      <c r="Q1579" s="42" t="s">
        <v>499</v>
      </c>
      <c r="R1579" s="42" t="s">
        <v>499</v>
      </c>
      <c r="S1579" t="s">
        <v>13875</v>
      </c>
    </row>
    <row r="1580" spans="1:19" ht="18" customHeight="1">
      <c r="A1580">
        <v>5277</v>
      </c>
      <c r="B1580">
        <v>5277</v>
      </c>
      <c r="C1580" s="3">
        <v>41254</v>
      </c>
      <c r="D1580">
        <v>41299</v>
      </c>
      <c r="E1580" t="s">
        <v>1682</v>
      </c>
      <c r="F1580" t="s">
        <v>1770</v>
      </c>
      <c r="G1580" t="s">
        <v>1931</v>
      </c>
      <c r="H1580" s="42" t="s">
        <v>499</v>
      </c>
      <c r="I1580" s="28" t="s">
        <v>499</v>
      </c>
      <c r="J1580" t="s">
        <v>13876</v>
      </c>
      <c r="K1580" t="s">
        <v>13877</v>
      </c>
      <c r="L1580" t="s">
        <v>4915</v>
      </c>
      <c r="M1580" t="s">
        <v>13878</v>
      </c>
      <c r="N1580" s="42" t="s">
        <v>499</v>
      </c>
      <c r="O1580" s="42" t="s">
        <v>499</v>
      </c>
      <c r="P1580" s="42" t="s">
        <v>499</v>
      </c>
      <c r="Q1580" s="42" t="s">
        <v>499</v>
      </c>
      <c r="R1580" s="42" t="s">
        <v>499</v>
      </c>
      <c r="S1580" t="s">
        <v>13879</v>
      </c>
    </row>
    <row r="1581" spans="1:19" ht="18" customHeight="1">
      <c r="A1581">
        <v>5284</v>
      </c>
      <c r="B1581">
        <v>5284</v>
      </c>
      <c r="C1581" s="3">
        <v>41254</v>
      </c>
      <c r="D1581">
        <v>41299</v>
      </c>
      <c r="E1581" t="s">
        <v>1682</v>
      </c>
      <c r="F1581" t="s">
        <v>1770</v>
      </c>
      <c r="G1581" t="s">
        <v>9884</v>
      </c>
      <c r="H1581" s="42" t="s">
        <v>499</v>
      </c>
      <c r="I1581" s="28" t="s">
        <v>499</v>
      </c>
      <c r="J1581" t="s">
        <v>13880</v>
      </c>
      <c r="K1581" t="s">
        <v>13881</v>
      </c>
      <c r="L1581" t="s">
        <v>13882</v>
      </c>
      <c r="M1581" t="s">
        <v>13883</v>
      </c>
      <c r="N1581" s="42" t="s">
        <v>499</v>
      </c>
      <c r="O1581" s="42" t="s">
        <v>499</v>
      </c>
      <c r="P1581" s="42" t="s">
        <v>499</v>
      </c>
      <c r="Q1581" s="42" t="s">
        <v>499</v>
      </c>
      <c r="R1581" s="42" t="s">
        <v>499</v>
      </c>
      <c r="S1581" t="s">
        <v>13884</v>
      </c>
    </row>
    <row r="1582" spans="1:19" ht="18" customHeight="1">
      <c r="A1582">
        <v>5285</v>
      </c>
      <c r="B1582">
        <v>5285</v>
      </c>
      <c r="C1582" s="3">
        <v>41254</v>
      </c>
      <c r="D1582">
        <v>41299</v>
      </c>
      <c r="E1582" t="s">
        <v>1682</v>
      </c>
      <c r="F1582" t="s">
        <v>1770</v>
      </c>
      <c r="G1582" t="s">
        <v>9884</v>
      </c>
      <c r="H1582" s="42" t="s">
        <v>499</v>
      </c>
      <c r="I1582" s="28" t="s">
        <v>499</v>
      </c>
      <c r="J1582" t="s">
        <v>13885</v>
      </c>
      <c r="K1582" t="s">
        <v>13886</v>
      </c>
      <c r="L1582" t="s">
        <v>13882</v>
      </c>
      <c r="M1582" t="s">
        <v>13887</v>
      </c>
      <c r="N1582" s="42" t="s">
        <v>499</v>
      </c>
      <c r="O1582" s="42" t="s">
        <v>499</v>
      </c>
      <c r="P1582" s="42" t="s">
        <v>499</v>
      </c>
      <c r="Q1582" s="42" t="s">
        <v>499</v>
      </c>
      <c r="R1582" s="42" t="s">
        <v>499</v>
      </c>
      <c r="S1582" t="s">
        <v>13888</v>
      </c>
    </row>
    <row r="1583" spans="1:19" ht="18" customHeight="1">
      <c r="A1583">
        <v>5283</v>
      </c>
      <c r="B1583">
        <v>5283</v>
      </c>
      <c r="C1583" s="3">
        <v>41254</v>
      </c>
      <c r="D1583">
        <v>41299</v>
      </c>
      <c r="E1583" t="s">
        <v>1682</v>
      </c>
      <c r="F1583" t="s">
        <v>1770</v>
      </c>
      <c r="G1583" t="s">
        <v>9884</v>
      </c>
      <c r="H1583" s="42" t="s">
        <v>499</v>
      </c>
      <c r="I1583" s="28" t="s">
        <v>499</v>
      </c>
      <c r="J1583" t="s">
        <v>13889</v>
      </c>
      <c r="K1583" t="s">
        <v>13890</v>
      </c>
      <c r="L1583" t="s">
        <v>13882</v>
      </c>
      <c r="M1583" t="s">
        <v>13891</v>
      </c>
      <c r="N1583" s="42" t="s">
        <v>499</v>
      </c>
      <c r="O1583" s="42" t="s">
        <v>499</v>
      </c>
      <c r="P1583" s="42" t="s">
        <v>499</v>
      </c>
      <c r="Q1583" s="42" t="s">
        <v>499</v>
      </c>
      <c r="R1583" s="42" t="s">
        <v>499</v>
      </c>
      <c r="S1583" t="s">
        <v>13892</v>
      </c>
    </row>
    <row r="1584" spans="1:19" ht="18" customHeight="1">
      <c r="A1584">
        <v>5276</v>
      </c>
      <c r="B1584">
        <v>5276</v>
      </c>
      <c r="C1584" s="3">
        <v>41254</v>
      </c>
      <c r="D1584">
        <v>41299</v>
      </c>
      <c r="E1584" t="s">
        <v>1682</v>
      </c>
      <c r="F1584" t="s">
        <v>1770</v>
      </c>
      <c r="G1584" t="s">
        <v>172</v>
      </c>
      <c r="H1584" s="42" t="s">
        <v>499</v>
      </c>
      <c r="I1584" s="28" t="s">
        <v>499</v>
      </c>
      <c r="J1584" t="s">
        <v>13893</v>
      </c>
      <c r="K1584" t="s">
        <v>13894</v>
      </c>
      <c r="L1584" t="s">
        <v>4789</v>
      </c>
      <c r="M1584" t="s">
        <v>13895</v>
      </c>
      <c r="N1584" s="42" t="s">
        <v>499</v>
      </c>
      <c r="O1584" s="42" t="s">
        <v>499</v>
      </c>
      <c r="P1584" s="42" t="s">
        <v>499</v>
      </c>
      <c r="Q1584" s="42" t="s">
        <v>499</v>
      </c>
      <c r="R1584" s="42" t="s">
        <v>499</v>
      </c>
      <c r="S1584" t="s">
        <v>13896</v>
      </c>
    </row>
    <row r="1585" spans="1:19" ht="18" customHeight="1">
      <c r="A1585">
        <v>5275</v>
      </c>
      <c r="B1585">
        <v>5275</v>
      </c>
      <c r="C1585" s="3">
        <v>41254</v>
      </c>
      <c r="D1585">
        <v>41299</v>
      </c>
      <c r="E1585" t="s">
        <v>1682</v>
      </c>
      <c r="F1585" t="s">
        <v>1770</v>
      </c>
      <c r="G1585" t="s">
        <v>172</v>
      </c>
      <c r="H1585" s="42" t="s">
        <v>499</v>
      </c>
      <c r="I1585" s="28" t="s">
        <v>499</v>
      </c>
      <c r="J1585" t="s">
        <v>13897</v>
      </c>
      <c r="K1585" t="s">
        <v>13898</v>
      </c>
      <c r="L1585" t="s">
        <v>4789</v>
      </c>
      <c r="M1585" t="s">
        <v>13899</v>
      </c>
      <c r="N1585" s="42" t="s">
        <v>499</v>
      </c>
      <c r="O1585" s="42" t="s">
        <v>499</v>
      </c>
      <c r="P1585" s="42" t="s">
        <v>499</v>
      </c>
      <c r="Q1585" s="42" t="s">
        <v>499</v>
      </c>
      <c r="R1585" s="42" t="s">
        <v>499</v>
      </c>
      <c r="S1585" t="s">
        <v>13900</v>
      </c>
    </row>
    <row r="1586" spans="1:19" ht="18" customHeight="1">
      <c r="A1586">
        <v>5272</v>
      </c>
      <c r="B1586">
        <v>5272</v>
      </c>
      <c r="C1586" s="3">
        <v>41254</v>
      </c>
      <c r="D1586">
        <v>41299</v>
      </c>
      <c r="E1586" t="s">
        <v>1682</v>
      </c>
      <c r="F1586" t="s">
        <v>1770</v>
      </c>
      <c r="G1586" t="s">
        <v>172</v>
      </c>
      <c r="H1586" s="42" t="s">
        <v>499</v>
      </c>
      <c r="I1586" s="28" t="s">
        <v>499</v>
      </c>
      <c r="J1586" t="s">
        <v>13901</v>
      </c>
      <c r="K1586" t="s">
        <v>13902</v>
      </c>
      <c r="L1586" t="s">
        <v>4789</v>
      </c>
      <c r="M1586" t="s">
        <v>13903</v>
      </c>
      <c r="N1586" s="42" t="s">
        <v>499</v>
      </c>
      <c r="O1586" s="42" t="s">
        <v>499</v>
      </c>
      <c r="P1586" s="42" t="s">
        <v>499</v>
      </c>
      <c r="Q1586" s="42" t="s">
        <v>499</v>
      </c>
      <c r="R1586" s="42" t="s">
        <v>499</v>
      </c>
      <c r="S1586" t="s">
        <v>13904</v>
      </c>
    </row>
    <row r="1587" spans="1:19" ht="18" customHeight="1">
      <c r="A1587">
        <v>5268</v>
      </c>
      <c r="B1587">
        <v>5268</v>
      </c>
      <c r="C1587" s="3">
        <v>41254</v>
      </c>
      <c r="D1587">
        <v>41299</v>
      </c>
      <c r="E1587" t="s">
        <v>1682</v>
      </c>
      <c r="F1587" t="s">
        <v>1770</v>
      </c>
      <c r="G1587" t="s">
        <v>172</v>
      </c>
      <c r="H1587" s="42" t="s">
        <v>499</v>
      </c>
      <c r="I1587" s="28" t="s">
        <v>499</v>
      </c>
      <c r="J1587" t="s">
        <v>13905</v>
      </c>
      <c r="K1587" t="s">
        <v>13906</v>
      </c>
      <c r="L1587" t="s">
        <v>4789</v>
      </c>
      <c r="M1587" t="s">
        <v>13907</v>
      </c>
      <c r="N1587" s="42" t="s">
        <v>499</v>
      </c>
      <c r="O1587" s="42" t="s">
        <v>499</v>
      </c>
      <c r="P1587" s="42" t="s">
        <v>499</v>
      </c>
      <c r="Q1587" s="42" t="s">
        <v>499</v>
      </c>
      <c r="R1587" s="42" t="s">
        <v>499</v>
      </c>
      <c r="S1587" t="s">
        <v>13908</v>
      </c>
    </row>
    <row r="1588" spans="1:19" ht="18" customHeight="1">
      <c r="A1588">
        <v>5273</v>
      </c>
      <c r="B1588">
        <v>5273</v>
      </c>
      <c r="C1588" s="3">
        <v>41254</v>
      </c>
      <c r="D1588">
        <v>41299</v>
      </c>
      <c r="E1588" t="s">
        <v>1682</v>
      </c>
      <c r="F1588" t="s">
        <v>1770</v>
      </c>
      <c r="G1588" t="s">
        <v>172</v>
      </c>
      <c r="H1588" s="42" t="s">
        <v>499</v>
      </c>
      <c r="I1588" s="28" t="s">
        <v>499</v>
      </c>
      <c r="J1588" t="s">
        <v>13909</v>
      </c>
      <c r="K1588" t="s">
        <v>13910</v>
      </c>
      <c r="L1588" t="s">
        <v>4789</v>
      </c>
      <c r="M1588" t="s">
        <v>13911</v>
      </c>
      <c r="N1588" s="42" t="s">
        <v>499</v>
      </c>
      <c r="O1588" s="42" t="s">
        <v>499</v>
      </c>
      <c r="P1588" s="42" t="s">
        <v>499</v>
      </c>
      <c r="Q1588" s="42" t="s">
        <v>499</v>
      </c>
      <c r="R1588" s="42" t="s">
        <v>499</v>
      </c>
      <c r="S1588" t="s">
        <v>13912</v>
      </c>
    </row>
    <row r="1589" spans="1:19" ht="18" customHeight="1">
      <c r="A1589">
        <v>5269</v>
      </c>
      <c r="B1589">
        <v>5269</v>
      </c>
      <c r="C1589" s="3">
        <v>41254</v>
      </c>
      <c r="D1589">
        <v>41299</v>
      </c>
      <c r="E1589" t="s">
        <v>1682</v>
      </c>
      <c r="F1589" t="s">
        <v>1770</v>
      </c>
      <c r="G1589" t="s">
        <v>172</v>
      </c>
      <c r="H1589" s="42" t="s">
        <v>499</v>
      </c>
      <c r="I1589" s="28" t="s">
        <v>499</v>
      </c>
      <c r="J1589" t="s">
        <v>13913</v>
      </c>
      <c r="K1589" t="s">
        <v>13914</v>
      </c>
      <c r="L1589" t="s">
        <v>4789</v>
      </c>
      <c r="M1589" t="s">
        <v>13915</v>
      </c>
      <c r="N1589" s="42" t="s">
        <v>499</v>
      </c>
      <c r="O1589" s="42" t="s">
        <v>499</v>
      </c>
      <c r="P1589" s="42" t="s">
        <v>499</v>
      </c>
      <c r="Q1589" s="42" t="s">
        <v>499</v>
      </c>
      <c r="R1589" s="42" t="s">
        <v>499</v>
      </c>
      <c r="S1589" t="s">
        <v>13916</v>
      </c>
    </row>
    <row r="1590" spans="1:19" ht="18" customHeight="1">
      <c r="A1590">
        <v>5271</v>
      </c>
      <c r="B1590">
        <v>5271</v>
      </c>
      <c r="C1590" s="3">
        <v>41254</v>
      </c>
      <c r="D1590">
        <v>41299</v>
      </c>
      <c r="E1590" t="s">
        <v>1682</v>
      </c>
      <c r="F1590" t="s">
        <v>1770</v>
      </c>
      <c r="G1590" t="s">
        <v>172</v>
      </c>
      <c r="H1590" s="42" t="s">
        <v>499</v>
      </c>
      <c r="I1590" s="28" t="s">
        <v>499</v>
      </c>
      <c r="J1590" t="s">
        <v>13917</v>
      </c>
      <c r="K1590" t="s">
        <v>13918</v>
      </c>
      <c r="L1590" t="s">
        <v>4789</v>
      </c>
      <c r="M1590" t="s">
        <v>13919</v>
      </c>
      <c r="N1590" s="42" t="s">
        <v>499</v>
      </c>
      <c r="O1590" s="42" t="s">
        <v>499</v>
      </c>
      <c r="P1590" s="42" t="s">
        <v>499</v>
      </c>
      <c r="Q1590" s="42" t="s">
        <v>499</v>
      </c>
      <c r="R1590" s="42" t="s">
        <v>499</v>
      </c>
      <c r="S1590" t="s">
        <v>13920</v>
      </c>
    </row>
    <row r="1591" spans="1:19" ht="18" customHeight="1">
      <c r="A1591">
        <v>5267</v>
      </c>
      <c r="B1591">
        <v>5267</v>
      </c>
      <c r="C1591" s="3">
        <v>41254</v>
      </c>
      <c r="D1591">
        <v>41299</v>
      </c>
      <c r="E1591" t="s">
        <v>1682</v>
      </c>
      <c r="F1591" t="s">
        <v>1770</v>
      </c>
      <c r="G1591" t="s">
        <v>172</v>
      </c>
      <c r="H1591" s="42" t="s">
        <v>499</v>
      </c>
      <c r="I1591" s="28" t="s">
        <v>499</v>
      </c>
      <c r="J1591" t="s">
        <v>13921</v>
      </c>
      <c r="K1591" t="s">
        <v>13922</v>
      </c>
      <c r="L1591" t="s">
        <v>4789</v>
      </c>
      <c r="M1591" t="s">
        <v>13923</v>
      </c>
      <c r="N1591" s="42" t="s">
        <v>499</v>
      </c>
      <c r="O1591" s="42" t="s">
        <v>499</v>
      </c>
      <c r="P1591" s="42" t="s">
        <v>499</v>
      </c>
      <c r="Q1591" s="42" t="s">
        <v>499</v>
      </c>
      <c r="R1591" s="42" t="s">
        <v>499</v>
      </c>
      <c r="S1591" t="s">
        <v>13924</v>
      </c>
    </row>
    <row r="1592" spans="1:19" ht="18" customHeight="1">
      <c r="A1592">
        <v>5270</v>
      </c>
      <c r="B1592">
        <v>5270</v>
      </c>
      <c r="C1592" s="3">
        <v>41254</v>
      </c>
      <c r="D1592">
        <v>41299</v>
      </c>
      <c r="E1592" t="s">
        <v>1682</v>
      </c>
      <c r="F1592" t="s">
        <v>1770</v>
      </c>
      <c r="G1592" t="s">
        <v>172</v>
      </c>
      <c r="H1592" s="42" t="s">
        <v>499</v>
      </c>
      <c r="I1592" s="28" t="s">
        <v>499</v>
      </c>
      <c r="J1592" t="s">
        <v>13925</v>
      </c>
      <c r="K1592" t="s">
        <v>13926</v>
      </c>
      <c r="L1592" t="s">
        <v>4789</v>
      </c>
      <c r="M1592" t="s">
        <v>13927</v>
      </c>
      <c r="N1592" s="42" t="s">
        <v>499</v>
      </c>
      <c r="O1592" s="42" t="s">
        <v>499</v>
      </c>
      <c r="P1592" s="42" t="s">
        <v>499</v>
      </c>
      <c r="Q1592" s="42" t="s">
        <v>499</v>
      </c>
      <c r="R1592" s="42" t="s">
        <v>499</v>
      </c>
      <c r="S1592" t="s">
        <v>13928</v>
      </c>
    </row>
    <row r="1593" spans="1:19" ht="18" customHeight="1">
      <c r="A1593">
        <v>5266</v>
      </c>
      <c r="B1593">
        <v>5266</v>
      </c>
      <c r="C1593" s="3">
        <v>41254</v>
      </c>
      <c r="D1593">
        <v>41299</v>
      </c>
      <c r="E1593" t="s">
        <v>1682</v>
      </c>
      <c r="F1593" t="s">
        <v>1770</v>
      </c>
      <c r="G1593" t="s">
        <v>172</v>
      </c>
      <c r="H1593" s="42" t="s">
        <v>499</v>
      </c>
      <c r="I1593" s="28" t="s">
        <v>499</v>
      </c>
      <c r="J1593" t="s">
        <v>13929</v>
      </c>
      <c r="K1593" t="s">
        <v>13930</v>
      </c>
      <c r="L1593" t="s">
        <v>4789</v>
      </c>
      <c r="M1593" t="s">
        <v>13931</v>
      </c>
      <c r="N1593" s="42" t="s">
        <v>499</v>
      </c>
      <c r="O1593" s="42" t="s">
        <v>499</v>
      </c>
      <c r="P1593" s="42" t="s">
        <v>499</v>
      </c>
      <c r="Q1593" s="42" t="s">
        <v>499</v>
      </c>
      <c r="R1593" s="42" t="s">
        <v>499</v>
      </c>
      <c r="S1593" t="s">
        <v>13932</v>
      </c>
    </row>
    <row r="1594" spans="1:19" ht="18" customHeight="1">
      <c r="A1594">
        <v>5262</v>
      </c>
      <c r="B1594">
        <v>5262</v>
      </c>
      <c r="C1594" s="3">
        <v>41254</v>
      </c>
      <c r="D1594">
        <v>41299</v>
      </c>
      <c r="E1594" t="s">
        <v>1682</v>
      </c>
      <c r="F1594" t="s">
        <v>1770</v>
      </c>
      <c r="G1594" t="s">
        <v>13933</v>
      </c>
      <c r="H1594" s="42" t="s">
        <v>499</v>
      </c>
      <c r="I1594" s="28" t="s">
        <v>499</v>
      </c>
      <c r="J1594" t="s">
        <v>13934</v>
      </c>
      <c r="K1594" t="s">
        <v>13935</v>
      </c>
      <c r="L1594" t="s">
        <v>13936</v>
      </c>
      <c r="M1594" t="s">
        <v>13937</v>
      </c>
      <c r="N1594" s="42" t="s">
        <v>499</v>
      </c>
      <c r="O1594" s="42" t="s">
        <v>499</v>
      </c>
      <c r="P1594" s="42" t="s">
        <v>499</v>
      </c>
      <c r="Q1594" s="42" t="s">
        <v>499</v>
      </c>
      <c r="R1594" s="42" t="s">
        <v>499</v>
      </c>
      <c r="S1594" t="s">
        <v>13938</v>
      </c>
    </row>
    <row r="1595" spans="1:19" ht="18" customHeight="1">
      <c r="A1595">
        <v>5263</v>
      </c>
      <c r="B1595">
        <v>5263</v>
      </c>
      <c r="C1595" s="3">
        <v>41254</v>
      </c>
      <c r="D1595">
        <v>41299</v>
      </c>
      <c r="E1595" t="s">
        <v>1682</v>
      </c>
      <c r="F1595" t="s">
        <v>1770</v>
      </c>
      <c r="G1595" t="s">
        <v>13933</v>
      </c>
      <c r="H1595" s="42" t="s">
        <v>499</v>
      </c>
      <c r="I1595" s="28" t="s">
        <v>499</v>
      </c>
      <c r="J1595" t="s">
        <v>13939</v>
      </c>
      <c r="K1595" t="s">
        <v>13940</v>
      </c>
      <c r="L1595" t="s">
        <v>13936</v>
      </c>
      <c r="M1595" t="s">
        <v>13941</v>
      </c>
      <c r="N1595" s="42" t="s">
        <v>499</v>
      </c>
      <c r="O1595" s="42" t="s">
        <v>499</v>
      </c>
      <c r="P1595" s="42" t="s">
        <v>499</v>
      </c>
      <c r="Q1595" s="42" t="s">
        <v>499</v>
      </c>
      <c r="R1595" s="42" t="s">
        <v>499</v>
      </c>
      <c r="S1595" t="s">
        <v>13942</v>
      </c>
    </row>
    <row r="1596" spans="1:19" ht="18" customHeight="1">
      <c r="A1596">
        <v>5264</v>
      </c>
      <c r="B1596">
        <v>5264</v>
      </c>
      <c r="C1596" s="3">
        <v>41254</v>
      </c>
      <c r="D1596">
        <v>41299</v>
      </c>
      <c r="E1596" t="s">
        <v>1682</v>
      </c>
      <c r="F1596" t="s">
        <v>1770</v>
      </c>
      <c r="G1596" t="s">
        <v>13933</v>
      </c>
      <c r="H1596" s="42" t="s">
        <v>499</v>
      </c>
      <c r="I1596" s="28" t="s">
        <v>499</v>
      </c>
      <c r="J1596" t="s">
        <v>13939</v>
      </c>
      <c r="K1596" t="s">
        <v>13943</v>
      </c>
      <c r="L1596" t="s">
        <v>13936</v>
      </c>
      <c r="M1596" t="s">
        <v>13937</v>
      </c>
      <c r="N1596" s="42" t="s">
        <v>499</v>
      </c>
      <c r="O1596" s="42" t="s">
        <v>499</v>
      </c>
      <c r="P1596" s="42" t="s">
        <v>499</v>
      </c>
      <c r="Q1596" s="42" t="s">
        <v>499</v>
      </c>
      <c r="R1596" s="42" t="s">
        <v>499</v>
      </c>
      <c r="S1596" t="s">
        <v>13944</v>
      </c>
    </row>
    <row r="1597" spans="1:19" ht="18" customHeight="1">
      <c r="A1597">
        <v>5265</v>
      </c>
      <c r="B1597">
        <v>5265</v>
      </c>
      <c r="C1597" s="3">
        <v>41254</v>
      </c>
      <c r="D1597">
        <v>41299</v>
      </c>
      <c r="E1597" t="s">
        <v>1682</v>
      </c>
      <c r="F1597" t="s">
        <v>1770</v>
      </c>
      <c r="G1597" t="s">
        <v>13933</v>
      </c>
      <c r="H1597" s="42" t="s">
        <v>499</v>
      </c>
      <c r="I1597" s="28" t="s">
        <v>499</v>
      </c>
      <c r="J1597" t="s">
        <v>13934</v>
      </c>
      <c r="K1597" t="s">
        <v>13945</v>
      </c>
      <c r="L1597" t="s">
        <v>13936</v>
      </c>
      <c r="M1597" t="s">
        <v>13946</v>
      </c>
      <c r="N1597" s="42" t="s">
        <v>499</v>
      </c>
      <c r="O1597" s="42" t="s">
        <v>499</v>
      </c>
      <c r="P1597" s="42" t="s">
        <v>499</v>
      </c>
      <c r="Q1597" s="42" t="s">
        <v>499</v>
      </c>
      <c r="R1597" s="42" t="s">
        <v>499</v>
      </c>
      <c r="S1597" t="s">
        <v>13947</v>
      </c>
    </row>
    <row r="1598" spans="1:19" ht="18" customHeight="1">
      <c r="A1598">
        <v>5259</v>
      </c>
      <c r="B1598">
        <v>5259</v>
      </c>
      <c r="C1598" s="3">
        <v>41254</v>
      </c>
      <c r="D1598">
        <v>41299</v>
      </c>
      <c r="E1598" t="s">
        <v>1682</v>
      </c>
      <c r="F1598" t="s">
        <v>1770</v>
      </c>
      <c r="G1598" t="s">
        <v>3814</v>
      </c>
      <c r="H1598" s="42" t="s">
        <v>499</v>
      </c>
      <c r="I1598" s="28" t="s">
        <v>499</v>
      </c>
      <c r="J1598" t="s">
        <v>13948</v>
      </c>
      <c r="K1598" t="s">
        <v>13949</v>
      </c>
      <c r="L1598" t="s">
        <v>5564</v>
      </c>
      <c r="M1598" t="s">
        <v>13950</v>
      </c>
      <c r="N1598" s="42" t="s">
        <v>499</v>
      </c>
      <c r="O1598" s="42" t="s">
        <v>499</v>
      </c>
      <c r="P1598" s="42" t="s">
        <v>499</v>
      </c>
      <c r="Q1598" s="42" t="s">
        <v>499</v>
      </c>
      <c r="R1598" s="42" t="s">
        <v>499</v>
      </c>
      <c r="S1598" t="s">
        <v>13951</v>
      </c>
    </row>
    <row r="1599" spans="1:19" ht="18" customHeight="1">
      <c r="A1599">
        <v>5258</v>
      </c>
      <c r="B1599">
        <v>5258</v>
      </c>
      <c r="C1599" s="3">
        <v>41254</v>
      </c>
      <c r="D1599">
        <v>41299</v>
      </c>
      <c r="E1599" t="s">
        <v>1682</v>
      </c>
      <c r="F1599" t="s">
        <v>1770</v>
      </c>
      <c r="G1599" t="s">
        <v>3814</v>
      </c>
      <c r="H1599" s="42" t="s">
        <v>499</v>
      </c>
      <c r="I1599" s="28" t="s">
        <v>499</v>
      </c>
      <c r="J1599" t="s">
        <v>13952</v>
      </c>
      <c r="K1599" t="s">
        <v>13953</v>
      </c>
      <c r="L1599" t="s">
        <v>5564</v>
      </c>
      <c r="M1599" t="s">
        <v>13950</v>
      </c>
      <c r="N1599" s="42" t="s">
        <v>499</v>
      </c>
      <c r="O1599" s="42" t="s">
        <v>499</v>
      </c>
      <c r="P1599" s="42" t="s">
        <v>499</v>
      </c>
      <c r="Q1599" s="42" t="s">
        <v>499</v>
      </c>
      <c r="R1599" s="42" t="s">
        <v>499</v>
      </c>
      <c r="S1599" t="s">
        <v>13954</v>
      </c>
    </row>
    <row r="1600" spans="1:19" ht="18" customHeight="1">
      <c r="A1600">
        <v>5261</v>
      </c>
      <c r="B1600">
        <v>5261</v>
      </c>
      <c r="C1600" s="3">
        <v>41254</v>
      </c>
      <c r="D1600">
        <v>41299</v>
      </c>
      <c r="E1600" t="s">
        <v>1682</v>
      </c>
      <c r="F1600" t="s">
        <v>1770</v>
      </c>
      <c r="G1600" t="s">
        <v>5327</v>
      </c>
      <c r="H1600" s="42" t="s">
        <v>499</v>
      </c>
      <c r="I1600" s="28" t="s">
        <v>499</v>
      </c>
      <c r="J1600" t="s">
        <v>13955</v>
      </c>
      <c r="K1600" t="s">
        <v>13956</v>
      </c>
      <c r="L1600" t="s">
        <v>5026</v>
      </c>
      <c r="M1600" t="s">
        <v>13957</v>
      </c>
      <c r="N1600" s="42" t="s">
        <v>499</v>
      </c>
      <c r="O1600" s="42" t="s">
        <v>499</v>
      </c>
      <c r="P1600" s="42" t="s">
        <v>499</v>
      </c>
      <c r="Q1600" s="42" t="s">
        <v>499</v>
      </c>
      <c r="R1600" s="42" t="s">
        <v>499</v>
      </c>
      <c r="S1600" t="s">
        <v>13958</v>
      </c>
    </row>
    <row r="1601" spans="1:19" ht="18" customHeight="1">
      <c r="A1601">
        <v>5260</v>
      </c>
      <c r="B1601">
        <v>5260</v>
      </c>
      <c r="C1601" s="3">
        <v>41254</v>
      </c>
      <c r="D1601">
        <v>41299</v>
      </c>
      <c r="E1601" t="s">
        <v>1682</v>
      </c>
      <c r="F1601" t="s">
        <v>1770</v>
      </c>
      <c r="G1601" t="s">
        <v>5327</v>
      </c>
      <c r="H1601" s="42" t="s">
        <v>499</v>
      </c>
      <c r="I1601" s="28" t="s">
        <v>499</v>
      </c>
      <c r="J1601" t="s">
        <v>13959</v>
      </c>
      <c r="K1601" t="s">
        <v>13960</v>
      </c>
      <c r="L1601" t="s">
        <v>5026</v>
      </c>
      <c r="M1601" t="s">
        <v>13961</v>
      </c>
      <c r="N1601" s="42" t="s">
        <v>499</v>
      </c>
      <c r="O1601" s="42" t="s">
        <v>499</v>
      </c>
      <c r="P1601" s="42" t="s">
        <v>499</v>
      </c>
      <c r="Q1601" s="42" t="s">
        <v>499</v>
      </c>
      <c r="R1601" s="42" t="s">
        <v>499</v>
      </c>
      <c r="S1601" t="s">
        <v>13962</v>
      </c>
    </row>
    <row r="1602" spans="1:19" ht="18" customHeight="1">
      <c r="A1602">
        <v>5255</v>
      </c>
      <c r="B1602">
        <v>5255</v>
      </c>
      <c r="C1602" s="3">
        <v>41254</v>
      </c>
      <c r="D1602">
        <v>41299</v>
      </c>
      <c r="E1602" t="s">
        <v>1682</v>
      </c>
      <c r="F1602" t="s">
        <v>1770</v>
      </c>
      <c r="G1602" t="s">
        <v>13963</v>
      </c>
      <c r="H1602" s="42" t="s">
        <v>499</v>
      </c>
      <c r="I1602" s="28" t="s">
        <v>499</v>
      </c>
      <c r="J1602" t="s">
        <v>13964</v>
      </c>
      <c r="K1602" t="s">
        <v>13965</v>
      </c>
      <c r="L1602" t="s">
        <v>13966</v>
      </c>
      <c r="M1602" t="s">
        <v>13967</v>
      </c>
      <c r="N1602" s="42" t="s">
        <v>499</v>
      </c>
      <c r="O1602" s="42" t="s">
        <v>499</v>
      </c>
      <c r="P1602" s="42" t="s">
        <v>499</v>
      </c>
      <c r="Q1602" s="42" t="s">
        <v>499</v>
      </c>
      <c r="R1602" s="42" t="s">
        <v>499</v>
      </c>
      <c r="S1602" t="s">
        <v>13968</v>
      </c>
    </row>
    <row r="1603" spans="1:19" ht="18" customHeight="1">
      <c r="A1603">
        <v>5256</v>
      </c>
      <c r="B1603">
        <v>5256</v>
      </c>
      <c r="C1603" s="3">
        <v>41254</v>
      </c>
      <c r="D1603">
        <v>41299</v>
      </c>
      <c r="E1603" t="s">
        <v>1682</v>
      </c>
      <c r="F1603" t="s">
        <v>1770</v>
      </c>
      <c r="G1603" t="s">
        <v>13963</v>
      </c>
      <c r="H1603" s="42" t="s">
        <v>499</v>
      </c>
      <c r="I1603" s="28" t="s">
        <v>499</v>
      </c>
      <c r="J1603" t="s">
        <v>13964</v>
      </c>
      <c r="K1603" t="s">
        <v>13969</v>
      </c>
      <c r="L1603" t="s">
        <v>13966</v>
      </c>
      <c r="M1603" t="s">
        <v>13967</v>
      </c>
      <c r="N1603" s="42" t="s">
        <v>499</v>
      </c>
      <c r="O1603" s="42" t="s">
        <v>499</v>
      </c>
      <c r="P1603" s="42" t="s">
        <v>499</v>
      </c>
      <c r="Q1603" s="42" t="s">
        <v>499</v>
      </c>
      <c r="R1603" s="42" t="s">
        <v>499</v>
      </c>
      <c r="S1603" t="s">
        <v>13970</v>
      </c>
    </row>
    <row r="1604" spans="1:19" ht="18" customHeight="1">
      <c r="A1604">
        <v>5257</v>
      </c>
      <c r="B1604">
        <v>5257</v>
      </c>
      <c r="C1604" s="3">
        <v>41254</v>
      </c>
      <c r="D1604">
        <v>41299</v>
      </c>
      <c r="E1604" t="s">
        <v>1682</v>
      </c>
      <c r="F1604" t="s">
        <v>1770</v>
      </c>
      <c r="G1604" t="s">
        <v>13963</v>
      </c>
      <c r="H1604" s="42" t="s">
        <v>499</v>
      </c>
      <c r="I1604" s="28" t="s">
        <v>499</v>
      </c>
      <c r="J1604" t="s">
        <v>13964</v>
      </c>
      <c r="K1604" t="s">
        <v>13971</v>
      </c>
      <c r="L1604" t="s">
        <v>13966</v>
      </c>
      <c r="M1604" t="s">
        <v>13972</v>
      </c>
      <c r="N1604" s="42" t="s">
        <v>499</v>
      </c>
      <c r="O1604" s="42" t="s">
        <v>499</v>
      </c>
      <c r="P1604" s="42" t="s">
        <v>499</v>
      </c>
      <c r="Q1604" s="42" t="s">
        <v>499</v>
      </c>
      <c r="R1604" s="42" t="s">
        <v>499</v>
      </c>
      <c r="S1604" t="s">
        <v>13973</v>
      </c>
    </row>
    <row r="1605" spans="1:19" ht="18" customHeight="1">
      <c r="A1605">
        <v>5247</v>
      </c>
      <c r="B1605">
        <v>5247</v>
      </c>
      <c r="C1605" s="3">
        <v>41254</v>
      </c>
      <c r="D1605">
        <v>41299</v>
      </c>
      <c r="E1605" t="s">
        <v>1682</v>
      </c>
      <c r="F1605" t="s">
        <v>1770</v>
      </c>
      <c r="G1605" t="s">
        <v>13974</v>
      </c>
      <c r="H1605" s="42" t="s">
        <v>499</v>
      </c>
      <c r="I1605" s="28" t="s">
        <v>499</v>
      </c>
      <c r="J1605" t="s">
        <v>13975</v>
      </c>
      <c r="K1605" t="s">
        <v>13976</v>
      </c>
      <c r="L1605" t="s">
        <v>13977</v>
      </c>
      <c r="M1605" t="s">
        <v>13978</v>
      </c>
      <c r="N1605" s="42" t="s">
        <v>499</v>
      </c>
      <c r="O1605" s="42" t="s">
        <v>499</v>
      </c>
      <c r="P1605" s="42" t="s">
        <v>499</v>
      </c>
      <c r="Q1605" s="42" t="s">
        <v>499</v>
      </c>
      <c r="R1605" s="42" t="s">
        <v>499</v>
      </c>
      <c r="S1605" t="s">
        <v>13979</v>
      </c>
    </row>
    <row r="1606" spans="1:19" ht="18" customHeight="1">
      <c r="A1606">
        <v>5246</v>
      </c>
      <c r="B1606">
        <v>5246</v>
      </c>
      <c r="C1606" s="3">
        <v>41254</v>
      </c>
      <c r="D1606">
        <v>41299</v>
      </c>
      <c r="E1606" t="s">
        <v>1682</v>
      </c>
      <c r="F1606" t="s">
        <v>1770</v>
      </c>
      <c r="G1606" t="s">
        <v>13974</v>
      </c>
      <c r="H1606" s="42" t="s">
        <v>499</v>
      </c>
      <c r="I1606" s="28" t="s">
        <v>499</v>
      </c>
      <c r="J1606" t="s">
        <v>13980</v>
      </c>
      <c r="K1606" t="s">
        <v>13981</v>
      </c>
      <c r="L1606" t="s">
        <v>13977</v>
      </c>
      <c r="M1606" t="s">
        <v>13982</v>
      </c>
      <c r="N1606" s="42" t="s">
        <v>499</v>
      </c>
      <c r="O1606" s="42" t="s">
        <v>499</v>
      </c>
      <c r="P1606" s="42" t="s">
        <v>499</v>
      </c>
      <c r="Q1606" s="42" t="s">
        <v>499</v>
      </c>
      <c r="R1606" s="42" t="s">
        <v>499</v>
      </c>
      <c r="S1606" t="s">
        <v>13983</v>
      </c>
    </row>
    <row r="1607" spans="1:19" ht="18" customHeight="1">
      <c r="A1607">
        <v>5245</v>
      </c>
      <c r="B1607">
        <v>5245</v>
      </c>
      <c r="C1607" s="3">
        <v>41254</v>
      </c>
      <c r="D1607">
        <v>41299</v>
      </c>
      <c r="E1607" t="s">
        <v>1682</v>
      </c>
      <c r="F1607" t="s">
        <v>1770</v>
      </c>
      <c r="G1607" t="s">
        <v>13974</v>
      </c>
      <c r="H1607" s="42" t="s">
        <v>499</v>
      </c>
      <c r="I1607" s="28" t="s">
        <v>499</v>
      </c>
      <c r="J1607" t="s">
        <v>13984</v>
      </c>
      <c r="K1607" t="s">
        <v>13985</v>
      </c>
      <c r="L1607" t="s">
        <v>13977</v>
      </c>
      <c r="M1607" t="s">
        <v>13986</v>
      </c>
      <c r="N1607" s="42" t="s">
        <v>499</v>
      </c>
      <c r="O1607" s="42" t="s">
        <v>499</v>
      </c>
      <c r="P1607" s="42" t="s">
        <v>499</v>
      </c>
      <c r="Q1607" s="42" t="s">
        <v>499</v>
      </c>
      <c r="R1607" s="42" t="s">
        <v>499</v>
      </c>
      <c r="S1607" t="s">
        <v>13987</v>
      </c>
    </row>
    <row r="1608" spans="1:19" ht="18" customHeight="1">
      <c r="A1608">
        <v>5253</v>
      </c>
      <c r="B1608">
        <v>5253</v>
      </c>
      <c r="C1608" s="3">
        <v>41254</v>
      </c>
      <c r="D1608">
        <v>41299</v>
      </c>
      <c r="E1608" t="s">
        <v>1682</v>
      </c>
      <c r="F1608" t="s">
        <v>1770</v>
      </c>
      <c r="G1608" t="s">
        <v>13974</v>
      </c>
      <c r="H1608" s="42" t="s">
        <v>499</v>
      </c>
      <c r="I1608" s="28" t="s">
        <v>499</v>
      </c>
      <c r="J1608" t="s">
        <v>13988</v>
      </c>
      <c r="K1608" t="s">
        <v>13989</v>
      </c>
      <c r="L1608" t="s">
        <v>13977</v>
      </c>
      <c r="M1608" t="s">
        <v>13990</v>
      </c>
      <c r="N1608" s="42" t="s">
        <v>499</v>
      </c>
      <c r="O1608" s="42" t="s">
        <v>499</v>
      </c>
      <c r="P1608" s="42" t="s">
        <v>499</v>
      </c>
      <c r="Q1608" s="42" t="s">
        <v>499</v>
      </c>
      <c r="R1608" s="42" t="s">
        <v>499</v>
      </c>
      <c r="S1608" t="s">
        <v>13991</v>
      </c>
    </row>
    <row r="1609" spans="1:19" ht="18" customHeight="1">
      <c r="A1609">
        <v>5252</v>
      </c>
      <c r="B1609">
        <v>5252</v>
      </c>
      <c r="C1609" s="3">
        <v>41254</v>
      </c>
      <c r="D1609">
        <v>41299</v>
      </c>
      <c r="E1609" t="s">
        <v>1682</v>
      </c>
      <c r="F1609" t="s">
        <v>1770</v>
      </c>
      <c r="G1609" t="s">
        <v>13974</v>
      </c>
      <c r="H1609" s="42" t="s">
        <v>499</v>
      </c>
      <c r="I1609" s="28" t="s">
        <v>499</v>
      </c>
      <c r="J1609" t="s">
        <v>13992</v>
      </c>
      <c r="K1609" t="s">
        <v>13993</v>
      </c>
      <c r="L1609" t="s">
        <v>13977</v>
      </c>
      <c r="M1609" t="s">
        <v>13994</v>
      </c>
      <c r="N1609" s="42" t="s">
        <v>499</v>
      </c>
      <c r="O1609" s="42" t="s">
        <v>499</v>
      </c>
      <c r="P1609" s="42" t="s">
        <v>499</v>
      </c>
      <c r="Q1609" s="42" t="s">
        <v>499</v>
      </c>
      <c r="R1609" s="42" t="s">
        <v>499</v>
      </c>
      <c r="S1609" t="s">
        <v>13995</v>
      </c>
    </row>
    <row r="1610" spans="1:19" ht="18" customHeight="1">
      <c r="A1610">
        <v>5251</v>
      </c>
      <c r="B1610">
        <v>5251</v>
      </c>
      <c r="C1610" s="3">
        <v>41254</v>
      </c>
      <c r="D1610">
        <v>41299</v>
      </c>
      <c r="E1610" t="s">
        <v>1682</v>
      </c>
      <c r="F1610" t="s">
        <v>1770</v>
      </c>
      <c r="G1610" t="s">
        <v>13974</v>
      </c>
      <c r="H1610" s="42" t="s">
        <v>499</v>
      </c>
      <c r="I1610" s="28" t="s">
        <v>499</v>
      </c>
      <c r="J1610" t="s">
        <v>13996</v>
      </c>
      <c r="K1610" t="s">
        <v>13997</v>
      </c>
      <c r="L1610" t="s">
        <v>13977</v>
      </c>
      <c r="M1610" t="s">
        <v>13998</v>
      </c>
      <c r="N1610" s="42" t="s">
        <v>499</v>
      </c>
      <c r="O1610" s="42" t="s">
        <v>499</v>
      </c>
      <c r="P1610" s="42" t="s">
        <v>499</v>
      </c>
      <c r="Q1610" s="42" t="s">
        <v>499</v>
      </c>
      <c r="R1610" s="42" t="s">
        <v>499</v>
      </c>
      <c r="S1610" t="s">
        <v>13999</v>
      </c>
    </row>
    <row r="1611" spans="1:19" ht="18" customHeight="1">
      <c r="A1611">
        <v>5249</v>
      </c>
      <c r="B1611">
        <v>5249</v>
      </c>
      <c r="C1611" s="3">
        <v>41254</v>
      </c>
      <c r="D1611">
        <v>41299</v>
      </c>
      <c r="E1611" t="s">
        <v>1682</v>
      </c>
      <c r="F1611" t="s">
        <v>1770</v>
      </c>
      <c r="G1611" t="s">
        <v>13974</v>
      </c>
      <c r="H1611" s="42" t="s">
        <v>499</v>
      </c>
      <c r="I1611" s="28" t="s">
        <v>499</v>
      </c>
      <c r="J1611" t="s">
        <v>14000</v>
      </c>
      <c r="K1611" t="s">
        <v>14001</v>
      </c>
      <c r="L1611" t="s">
        <v>13977</v>
      </c>
      <c r="M1611" t="s">
        <v>14002</v>
      </c>
      <c r="N1611" s="42" t="s">
        <v>499</v>
      </c>
      <c r="O1611" s="42" t="s">
        <v>499</v>
      </c>
      <c r="P1611" s="42" t="s">
        <v>499</v>
      </c>
      <c r="Q1611" s="42" t="s">
        <v>499</v>
      </c>
      <c r="R1611" s="42" t="s">
        <v>499</v>
      </c>
      <c r="S1611" t="s">
        <v>14003</v>
      </c>
    </row>
    <row r="1612" spans="1:19" ht="18" customHeight="1">
      <c r="A1612">
        <v>5248</v>
      </c>
      <c r="B1612">
        <v>5248</v>
      </c>
      <c r="C1612" s="3">
        <v>41254</v>
      </c>
      <c r="D1612">
        <v>41299</v>
      </c>
      <c r="E1612" t="s">
        <v>1682</v>
      </c>
      <c r="F1612" t="s">
        <v>1770</v>
      </c>
      <c r="G1612" t="s">
        <v>13974</v>
      </c>
      <c r="H1612" s="42" t="s">
        <v>499</v>
      </c>
      <c r="I1612" s="28" t="s">
        <v>499</v>
      </c>
      <c r="J1612" t="s">
        <v>14004</v>
      </c>
      <c r="K1612" t="s">
        <v>14005</v>
      </c>
      <c r="L1612" t="s">
        <v>13977</v>
      </c>
      <c r="M1612" t="s">
        <v>14006</v>
      </c>
      <c r="N1612" s="42" t="s">
        <v>499</v>
      </c>
      <c r="O1612" s="42" t="s">
        <v>499</v>
      </c>
      <c r="P1612" s="42" t="s">
        <v>499</v>
      </c>
      <c r="Q1612" s="42" t="s">
        <v>499</v>
      </c>
      <c r="R1612" s="42" t="s">
        <v>499</v>
      </c>
      <c r="S1612" t="s">
        <v>14007</v>
      </c>
    </row>
  </sheetData>
  <autoFilter ref="A1:Q1612">
    <filterColumn colId="10"/>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2"/>
      <autoFilter ref="A1:Q981"/>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8" t="s">
        <v>4723</v>
      </c>
      <c r="C2" s="299"/>
      <c r="D2" s="299"/>
      <c r="E2" s="299"/>
      <c r="F2" s="299"/>
      <c r="G2" s="300"/>
      <c r="H2" s="301"/>
    </row>
    <row r="3" spans="2:8" ht="15.75" thickBot="1"/>
    <row r="4" spans="2:8" ht="15.75" thickBot="1">
      <c r="C4" s="302" t="s">
        <v>4724</v>
      </c>
      <c r="D4" s="303"/>
      <c r="E4" s="304" t="s">
        <v>4725</v>
      </c>
      <c r="F4" s="305"/>
      <c r="G4" s="304" t="s">
        <v>5690</v>
      </c>
      <c r="H4" s="305"/>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C573" sqref="C573"/>
    </sheetView>
  </sheetViews>
  <sheetFormatPr defaultRowHeight="15"/>
  <cols>
    <col min="1" max="1" width="33.85546875" bestFit="1" customWidth="1"/>
    <col min="2" max="2" width="24.5703125" customWidth="1"/>
    <col min="3" max="3" width="23" customWidth="1"/>
  </cols>
  <sheetData>
    <row r="1" spans="1:3">
      <c r="A1" s="28" t="s">
        <v>268</v>
      </c>
      <c r="B1" s="28" t="s">
        <v>8777</v>
      </c>
      <c r="C1" s="28" t="s">
        <v>8778</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7463</v>
      </c>
      <c r="B45" s="28" t="s">
        <v>7835</v>
      </c>
      <c r="C45" s="28" t="s">
        <v>7836</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7837</v>
      </c>
      <c r="C88" s="28" t="s">
        <v>7838</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7834</v>
      </c>
      <c r="B102" s="28" t="s">
        <v>7839</v>
      </c>
      <c r="C102" s="28" t="s">
        <v>7840</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7587</v>
      </c>
      <c r="B149" s="28" t="s">
        <v>7841</v>
      </c>
      <c r="C149" s="28" t="s">
        <v>7842</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7843</v>
      </c>
      <c r="C153" s="28" t="s">
        <v>7844</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7105</v>
      </c>
      <c r="B174" s="28" t="s">
        <v>7845</v>
      </c>
      <c r="C174" s="28" t="s">
        <v>7846</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7578</v>
      </c>
      <c r="B225" s="28" t="s">
        <v>7847</v>
      </c>
      <c r="C225" s="28" t="s">
        <v>7848</v>
      </c>
    </row>
    <row r="226" spans="1:3">
      <c r="A226" t="s">
        <v>5364</v>
      </c>
      <c r="B226" s="28" t="s">
        <v>5498</v>
      </c>
      <c r="C226" s="28" t="s">
        <v>5499</v>
      </c>
    </row>
    <row r="227" spans="1:3">
      <c r="A227" t="s">
        <v>128</v>
      </c>
      <c r="B227" s="28" t="s">
        <v>536</v>
      </c>
      <c r="C227" s="28" t="s">
        <v>537</v>
      </c>
    </row>
    <row r="228" spans="1:3">
      <c r="A228" t="s">
        <v>7252</v>
      </c>
      <c r="B228" s="28" t="s">
        <v>7849</v>
      </c>
      <c r="C228" s="28" t="s">
        <v>7850</v>
      </c>
    </row>
    <row r="229" spans="1:3">
      <c r="A229" t="s">
        <v>2879</v>
      </c>
      <c r="B229" s="28" t="s">
        <v>2987</v>
      </c>
      <c r="C229" s="28" t="s">
        <v>2988</v>
      </c>
    </row>
    <row r="230" spans="1:3">
      <c r="A230" t="s">
        <v>7409</v>
      </c>
      <c r="B230" s="28" t="s">
        <v>7851</v>
      </c>
      <c r="C230" s="28" t="s">
        <v>7852</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7401</v>
      </c>
      <c r="B237" s="28" t="s">
        <v>7853</v>
      </c>
      <c r="C237" s="28" t="s">
        <v>7854</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7394</v>
      </c>
      <c r="B249" s="28" t="s">
        <v>7855</v>
      </c>
      <c r="C249" s="28" t="s">
        <v>7856</v>
      </c>
    </row>
    <row r="250" spans="1:3">
      <c r="A250" t="s">
        <v>7417</v>
      </c>
      <c r="B250" s="28" t="s">
        <v>7857</v>
      </c>
      <c r="C250" s="28" t="s">
        <v>7858</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7735</v>
      </c>
      <c r="B265" s="28" t="s">
        <v>7859</v>
      </c>
      <c r="C265" s="28" t="s">
        <v>7860</v>
      </c>
    </row>
    <row r="266" spans="1:3">
      <c r="A266" t="s">
        <v>3563</v>
      </c>
      <c r="B266" s="28" t="s">
        <v>3595</v>
      </c>
      <c r="C266" s="28" t="s">
        <v>3596</v>
      </c>
    </row>
    <row r="267" spans="1:3">
      <c r="A267" t="s">
        <v>119</v>
      </c>
      <c r="B267" s="28" t="s">
        <v>518</v>
      </c>
      <c r="C267" s="28" t="s">
        <v>519</v>
      </c>
    </row>
    <row r="268" spans="1:3">
      <c r="A268" t="s">
        <v>7805</v>
      </c>
      <c r="B268" s="28" t="s">
        <v>7861</v>
      </c>
      <c r="C268" s="28" t="s">
        <v>7862</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7726</v>
      </c>
      <c r="B286" s="28" t="s">
        <v>7863</v>
      </c>
      <c r="C286" s="28" t="s">
        <v>7864</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7699</v>
      </c>
      <c r="B293" s="28" t="s">
        <v>7865</v>
      </c>
      <c r="C293" s="28" t="s">
        <v>7866</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7756</v>
      </c>
      <c r="B307" s="28" t="s">
        <v>7867</v>
      </c>
      <c r="C307" s="28" t="s">
        <v>7868</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7719</v>
      </c>
      <c r="B325" s="28" t="s">
        <v>7869</v>
      </c>
      <c r="C325" s="28" t="s">
        <v>7870</v>
      </c>
    </row>
    <row r="326" spans="1:3">
      <c r="A326" t="s">
        <v>3473</v>
      </c>
      <c r="B326" s="28" t="s">
        <v>3537</v>
      </c>
      <c r="C326" s="28" t="s">
        <v>3538</v>
      </c>
    </row>
    <row r="327" spans="1:3">
      <c r="A327" t="s">
        <v>702</v>
      </c>
      <c r="B327" s="28" t="s">
        <v>725</v>
      </c>
      <c r="C327" s="28" t="s">
        <v>726</v>
      </c>
    </row>
    <row r="328" spans="1:3">
      <c r="A328" t="s">
        <v>7660</v>
      </c>
      <c r="B328" s="28" t="s">
        <v>7871</v>
      </c>
      <c r="C328" s="28" t="s">
        <v>7872</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7784</v>
      </c>
      <c r="B340" s="28" t="s">
        <v>7873</v>
      </c>
      <c r="C340" s="28" t="s">
        <v>7874</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7740</v>
      </c>
      <c r="B348" s="28" t="s">
        <v>7875</v>
      </c>
      <c r="C348" s="28" t="s">
        <v>7876</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7704</v>
      </c>
      <c r="B366" s="28" t="s">
        <v>7877</v>
      </c>
      <c r="C366" s="28" t="s">
        <v>7878</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7669</v>
      </c>
      <c r="B377" s="28" t="s">
        <v>7879</v>
      </c>
      <c r="C377" s="28" t="s">
        <v>7880</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7628</v>
      </c>
      <c r="B386" s="28" t="s">
        <v>7881</v>
      </c>
      <c r="C386" s="28" t="s">
        <v>7882</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7611</v>
      </c>
      <c r="B395" s="28" t="s">
        <v>7883</v>
      </c>
      <c r="C395" s="28" t="s">
        <v>7884</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7603</v>
      </c>
      <c r="B401" s="28" t="s">
        <v>7885</v>
      </c>
      <c r="C401" s="28" t="s">
        <v>7886</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8569</v>
      </c>
      <c r="B408" s="28" t="s">
        <v>8779</v>
      </c>
      <c r="C408" t="s">
        <v>8780</v>
      </c>
    </row>
    <row r="409" spans="1:3">
      <c r="A409" t="s">
        <v>8397</v>
      </c>
      <c r="B409" t="s">
        <v>8781</v>
      </c>
      <c r="C409" t="s">
        <v>8782</v>
      </c>
    </row>
    <row r="410" spans="1:3">
      <c r="A410" t="s">
        <v>8400</v>
      </c>
      <c r="B410" t="s">
        <v>8783</v>
      </c>
      <c r="C410" t="s">
        <v>8784</v>
      </c>
    </row>
    <row r="411" spans="1:3">
      <c r="A411" t="s">
        <v>8405</v>
      </c>
      <c r="B411" t="s">
        <v>8785</v>
      </c>
      <c r="C411" t="s">
        <v>8786</v>
      </c>
    </row>
    <row r="412" spans="1:3">
      <c r="A412" t="s">
        <v>7993</v>
      </c>
      <c r="B412" t="s">
        <v>8787</v>
      </c>
      <c r="C412" t="s">
        <v>8788</v>
      </c>
    </row>
    <row r="413" spans="1:3">
      <c r="A413" t="s">
        <v>8423</v>
      </c>
      <c r="B413" t="s">
        <v>8789</v>
      </c>
      <c r="C413" t="s">
        <v>8790</v>
      </c>
    </row>
    <row r="414" spans="1:3">
      <c r="A414" t="s">
        <v>7998</v>
      </c>
      <c r="B414" t="s">
        <v>8791</v>
      </c>
      <c r="C414" t="s">
        <v>8792</v>
      </c>
    </row>
    <row r="415" spans="1:3">
      <c r="A415" t="s">
        <v>8439</v>
      </c>
      <c r="B415" t="s">
        <v>8793</v>
      </c>
      <c r="C415" t="s">
        <v>8794</v>
      </c>
    </row>
    <row r="416" spans="1:3">
      <c r="A416" t="s">
        <v>8639</v>
      </c>
      <c r="B416" t="s">
        <v>8795</v>
      </c>
      <c r="C416" t="s">
        <v>8796</v>
      </c>
    </row>
    <row r="417" spans="1:3">
      <c r="A417" t="s">
        <v>8444</v>
      </c>
      <c r="B417" t="s">
        <v>8797</v>
      </c>
      <c r="C417" t="s">
        <v>8798</v>
      </c>
    </row>
    <row r="418" spans="1:3">
      <c r="A418" t="s">
        <v>8449</v>
      </c>
      <c r="B418" t="s">
        <v>8799</v>
      </c>
      <c r="C418" t="s">
        <v>8800</v>
      </c>
    </row>
    <row r="419" spans="1:3">
      <c r="A419" t="s">
        <v>8454</v>
      </c>
      <c r="B419" t="s">
        <v>8801</v>
      </c>
      <c r="C419" t="s">
        <v>8802</v>
      </c>
    </row>
    <row r="420" spans="1:3">
      <c r="A420" t="s">
        <v>8459</v>
      </c>
      <c r="B420" t="s">
        <v>8803</v>
      </c>
      <c r="C420" t="s">
        <v>8804</v>
      </c>
    </row>
    <row r="421" spans="1:3">
      <c r="A421" t="s">
        <v>8464</v>
      </c>
      <c r="B421" t="s">
        <v>8805</v>
      </c>
      <c r="C421" t="s">
        <v>8806</v>
      </c>
    </row>
    <row r="422" spans="1:3">
      <c r="A422" t="s">
        <v>7980</v>
      </c>
      <c r="B422" t="s">
        <v>8807</v>
      </c>
      <c r="C422" t="s">
        <v>8808</v>
      </c>
    </row>
    <row r="423" spans="1:3">
      <c r="A423" t="s">
        <v>8469</v>
      </c>
      <c r="B423" t="s">
        <v>8809</v>
      </c>
      <c r="C423" t="s">
        <v>8810</v>
      </c>
    </row>
    <row r="424" spans="1:3">
      <c r="A424" t="s">
        <v>8471</v>
      </c>
      <c r="B424" s="28" t="s">
        <v>8811</v>
      </c>
      <c r="C424" t="s">
        <v>8812</v>
      </c>
    </row>
    <row r="425" spans="1:3">
      <c r="A425" t="s">
        <v>8479</v>
      </c>
      <c r="B425" t="s">
        <v>8813</v>
      </c>
      <c r="C425" t="s">
        <v>8814</v>
      </c>
    </row>
    <row r="426" spans="1:3">
      <c r="A426" t="s">
        <v>8487</v>
      </c>
      <c r="B426" t="s">
        <v>8815</v>
      </c>
      <c r="C426" t="s">
        <v>8816</v>
      </c>
    </row>
    <row r="427" spans="1:3">
      <c r="A427" t="s">
        <v>8100</v>
      </c>
      <c r="B427" t="s">
        <v>8817</v>
      </c>
      <c r="C427" t="s">
        <v>8818</v>
      </c>
    </row>
    <row r="428" spans="1:3">
      <c r="A428" t="s">
        <v>8490</v>
      </c>
      <c r="B428" t="s">
        <v>8819</v>
      </c>
      <c r="C428" t="s">
        <v>8820</v>
      </c>
    </row>
    <row r="429" spans="1:3">
      <c r="A429" t="s">
        <v>8645</v>
      </c>
      <c r="B429" t="s">
        <v>8821</v>
      </c>
      <c r="C429" t="s">
        <v>8822</v>
      </c>
    </row>
    <row r="430" spans="1:3">
      <c r="A430" t="s">
        <v>8498</v>
      </c>
      <c r="B430" t="s">
        <v>8823</v>
      </c>
      <c r="C430" t="s">
        <v>8824</v>
      </c>
    </row>
    <row r="431" spans="1:3">
      <c r="A431" t="s">
        <v>8684</v>
      </c>
      <c r="B431" t="s">
        <v>8825</v>
      </c>
      <c r="C431" t="s">
        <v>8826</v>
      </c>
    </row>
    <row r="432" spans="1:3">
      <c r="A432" t="s">
        <v>8503</v>
      </c>
      <c r="B432" t="s">
        <v>8827</v>
      </c>
      <c r="C432" t="s">
        <v>8828</v>
      </c>
    </row>
    <row r="433" spans="1:3">
      <c r="A433" t="s">
        <v>8508</v>
      </c>
      <c r="B433" t="s">
        <v>8829</v>
      </c>
      <c r="C433" t="s">
        <v>8830</v>
      </c>
    </row>
    <row r="434" spans="1:3">
      <c r="A434" t="s">
        <v>8512</v>
      </c>
      <c r="B434" t="s">
        <v>8831</v>
      </c>
      <c r="C434" t="s">
        <v>8832</v>
      </c>
    </row>
    <row r="435" spans="1:3">
      <c r="A435" t="s">
        <v>7968</v>
      </c>
      <c r="B435" t="s">
        <v>8833</v>
      </c>
      <c r="C435" t="s">
        <v>8834</v>
      </c>
    </row>
    <row r="436" spans="1:3">
      <c r="A436" t="s">
        <v>8517</v>
      </c>
      <c r="B436" t="s">
        <v>8835</v>
      </c>
      <c r="C436" t="s">
        <v>8836</v>
      </c>
    </row>
    <row r="437" spans="1:3">
      <c r="A437" t="s">
        <v>8522</v>
      </c>
      <c r="B437" t="s">
        <v>8837</v>
      </c>
      <c r="C437" t="s">
        <v>8838</v>
      </c>
    </row>
    <row r="438" spans="1:3">
      <c r="A438" t="s">
        <v>8526</v>
      </c>
      <c r="B438" t="s">
        <v>8839</v>
      </c>
      <c r="C438" t="s">
        <v>8840</v>
      </c>
    </row>
    <row r="439" spans="1:3">
      <c r="A439" t="s">
        <v>8531</v>
      </c>
      <c r="B439" t="s">
        <v>8841</v>
      </c>
      <c r="C439" t="s">
        <v>8842</v>
      </c>
    </row>
    <row r="440" spans="1:3">
      <c r="A440" t="s">
        <v>8538</v>
      </c>
      <c r="B440" t="s">
        <v>8843</v>
      </c>
      <c r="C440" t="s">
        <v>8844</v>
      </c>
    </row>
    <row r="441" spans="1:3">
      <c r="A441" t="s">
        <v>8543</v>
      </c>
      <c r="B441" t="s">
        <v>8845</v>
      </c>
      <c r="C441" t="s">
        <v>8846</v>
      </c>
    </row>
    <row r="442" spans="1:3">
      <c r="A442" s="28" t="s">
        <v>8248</v>
      </c>
      <c r="B442" t="s">
        <v>8847</v>
      </c>
      <c r="C442" t="s">
        <v>8848</v>
      </c>
    </row>
    <row r="443" spans="1:3">
      <c r="A443" t="s">
        <v>8550</v>
      </c>
      <c r="B443" t="s">
        <v>8849</v>
      </c>
      <c r="C443" t="s">
        <v>8850</v>
      </c>
    </row>
    <row r="444" spans="1:3">
      <c r="A444" t="s">
        <v>8555</v>
      </c>
      <c r="B444" t="s">
        <v>8851</v>
      </c>
      <c r="C444" t="s">
        <v>8852</v>
      </c>
    </row>
    <row r="445" spans="1:3">
      <c r="A445" s="28" t="s">
        <v>8558</v>
      </c>
      <c r="B445" t="s">
        <v>8853</v>
      </c>
      <c r="C445" t="s">
        <v>8854</v>
      </c>
    </row>
    <row r="446" spans="1:3">
      <c r="A446" t="s">
        <v>8626</v>
      </c>
      <c r="B446" t="s">
        <v>8855</v>
      </c>
      <c r="C446" t="s">
        <v>8856</v>
      </c>
    </row>
    <row r="447" spans="1:3">
      <c r="A447" t="s">
        <v>8093</v>
      </c>
      <c r="B447" s="28" t="s">
        <v>8857</v>
      </c>
      <c r="C447" t="s">
        <v>8858</v>
      </c>
    </row>
    <row r="448" spans="1:3">
      <c r="A448" t="s">
        <v>8563</v>
      </c>
      <c r="B448" t="s">
        <v>8859</v>
      </c>
      <c r="C448" t="s">
        <v>8860</v>
      </c>
    </row>
    <row r="449" spans="1:3">
      <c r="A449" t="s">
        <v>8631</v>
      </c>
      <c r="B449" t="s">
        <v>8861</v>
      </c>
      <c r="C449" t="s">
        <v>8862</v>
      </c>
    </row>
    <row r="450" spans="1:3">
      <c r="A450" t="s">
        <v>8182</v>
      </c>
      <c r="B450" t="s">
        <v>8863</v>
      </c>
      <c r="C450" t="s">
        <v>8864</v>
      </c>
    </row>
    <row r="451" spans="1:3">
      <c r="A451" t="s">
        <v>2143</v>
      </c>
      <c r="B451" s="28" t="s">
        <v>8865</v>
      </c>
      <c r="C451" t="s">
        <v>8866</v>
      </c>
    </row>
    <row r="452" spans="1:3">
      <c r="A452" t="s">
        <v>8711</v>
      </c>
      <c r="B452" t="s">
        <v>8867</v>
      </c>
      <c r="C452" t="s">
        <v>8868</v>
      </c>
    </row>
    <row r="453" spans="1:3">
      <c r="A453" t="s">
        <v>8717</v>
      </c>
      <c r="B453" s="28" t="s">
        <v>8869</v>
      </c>
      <c r="C453" t="s">
        <v>8870</v>
      </c>
    </row>
    <row r="454" spans="1:3">
      <c r="A454" t="s">
        <v>8723</v>
      </c>
      <c r="B454" t="s">
        <v>8871</v>
      </c>
      <c r="C454" t="s">
        <v>8872</v>
      </c>
    </row>
    <row r="455" spans="1:3">
      <c r="A455" t="s">
        <v>8732</v>
      </c>
      <c r="B455" t="s">
        <v>8873</v>
      </c>
      <c r="C455" t="s">
        <v>8874</v>
      </c>
    </row>
    <row r="456" spans="1:3">
      <c r="A456" t="s">
        <v>8187</v>
      </c>
      <c r="B456" t="s">
        <v>8875</v>
      </c>
      <c r="C456" t="s">
        <v>8876</v>
      </c>
    </row>
    <row r="457" spans="1:3">
      <c r="A457" s="28" t="s">
        <v>2169</v>
      </c>
      <c r="B457" t="s">
        <v>1225</v>
      </c>
      <c r="C457" t="s">
        <v>8877</v>
      </c>
    </row>
    <row r="458" spans="1:3">
      <c r="A458" s="28" t="s">
        <v>8766</v>
      </c>
      <c r="B458" t="s">
        <v>8878</v>
      </c>
      <c r="C458" t="s">
        <v>8879</v>
      </c>
    </row>
    <row r="459" spans="1:3">
      <c r="A459" t="s">
        <v>2024</v>
      </c>
      <c r="B459" t="s">
        <v>8880</v>
      </c>
      <c r="C459" t="s">
        <v>8881</v>
      </c>
    </row>
    <row r="460" spans="1:3">
      <c r="A460" t="s">
        <v>8236</v>
      </c>
      <c r="B460" t="s">
        <v>8882</v>
      </c>
      <c r="C460" t="s">
        <v>8883</v>
      </c>
    </row>
    <row r="461" spans="1:3">
      <c r="A461" t="s">
        <v>8371</v>
      </c>
      <c r="B461" t="s">
        <v>8884</v>
      </c>
      <c r="C461" t="s">
        <v>8885</v>
      </c>
    </row>
    <row r="462" spans="1:3">
      <c r="A462" t="s">
        <v>2090</v>
      </c>
      <c r="B462" t="s">
        <v>8886</v>
      </c>
      <c r="C462" t="s">
        <v>8887</v>
      </c>
    </row>
    <row r="463" spans="1:3">
      <c r="A463" s="210" t="s">
        <v>8898</v>
      </c>
      <c r="B463" t="s">
        <v>9015</v>
      </c>
      <c r="C463" t="s">
        <v>9016</v>
      </c>
    </row>
    <row r="464" spans="1:3">
      <c r="A464" s="210" t="s">
        <v>8897</v>
      </c>
      <c r="B464" t="s">
        <v>9017</v>
      </c>
      <c r="C464" t="s">
        <v>9018</v>
      </c>
    </row>
    <row r="465" spans="1:3">
      <c r="A465" s="210" t="s">
        <v>8896</v>
      </c>
      <c r="B465" t="s">
        <v>9019</v>
      </c>
      <c r="C465" t="s">
        <v>9020</v>
      </c>
    </row>
    <row r="466" spans="1:3">
      <c r="A466" s="210" t="s">
        <v>8895</v>
      </c>
      <c r="B466" t="s">
        <v>9021</v>
      </c>
      <c r="C466" t="s">
        <v>9022</v>
      </c>
    </row>
    <row r="467" spans="1:3">
      <c r="A467" s="210" t="s">
        <v>8894</v>
      </c>
      <c r="B467" t="s">
        <v>9023</v>
      </c>
      <c r="C467" t="s">
        <v>9024</v>
      </c>
    </row>
    <row r="468" spans="1:3">
      <c r="A468" s="210" t="s">
        <v>8893</v>
      </c>
      <c r="B468" t="s">
        <v>9025</v>
      </c>
      <c r="C468" t="s">
        <v>9026</v>
      </c>
    </row>
    <row r="469" spans="1:3">
      <c r="A469" s="210" t="s">
        <v>8892</v>
      </c>
      <c r="B469" t="s">
        <v>9027</v>
      </c>
      <c r="C469" t="s">
        <v>9028</v>
      </c>
    </row>
    <row r="470" spans="1:3">
      <c r="A470" s="210" t="s">
        <v>2159</v>
      </c>
      <c r="B470" t="s">
        <v>9029</v>
      </c>
      <c r="C470" t="s">
        <v>9030</v>
      </c>
    </row>
    <row r="471" spans="1:3">
      <c r="A471" s="210" t="s">
        <v>8899</v>
      </c>
      <c r="B471" t="s">
        <v>9031</v>
      </c>
      <c r="C471" t="s">
        <v>9032</v>
      </c>
    </row>
    <row r="472" spans="1:3">
      <c r="A472" s="210" t="s">
        <v>9141</v>
      </c>
      <c r="B472" s="28" t="s">
        <v>9148</v>
      </c>
      <c r="C472" t="s">
        <v>9149</v>
      </c>
    </row>
    <row r="473" spans="1:3">
      <c r="A473" s="210" t="s">
        <v>9137</v>
      </c>
      <c r="B473" t="s">
        <v>9150</v>
      </c>
      <c r="C473" t="s">
        <v>9151</v>
      </c>
    </row>
    <row r="474" spans="1:3">
      <c r="A474" s="210" t="s">
        <v>9132</v>
      </c>
      <c r="B474" t="s">
        <v>9154</v>
      </c>
      <c r="C474" t="s">
        <v>9155</v>
      </c>
    </row>
    <row r="475" spans="1:3">
      <c r="A475" s="210" t="s">
        <v>9127</v>
      </c>
      <c r="B475" t="s">
        <v>9152</v>
      </c>
      <c r="C475" t="s">
        <v>9153</v>
      </c>
    </row>
    <row r="476" spans="1:3">
      <c r="A476" s="210" t="s">
        <v>9124</v>
      </c>
      <c r="B476" t="s">
        <v>9156</v>
      </c>
      <c r="C476" t="s">
        <v>9157</v>
      </c>
    </row>
    <row r="477" spans="1:3">
      <c r="A477" s="210" t="s">
        <v>9119</v>
      </c>
      <c r="B477" t="s">
        <v>9158</v>
      </c>
      <c r="C477" t="s">
        <v>9159</v>
      </c>
    </row>
    <row r="478" spans="1:3">
      <c r="A478" s="210" t="s">
        <v>9114</v>
      </c>
      <c r="B478" s="28" t="s">
        <v>9160</v>
      </c>
      <c r="C478" t="s">
        <v>9161</v>
      </c>
    </row>
    <row r="479" spans="1:3">
      <c r="A479" s="210" t="s">
        <v>9109</v>
      </c>
      <c r="B479" t="s">
        <v>9162</v>
      </c>
      <c r="C479" t="s">
        <v>9163</v>
      </c>
    </row>
    <row r="480" spans="1:3">
      <c r="A480" s="210" t="s">
        <v>9102</v>
      </c>
      <c r="B480" t="s">
        <v>9164</v>
      </c>
      <c r="C480" t="s">
        <v>9165</v>
      </c>
    </row>
    <row r="481" spans="1:3">
      <c r="A481" s="210" t="s">
        <v>9097</v>
      </c>
      <c r="B481" t="s">
        <v>9166</v>
      </c>
      <c r="C481" t="s">
        <v>9167</v>
      </c>
    </row>
    <row r="482" spans="1:3">
      <c r="A482" s="210" t="s">
        <v>9093</v>
      </c>
      <c r="B482" t="s">
        <v>9168</v>
      </c>
      <c r="C482" t="s">
        <v>9169</v>
      </c>
    </row>
    <row r="483" spans="1:3">
      <c r="A483" s="210" t="s">
        <v>9090</v>
      </c>
      <c r="B483" t="s">
        <v>9170</v>
      </c>
      <c r="C483" t="s">
        <v>9171</v>
      </c>
    </row>
    <row r="484" spans="1:3">
      <c r="A484" s="210" t="s">
        <v>9085</v>
      </c>
      <c r="B484" t="s">
        <v>9172</v>
      </c>
      <c r="C484" t="s">
        <v>9173</v>
      </c>
    </row>
    <row r="485" spans="1:3">
      <c r="A485" s="210" t="s">
        <v>9145</v>
      </c>
      <c r="B485" s="28" t="s">
        <v>9174</v>
      </c>
      <c r="C485" t="s">
        <v>9175</v>
      </c>
    </row>
    <row r="486" spans="1:3">
      <c r="A486" s="210" t="s">
        <v>9079</v>
      </c>
      <c r="B486" t="s">
        <v>9176</v>
      </c>
      <c r="C486" t="s">
        <v>9177</v>
      </c>
    </row>
    <row r="487" spans="1:3">
      <c r="A487" s="210" t="s">
        <v>9074</v>
      </c>
      <c r="B487" t="s">
        <v>9178</v>
      </c>
      <c r="C487" t="s">
        <v>9179</v>
      </c>
    </row>
    <row r="488" spans="1:3">
      <c r="A488" s="210" t="s">
        <v>9065</v>
      </c>
      <c r="B488" t="s">
        <v>9180</v>
      </c>
      <c r="C488" t="s">
        <v>9181</v>
      </c>
    </row>
    <row r="489" spans="1:3">
      <c r="A489" t="s">
        <v>9531</v>
      </c>
      <c r="B489" t="s">
        <v>9591</v>
      </c>
      <c r="C489" t="s">
        <v>9592</v>
      </c>
    </row>
    <row r="490" spans="1:3">
      <c r="A490" t="s">
        <v>9526</v>
      </c>
      <c r="B490" t="s">
        <v>9593</v>
      </c>
      <c r="C490" t="s">
        <v>9594</v>
      </c>
    </row>
    <row r="491" spans="1:3">
      <c r="A491" t="s">
        <v>9519</v>
      </c>
      <c r="B491" t="s">
        <v>9595</v>
      </c>
      <c r="C491" t="s">
        <v>9596</v>
      </c>
    </row>
    <row r="492" spans="1:3">
      <c r="A492" t="s">
        <v>9514</v>
      </c>
      <c r="B492" t="s">
        <v>9597</v>
      </c>
      <c r="C492" t="s">
        <v>9598</v>
      </c>
    </row>
    <row r="493" spans="1:3">
      <c r="A493" t="s">
        <v>9509</v>
      </c>
      <c r="B493" t="s">
        <v>9599</v>
      </c>
      <c r="C493" t="s">
        <v>9600</v>
      </c>
    </row>
    <row r="494" spans="1:3">
      <c r="A494" t="s">
        <v>9504</v>
      </c>
      <c r="B494" t="s">
        <v>9601</v>
      </c>
      <c r="C494" t="s">
        <v>9602</v>
      </c>
    </row>
    <row r="495" spans="1:3">
      <c r="A495" t="s">
        <v>9501</v>
      </c>
      <c r="B495" t="s">
        <v>9603</v>
      </c>
      <c r="C495" t="s">
        <v>9604</v>
      </c>
    </row>
    <row r="496" spans="1:3">
      <c r="A496" t="s">
        <v>9496</v>
      </c>
      <c r="B496" t="s">
        <v>9605</v>
      </c>
      <c r="C496" t="s">
        <v>9606</v>
      </c>
    </row>
    <row r="497" spans="1:3">
      <c r="A497" t="s">
        <v>9491</v>
      </c>
      <c r="B497" t="s">
        <v>9607</v>
      </c>
      <c r="C497" t="s">
        <v>9608</v>
      </c>
    </row>
    <row r="498" spans="1:3">
      <c r="A498" t="s">
        <v>9484</v>
      </c>
      <c r="B498" t="s">
        <v>9609</v>
      </c>
      <c r="C498" t="s">
        <v>9610</v>
      </c>
    </row>
    <row r="499" spans="1:3">
      <c r="A499" t="s">
        <v>9479</v>
      </c>
      <c r="B499" t="s">
        <v>9611</v>
      </c>
      <c r="C499" t="s">
        <v>9612</v>
      </c>
    </row>
    <row r="500" spans="1:3">
      <c r="A500" t="s">
        <v>9472</v>
      </c>
      <c r="B500" t="s">
        <v>9613</v>
      </c>
      <c r="C500" t="s">
        <v>9614</v>
      </c>
    </row>
    <row r="501" spans="1:3">
      <c r="A501" t="s">
        <v>9467</v>
      </c>
      <c r="B501" t="s">
        <v>9615</v>
      </c>
      <c r="C501" t="s">
        <v>9616</v>
      </c>
    </row>
    <row r="502" spans="1:3">
      <c r="A502" t="s">
        <v>9463</v>
      </c>
      <c r="B502" t="s">
        <v>9617</v>
      </c>
      <c r="C502" t="s">
        <v>9618</v>
      </c>
    </row>
    <row r="503" spans="1:3">
      <c r="A503" t="s">
        <v>9455</v>
      </c>
      <c r="B503" t="s">
        <v>9619</v>
      </c>
      <c r="C503" t="s">
        <v>9620</v>
      </c>
    </row>
    <row r="504" spans="1:3">
      <c r="A504" t="s">
        <v>9451</v>
      </c>
      <c r="B504" t="s">
        <v>9621</v>
      </c>
      <c r="C504" t="s">
        <v>9622</v>
      </c>
    </row>
    <row r="505" spans="1:3">
      <c r="A505" t="s">
        <v>9448</v>
      </c>
      <c r="B505" t="s">
        <v>9623</v>
      </c>
      <c r="C505" t="s">
        <v>9624</v>
      </c>
    </row>
    <row r="506" spans="1:3">
      <c r="A506" t="s">
        <v>9445</v>
      </c>
      <c r="B506" t="s">
        <v>9625</v>
      </c>
      <c r="C506" t="s">
        <v>9626</v>
      </c>
    </row>
    <row r="507" spans="1:3">
      <c r="A507" t="s">
        <v>9442</v>
      </c>
      <c r="B507" t="s">
        <v>9627</v>
      </c>
      <c r="C507" t="s">
        <v>9628</v>
      </c>
    </row>
    <row r="508" spans="1:3">
      <c r="A508" t="s">
        <v>9438</v>
      </c>
      <c r="B508" t="s">
        <v>9629</v>
      </c>
      <c r="C508" t="s">
        <v>9630</v>
      </c>
    </row>
    <row r="509" spans="1:3">
      <c r="A509" t="s">
        <v>9423</v>
      </c>
      <c r="B509" t="s">
        <v>9631</v>
      </c>
      <c r="C509" t="s">
        <v>9632</v>
      </c>
    </row>
    <row r="510" spans="1:3">
      <c r="A510" t="s">
        <v>9420</v>
      </c>
      <c r="B510" t="s">
        <v>9633</v>
      </c>
      <c r="C510" t="s">
        <v>9634</v>
      </c>
    </row>
    <row r="511" spans="1:3">
      <c r="A511" t="s">
        <v>9539</v>
      </c>
      <c r="B511" t="s">
        <v>9635</v>
      </c>
      <c r="C511" t="s">
        <v>9636</v>
      </c>
    </row>
    <row r="512" spans="1:3">
      <c r="A512" t="s">
        <v>9549</v>
      </c>
      <c r="B512" t="s">
        <v>9637</v>
      </c>
      <c r="C512" t="s">
        <v>9638</v>
      </c>
    </row>
    <row r="513" spans="1:3">
      <c r="A513" t="s">
        <v>9544</v>
      </c>
      <c r="B513" t="s">
        <v>9639</v>
      </c>
      <c r="C513" t="s">
        <v>9640</v>
      </c>
    </row>
    <row r="514" spans="1:3">
      <c r="A514" t="s">
        <v>9554</v>
      </c>
      <c r="B514" t="s">
        <v>9641</v>
      </c>
      <c r="C514" t="s">
        <v>9642</v>
      </c>
    </row>
    <row r="515" spans="1:3">
      <c r="A515" t="s">
        <v>9559</v>
      </c>
      <c r="B515" t="s">
        <v>9643</v>
      </c>
      <c r="C515" t="s">
        <v>9644</v>
      </c>
    </row>
    <row r="516" spans="1:3">
      <c r="A516" t="s">
        <v>9564</v>
      </c>
      <c r="B516" t="s">
        <v>9645</v>
      </c>
      <c r="C516" t="s">
        <v>9646</v>
      </c>
    </row>
    <row r="517" spans="1:3">
      <c r="A517" t="s">
        <v>9569</v>
      </c>
      <c r="B517" t="s">
        <v>9647</v>
      </c>
      <c r="C517" t="s">
        <v>9648</v>
      </c>
    </row>
    <row r="518" spans="1:3">
      <c r="A518" t="s">
        <v>9574</v>
      </c>
      <c r="B518" t="s">
        <v>9649</v>
      </c>
      <c r="C518" t="s">
        <v>9650</v>
      </c>
    </row>
    <row r="519" spans="1:3">
      <c r="A519" t="s">
        <v>9579</v>
      </c>
      <c r="B519" t="s">
        <v>9651</v>
      </c>
      <c r="C519" t="s">
        <v>9652</v>
      </c>
    </row>
    <row r="520" spans="1:3">
      <c r="A520" t="s">
        <v>9584</v>
      </c>
      <c r="B520" t="s">
        <v>9653</v>
      </c>
      <c r="C520" t="s">
        <v>9654</v>
      </c>
    </row>
    <row r="521" spans="1:3">
      <c r="A521" t="s">
        <v>9534</v>
      </c>
      <c r="B521" t="s">
        <v>9655</v>
      </c>
      <c r="C521" t="s">
        <v>9656</v>
      </c>
    </row>
    <row r="522" spans="1:3">
      <c r="A522" s="210" t="s">
        <v>9825</v>
      </c>
      <c r="B522" t="s">
        <v>9916</v>
      </c>
      <c r="C522" t="s">
        <v>9917</v>
      </c>
    </row>
    <row r="523" spans="1:3">
      <c r="A523" s="210" t="s">
        <v>9879</v>
      </c>
      <c r="B523" t="s">
        <v>9918</v>
      </c>
      <c r="C523" t="s">
        <v>9919</v>
      </c>
    </row>
    <row r="524" spans="1:3">
      <c r="A524" s="210" t="s">
        <v>9894</v>
      </c>
      <c r="B524" t="s">
        <v>9920</v>
      </c>
      <c r="C524" t="s">
        <v>9921</v>
      </c>
    </row>
    <row r="525" spans="1:3">
      <c r="A525" s="210" t="s">
        <v>9911</v>
      </c>
      <c r="B525" t="s">
        <v>9922</v>
      </c>
      <c r="C525" t="s">
        <v>9923</v>
      </c>
    </row>
    <row r="526" spans="1:3">
      <c r="A526" s="210" t="s">
        <v>9855</v>
      </c>
      <c r="B526" t="s">
        <v>9924</v>
      </c>
      <c r="C526" t="s">
        <v>9925</v>
      </c>
    </row>
    <row r="527" spans="1:3">
      <c r="A527" s="210" t="s">
        <v>9871</v>
      </c>
      <c r="B527" t="s">
        <v>9926</v>
      </c>
      <c r="C527" t="s">
        <v>9927</v>
      </c>
    </row>
    <row r="528" spans="1:3">
      <c r="A528" s="210" t="s">
        <v>9863</v>
      </c>
      <c r="B528" t="s">
        <v>9928</v>
      </c>
      <c r="C528" t="s">
        <v>9929</v>
      </c>
    </row>
    <row r="529" spans="1:3">
      <c r="A529" s="210" t="s">
        <v>9832</v>
      </c>
      <c r="B529" t="s">
        <v>9930</v>
      </c>
      <c r="C529" t="s">
        <v>9931</v>
      </c>
    </row>
    <row r="530" spans="1:3">
      <c r="A530" s="210" t="s">
        <v>9884</v>
      </c>
      <c r="B530" t="s">
        <v>9932</v>
      </c>
      <c r="C530" t="s">
        <v>9933</v>
      </c>
    </row>
    <row r="531" spans="1:3">
      <c r="A531" s="210" t="s">
        <v>9969</v>
      </c>
      <c r="B531" t="s">
        <v>9977</v>
      </c>
      <c r="C531" t="s">
        <v>9978</v>
      </c>
    </row>
    <row r="532" spans="1:3">
      <c r="A532" t="s">
        <v>10186</v>
      </c>
      <c r="B532" t="s">
        <v>12843</v>
      </c>
      <c r="C532" t="s">
        <v>12844</v>
      </c>
    </row>
    <row r="533" spans="1:3">
      <c r="A533" t="s">
        <v>10198</v>
      </c>
      <c r="B533" t="s">
        <v>12845</v>
      </c>
      <c r="C533" t="s">
        <v>12846</v>
      </c>
    </row>
    <row r="534" spans="1:3">
      <c r="A534" t="s">
        <v>10207</v>
      </c>
      <c r="B534" t="s">
        <v>12847</v>
      </c>
      <c r="C534" t="s">
        <v>12848</v>
      </c>
    </row>
    <row r="535" spans="1:3">
      <c r="A535" t="s">
        <v>10240</v>
      </c>
      <c r="B535" t="s">
        <v>12849</v>
      </c>
      <c r="C535" t="s">
        <v>12850</v>
      </c>
    </row>
    <row r="536" spans="1:3">
      <c r="A536" t="s">
        <v>10245</v>
      </c>
      <c r="B536" t="s">
        <v>12851</v>
      </c>
      <c r="C536" t="s">
        <v>12852</v>
      </c>
    </row>
    <row r="537" spans="1:3">
      <c r="A537" t="s">
        <v>10266</v>
      </c>
      <c r="B537" t="s">
        <v>12853</v>
      </c>
      <c r="C537" t="s">
        <v>12854</v>
      </c>
    </row>
    <row r="538" spans="1:3">
      <c r="A538" t="s">
        <v>12734</v>
      </c>
      <c r="B538" t="s">
        <v>12855</v>
      </c>
      <c r="C538" t="s">
        <v>12856</v>
      </c>
    </row>
    <row r="539" spans="1:3">
      <c r="A539" t="s">
        <v>12740</v>
      </c>
      <c r="B539" t="s">
        <v>12857</v>
      </c>
      <c r="C539" t="s">
        <v>12858</v>
      </c>
    </row>
    <row r="540" spans="1:3">
      <c r="A540" s="28" t="s">
        <v>5089</v>
      </c>
      <c r="B540" t="s">
        <v>12870</v>
      </c>
      <c r="C540" t="s">
        <v>12871</v>
      </c>
    </row>
    <row r="541" spans="1:3">
      <c r="A541" s="210" t="s">
        <v>13149</v>
      </c>
      <c r="B541" t="s">
        <v>13576</v>
      </c>
      <c r="C541" t="s">
        <v>13577</v>
      </c>
    </row>
    <row r="542" spans="1:3">
      <c r="A542" s="210" t="s">
        <v>13155</v>
      </c>
      <c r="B542" t="s">
        <v>13578</v>
      </c>
      <c r="C542" t="s">
        <v>13579</v>
      </c>
    </row>
    <row r="543" spans="1:3">
      <c r="A543" s="210" t="s">
        <v>13167</v>
      </c>
      <c r="B543" t="s">
        <v>13580</v>
      </c>
      <c r="C543" t="s">
        <v>13581</v>
      </c>
    </row>
    <row r="544" spans="1:3">
      <c r="A544" s="210" t="s">
        <v>13082</v>
      </c>
      <c r="B544" t="s">
        <v>13582</v>
      </c>
      <c r="C544" t="s">
        <v>13583</v>
      </c>
    </row>
    <row r="545" spans="1:3">
      <c r="A545" s="210" t="s">
        <v>13036</v>
      </c>
      <c r="B545" t="s">
        <v>13584</v>
      </c>
      <c r="C545" t="s">
        <v>13585</v>
      </c>
    </row>
    <row r="546" spans="1:3">
      <c r="A546" s="210" t="s">
        <v>13161</v>
      </c>
      <c r="B546" t="s">
        <v>13586</v>
      </c>
      <c r="C546" t="s">
        <v>13587</v>
      </c>
    </row>
    <row r="547" spans="1:3">
      <c r="A547" s="210" t="s">
        <v>13357</v>
      </c>
      <c r="B547" t="s">
        <v>13588</v>
      </c>
      <c r="C547" t="s">
        <v>13589</v>
      </c>
    </row>
    <row r="548" spans="1:3">
      <c r="A548" s="210" t="s">
        <v>13333</v>
      </c>
      <c r="B548" t="s">
        <v>13590</v>
      </c>
      <c r="C548" t="s">
        <v>13591</v>
      </c>
    </row>
    <row r="549" spans="1:3">
      <c r="A549" s="210" t="s">
        <v>13139</v>
      </c>
      <c r="B549" t="s">
        <v>13592</v>
      </c>
      <c r="C549" t="s">
        <v>13593</v>
      </c>
    </row>
    <row r="550" spans="1:3">
      <c r="A550" s="210" t="s">
        <v>13307</v>
      </c>
      <c r="B550" t="s">
        <v>13594</v>
      </c>
      <c r="C550" t="s">
        <v>13595</v>
      </c>
    </row>
    <row r="551" spans="1:3">
      <c r="A551" s="210" t="s">
        <v>13563</v>
      </c>
      <c r="B551" t="s">
        <v>13596</v>
      </c>
      <c r="C551" t="s">
        <v>13597</v>
      </c>
    </row>
    <row r="552" spans="1:3">
      <c r="A552" s="210" t="s">
        <v>13281</v>
      </c>
      <c r="B552" t="s">
        <v>13598</v>
      </c>
      <c r="C552" t="s">
        <v>13599</v>
      </c>
    </row>
    <row r="553" spans="1:3">
      <c r="A553" s="210" t="s">
        <v>13275</v>
      </c>
      <c r="B553" t="s">
        <v>13600</v>
      </c>
      <c r="C553" t="s">
        <v>13601</v>
      </c>
    </row>
    <row r="554" spans="1:3">
      <c r="A554" s="210" t="s">
        <v>13269</v>
      </c>
      <c r="B554" t="s">
        <v>13602</v>
      </c>
      <c r="C554" t="s">
        <v>13603</v>
      </c>
    </row>
    <row r="555" spans="1:3">
      <c r="A555" s="210" t="s">
        <v>13181</v>
      </c>
      <c r="B555" t="s">
        <v>13604</v>
      </c>
      <c r="C555" t="s">
        <v>13605</v>
      </c>
    </row>
    <row r="556" spans="1:3">
      <c r="A556" s="210" t="s">
        <v>13187</v>
      </c>
      <c r="B556" t="s">
        <v>13606</v>
      </c>
      <c r="C556" t="s">
        <v>13607</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2012-12-19T20:38:03Z</dcterms:modified>
</cp:coreProperties>
</file>