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80" windowWidth="10815" windowHeight="79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Reparos!$A$2:$O$755</definedName>
    <definedName name="_xlnm._FilterDatabase" localSheetId="4" hidden="1">SAOM!$A$1:$AD$2113</definedName>
    <definedName name="_xlnm._FilterDatabase" localSheetId="9" hidden="1">Tecnicos!$A$2:$E$9</definedName>
    <definedName name="_xlnm._FilterDatabase" localSheetId="0" hidden="1">VODANET!$A$4:$AI$2114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44" i="12" l="1"/>
  <c r="C744" i="12"/>
  <c r="D744" i="12"/>
  <c r="E744" i="12"/>
  <c r="F744" i="12"/>
  <c r="H744" i="12"/>
  <c r="B745" i="12"/>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0" i="1" l="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23" i="1" l="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E87" i="12" l="1"/>
  <c r="E736" i="12"/>
  <c r="AG116" i="1"/>
  <c r="H736" i="12" s="1"/>
  <c r="B736" i="12"/>
  <c r="AG166" i="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<sst xmlns="http://schemas.openxmlformats.org/spreadsheetml/2006/main" count="74309" uniqueCount="23181">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</sst>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98" activePane="bottomRight" state="frozen"/>
      <selection pane="topRight" activeCell="D1" sqref="D1"/>
      <selection pane="bottomLeft" activeCell="A5" sqref="A5"/>
      <selection pane="bottomRight" activeCell="D122" sqref="D122"/>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23152</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23073</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23103</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23094</v>
      </c>
      <c r="AA2106" s="16"/>
      <c r="AB2106" s="426"/>
      <c r="AC2106" s="258" t="s">
        <v>453</v>
      </c>
      <c r="AD2106" s="60" t="s">
        <v>23095</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23073</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23073</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23073</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23073</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23107</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23162</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5"/>
  <sheetViews>
    <sheetView zoomScale="90" zoomScaleNormal="90" workbookViewId="0">
      <pane xSplit="1" ySplit="2" topLeftCell="B131" activePane="bottomRight" state="frozen"/>
      <selection pane="topRight" activeCell="B1" sqref="B1"/>
      <selection pane="bottomLeft" activeCell="A3" sqref="A3"/>
      <selection pane="bottomRight" activeCell="H620" sqref="H62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2"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23173</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23115</v>
      </c>
      <c r="M383" s="95" t="s">
        <v>23167</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23122</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23145</v>
      </c>
      <c r="N456" s="15" t="s">
        <v>23146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23097</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23071</v>
      </c>
      <c r="M614" s="95" t="s">
        <v>23072</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23167</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23081</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23101</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c r="K620" s="450" t="s">
        <v>22724</v>
      </c>
      <c r="L620" s="95" t="s">
        <v>22752</v>
      </c>
      <c r="M620" s="95" t="s">
        <v>4066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23108</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23076</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23070</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23079</v>
      </c>
      <c r="N685" s="15" t="s">
        <v>23080</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23077</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23110</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23086</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23078</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23102</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23093</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23100</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23113</v>
      </c>
      <c r="M699" s="95" t="s">
        <v>23114</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23106</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23067</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23068</v>
      </c>
      <c r="M702" s="95" t="s">
        <v>23082</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23068</v>
      </c>
      <c r="M703" s="95" t="s">
        <v>23085</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23069</v>
      </c>
      <c r="M704" s="95" t="s">
        <v>23084</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23075</v>
      </c>
      <c r="M705" s="95" t="s">
        <v>23083</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23105</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23074</v>
      </c>
      <c r="M708" s="95" t="s">
        <v>23092</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23087</v>
      </c>
      <c r="M709" s="95" t="s">
        <v>23116</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23088</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23089</v>
      </c>
      <c r="M711" s="349" t="s">
        <v>23118</v>
      </c>
      <c r="N711" s="15" t="s">
        <v>23149</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23090</v>
      </c>
      <c r="M712" s="95" t="s">
        <v>23177</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23091</v>
      </c>
      <c r="M713" s="95" t="s">
        <v>23143</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53" t="s">
        <v>8443</v>
      </c>
      <c r="L714" s="95" t="s">
        <v>23096</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23098</v>
      </c>
      <c r="M715" s="95" t="s">
        <v>23119</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23099</v>
      </c>
      <c r="M716" s="95" t="s">
        <v>23117</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23104</v>
      </c>
      <c r="M717" s="95" t="s">
        <v>20599</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23109</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23111</v>
      </c>
      <c r="M719" s="95" t="s">
        <v>23121</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23112</v>
      </c>
      <c r="M720" s="95" t="s">
        <v>23120</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23142</v>
      </c>
      <c r="M721" s="95" t="s">
        <v>23150</v>
      </c>
      <c r="N721" s="15" t="s">
        <v>23151</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23174</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23144</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23147</v>
      </c>
      <c r="M724" s="95" t="s">
        <v>23179</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23148</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453" t="s">
        <v>8443</v>
      </c>
      <c r="L726" s="95" t="s">
        <v>15986</v>
      </c>
      <c r="M726" s="95" t="s">
        <v>20565</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23163</v>
      </c>
      <c r="M728" s="95" t="s">
        <v>23166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23164</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c r="K730" s="444" t="s">
        <v>8445</v>
      </c>
      <c r="L730" s="95" t="s">
        <v>23165</v>
      </c>
      <c r="M730" s="95" t="s">
        <v>4066</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36" t="s">
        <v>8443</v>
      </c>
      <c r="L731" s="95" t="s">
        <v>23169</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c r="K732" s="444" t="s">
        <v>8445</v>
      </c>
      <c r="L732" s="95" t="s">
        <v>23170</v>
      </c>
      <c r="M732" s="95" t="s">
        <v>4066</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f>VLOOKUP(A733,VODANET!C$5:AG2827,31,0)</f>
        <v>41523</v>
      </c>
      <c r="I733" s="13">
        <v>41667</v>
      </c>
      <c r="J733" s="13"/>
      <c r="K733" s="444" t="s">
        <v>8445</v>
      </c>
      <c r="L733" s="95" t="s">
        <v>23171</v>
      </c>
      <c r="M733" s="95" t="s">
        <v>4066</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23172</v>
      </c>
      <c r="M734" s="95" t="s">
        <v>23180</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3" t="s">
        <v>8443</v>
      </c>
      <c r="L735" s="95" t="s">
        <v>23175</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c r="K736" s="450" t="s">
        <v>22724</v>
      </c>
      <c r="L736" s="95" t="s">
        <v>23176</v>
      </c>
      <c r="M736" s="95" t="s">
        <v>4066</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c r="K737" s="36" t="s">
        <v>611</v>
      </c>
      <c r="L737" s="95" t="s">
        <v>23178</v>
      </c>
      <c r="M737" s="95" t="s">
        <v>4066</v>
      </c>
      <c r="N737" s="15" t="s">
        <v>4066</v>
      </c>
    </row>
    <row r="738" spans="1:14" ht="15.75" customHeight="1" x14ac:dyDescent="0.25">
      <c r="A738" s="20"/>
      <c r="B738" s="22" t="e">
        <f>VLOOKUP(A738,VODANET!C$5:D2832,2,0)</f>
        <v>#N/A</v>
      </c>
      <c r="C738" s="22" t="e">
        <f>VLOOKUP(A738,VODANET!C$5:L2832,10,0)</f>
        <v>#N/A</v>
      </c>
      <c r="D738" s="10" t="e">
        <f>VLOOKUP(A738,VODANET!C$5:N2832,12,0)</f>
        <v>#N/A</v>
      </c>
      <c r="E738" s="356" t="e">
        <f>VLOOKUP(A738,VODANET!C$5:O2828,13,0)</f>
        <v>#N/A</v>
      </c>
      <c r="F738" s="356" t="e">
        <f>VLOOKUP(A738,Anatel!A$3:R3747,18,0)</f>
        <v>#N/A</v>
      </c>
      <c r="G738" s="356"/>
      <c r="H738" s="13" t="e">
        <f>VLOOKUP(A738,VODANET!C$5:AG2832,31,0)</f>
        <v>#N/A</v>
      </c>
      <c r="I738" s="13"/>
      <c r="J738" s="13"/>
      <c r="K738" s="36"/>
      <c r="L738" s="95"/>
      <c r="M738" s="95" t="s">
        <v>4066</v>
      </c>
      <c r="N738" s="15" t="s">
        <v>4066</v>
      </c>
    </row>
    <row r="739" spans="1:14" ht="15.75" customHeight="1" x14ac:dyDescent="0.25">
      <c r="A739" s="20"/>
      <c r="B739" s="22" t="e">
        <f>VLOOKUP(A739,VODANET!C$5:D2833,2,0)</f>
        <v>#N/A</v>
      </c>
      <c r="C739" s="22" t="e">
        <f>VLOOKUP(A739,VODANET!C$5:L2833,10,0)</f>
        <v>#N/A</v>
      </c>
      <c r="D739" s="10" t="e">
        <f>VLOOKUP(A739,VODANET!C$5:N2833,12,0)</f>
        <v>#N/A</v>
      </c>
      <c r="E739" s="356" t="e">
        <f>VLOOKUP(A739,VODANET!C$5:O2829,13,0)</f>
        <v>#N/A</v>
      </c>
      <c r="F739" s="356" t="e">
        <f>VLOOKUP(A739,Anatel!A$3:R3748,18,0)</f>
        <v>#N/A</v>
      </c>
      <c r="G739" s="356"/>
      <c r="H739" s="13" t="e">
        <f>VLOOKUP(A739,VODANET!C$5:AG2833,31,0)</f>
        <v>#N/A</v>
      </c>
      <c r="I739" s="13"/>
      <c r="J739" s="13"/>
      <c r="K739" s="36"/>
      <c r="L739" s="95"/>
      <c r="M739" s="95" t="s">
        <v>4066</v>
      </c>
      <c r="N739" s="15" t="s">
        <v>4066</v>
      </c>
    </row>
    <row r="740" spans="1:14" ht="15.75" customHeight="1" x14ac:dyDescent="0.25">
      <c r="A740" s="20"/>
      <c r="B740" s="22" t="e">
        <f>VLOOKUP(A740,VODANET!C$5:D2834,2,0)</f>
        <v>#N/A</v>
      </c>
      <c r="C740" s="22" t="e">
        <f>VLOOKUP(A740,VODANET!C$5:L2834,10,0)</f>
        <v>#N/A</v>
      </c>
      <c r="D740" s="10" t="e">
        <f>VLOOKUP(A740,VODANET!C$5:N2834,12,0)</f>
        <v>#N/A</v>
      </c>
      <c r="E740" s="356" t="e">
        <f>VLOOKUP(A740,VODANET!C$5:O2830,13,0)</f>
        <v>#N/A</v>
      </c>
      <c r="F740" s="356" t="e">
        <f>VLOOKUP(A740,Anatel!A$3:R3749,18,0)</f>
        <v>#N/A</v>
      </c>
      <c r="G740" s="356"/>
      <c r="H740" s="13" t="e">
        <f>VLOOKUP(A740,VODANET!C$5:AG2834,31,0)</f>
        <v>#N/A</v>
      </c>
      <c r="I740" s="13"/>
      <c r="J740" s="13"/>
      <c r="K740" s="36"/>
      <c r="L740" s="95"/>
      <c r="M740" s="95" t="s">
        <v>4066</v>
      </c>
      <c r="N740" s="15" t="s">
        <v>4066</v>
      </c>
    </row>
    <row r="741" spans="1:14" ht="15.75" customHeight="1" x14ac:dyDescent="0.25">
      <c r="A741" s="20"/>
      <c r="B741" s="22" t="e">
        <f>VLOOKUP(A741,VODANET!C$5:D2835,2,0)</f>
        <v>#N/A</v>
      </c>
      <c r="C741" s="22" t="e">
        <f>VLOOKUP(A741,VODANET!C$5:L2835,10,0)</f>
        <v>#N/A</v>
      </c>
      <c r="D741" s="10" t="e">
        <f>VLOOKUP(A741,VODANET!C$5:N2835,12,0)</f>
        <v>#N/A</v>
      </c>
      <c r="E741" s="356" t="e">
        <f>VLOOKUP(A741,VODANET!C$5:O2831,13,0)</f>
        <v>#N/A</v>
      </c>
      <c r="F741" s="356" t="e">
        <f>VLOOKUP(A741,Anatel!A$3:R3750,18,0)</f>
        <v>#N/A</v>
      </c>
      <c r="G741" s="356"/>
      <c r="H741" s="13" t="e">
        <f>VLOOKUP(A741,VODANET!C$5:AG2835,31,0)</f>
        <v>#N/A</v>
      </c>
      <c r="I741" s="13"/>
      <c r="J741" s="13"/>
      <c r="K741" s="36"/>
      <c r="L741" s="95"/>
      <c r="M741" s="95" t="s">
        <v>4066</v>
      </c>
      <c r="N741" s="15" t="s">
        <v>4066</v>
      </c>
    </row>
    <row r="742" spans="1:14" ht="15.75" customHeight="1" x14ac:dyDescent="0.25">
      <c r="A742" s="20"/>
      <c r="B742" s="22" t="e">
        <f>VLOOKUP(A742,VODANET!C$5:D2836,2,0)</f>
        <v>#N/A</v>
      </c>
      <c r="C742" s="22" t="e">
        <f>VLOOKUP(A742,VODANET!C$5:L2836,10,0)</f>
        <v>#N/A</v>
      </c>
      <c r="D742" s="10" t="e">
        <f>VLOOKUP(A742,VODANET!C$5:N2836,12,0)</f>
        <v>#N/A</v>
      </c>
      <c r="E742" s="356" t="e">
        <f>VLOOKUP(A742,VODANET!C$5:O2832,13,0)</f>
        <v>#N/A</v>
      </c>
      <c r="F742" s="356" t="e">
        <f>VLOOKUP(A742,Anatel!A$3:R3751,18,0)</f>
        <v>#N/A</v>
      </c>
      <c r="G742" s="356"/>
      <c r="H742" s="13" t="e">
        <f>VLOOKUP(A742,VODANET!C$5:AG2836,31,0)</f>
        <v>#N/A</v>
      </c>
      <c r="I742" s="13"/>
      <c r="J742" s="13"/>
      <c r="K742" s="36"/>
      <c r="L742" s="95"/>
      <c r="M742" s="95" t="s">
        <v>4066</v>
      </c>
      <c r="N742" s="15" t="s">
        <v>4066</v>
      </c>
    </row>
    <row r="743" spans="1:14" s="15" customFormat="1" ht="15.75" customHeight="1" x14ac:dyDescent="0.25">
      <c r="A743" s="20"/>
      <c r="B743" s="22" t="e">
        <f>VLOOKUP(A743,VODANET!C$5:D2837,2,0)</f>
        <v>#N/A</v>
      </c>
      <c r="C743" s="22" t="e">
        <f>VLOOKUP(A743,VODANET!C$5:L2837,10,0)</f>
        <v>#N/A</v>
      </c>
      <c r="D743" s="10" t="e">
        <f>VLOOKUP(A743,VODANET!C$5:N2837,12,0)</f>
        <v>#N/A</v>
      </c>
      <c r="E743" s="356" t="e">
        <f>VLOOKUP(A743,VODANET!C$5:O2833,13,0)</f>
        <v>#N/A</v>
      </c>
      <c r="F743" s="356" t="e">
        <f>VLOOKUP(A743,Anatel!A$3:R3752,18,0)</f>
        <v>#N/A</v>
      </c>
      <c r="G743" s="356"/>
      <c r="H743" s="13" t="e">
        <f>VLOOKUP(A743,VODANET!C$5:AG2837,31,0)</f>
        <v>#N/A</v>
      </c>
      <c r="I743" s="13"/>
      <c r="J743" s="13"/>
      <c r="K743" s="36"/>
      <c r="L743" s="95"/>
      <c r="M743" s="95" t="s">
        <v>4066</v>
      </c>
      <c r="N743" s="15" t="s">
        <v>4066</v>
      </c>
    </row>
    <row r="744" spans="1:14" s="15" customFormat="1" ht="15.75" customHeight="1" x14ac:dyDescent="0.25">
      <c r="A744" s="20"/>
      <c r="B744" s="22" t="e">
        <f>VLOOKUP(A744,VODANET!C$5:D2838,2,0)</f>
        <v>#N/A</v>
      </c>
      <c r="C744" s="22" t="e">
        <f>VLOOKUP(A744,VODANET!C$5:L2838,10,0)</f>
        <v>#N/A</v>
      </c>
      <c r="D744" s="10" t="e">
        <f>VLOOKUP(A744,VODANET!C$5:N2838,12,0)</f>
        <v>#N/A</v>
      </c>
      <c r="E744" s="356" t="e">
        <f>VLOOKUP(A744,VODANET!C$5:O2834,13,0)</f>
        <v>#N/A</v>
      </c>
      <c r="F744" s="356" t="e">
        <f>VLOOKUP(A744,Anatel!A$3:R3753,18,0)</f>
        <v>#N/A</v>
      </c>
      <c r="G744" s="356"/>
      <c r="H744" s="13" t="e">
        <f>VLOOKUP(A744,VODANET!C$5:AG2838,31,0)</f>
        <v>#N/A</v>
      </c>
      <c r="I744" s="13"/>
      <c r="J744" s="13"/>
      <c r="K744" s="36"/>
      <c r="L744" s="95"/>
      <c r="M744" s="95"/>
    </row>
    <row r="745" spans="1:14" s="15" customFormat="1" ht="15.75" customHeight="1" x14ac:dyDescent="0.25">
      <c r="A745" s="20"/>
      <c r="B745" s="22" t="e">
        <f>VLOOKUP(A745,VODANET!C$5:D2839,2,0)</f>
        <v>#N/A</v>
      </c>
      <c r="C745" s="22" t="e">
        <f>VLOOKUP(A745,VODANET!C$5:L2839,10,0)</f>
        <v>#N/A</v>
      </c>
      <c r="D745" s="10" t="e">
        <f>VLOOKUP(A745,VODANET!C$5:N2839,12,0)</f>
        <v>#N/A</v>
      </c>
      <c r="E745" s="356" t="e">
        <f>VLOOKUP(A745,VODANET!C$5:O2835,13,0)</f>
        <v>#N/A</v>
      </c>
      <c r="F745" s="356" t="e">
        <f>VLOOKUP(A745,Anatel!A$3:R3754,18,0)</f>
        <v>#N/A</v>
      </c>
      <c r="G745" s="356"/>
      <c r="H745" s="13" t="e">
        <f>VLOOKUP(A745,VODANET!C$5:AG2839,31,0)</f>
        <v>#N/A</v>
      </c>
      <c r="I745" s="13"/>
      <c r="J745" s="13"/>
      <c r="K745" s="36"/>
      <c r="L745" s="95"/>
      <c r="M745" s="95"/>
    </row>
    <row r="746" spans="1:14" s="15" customFormat="1" ht="15.75" customHeight="1" x14ac:dyDescent="0.25">
      <c r="A746" s="20"/>
      <c r="B746" s="22" t="e">
        <f>VLOOKUP(A746,VODANET!C$5:D2840,2,0)</f>
        <v>#N/A</v>
      </c>
      <c r="C746" s="22" t="e">
        <f>VLOOKUP(A746,VODANET!C$5:L2840,10,0)</f>
        <v>#N/A</v>
      </c>
      <c r="D746" s="10" t="e">
        <f>VLOOKUP(A746,VODANET!C$5:N2840,12,0)</f>
        <v>#N/A</v>
      </c>
      <c r="E746" s="356" t="e">
        <f>VLOOKUP(A746,VODANET!C$5:O2836,13,0)</f>
        <v>#N/A</v>
      </c>
      <c r="F746" s="356" t="e">
        <f>VLOOKUP(A746,Anatel!A$3:R3755,18,0)</f>
        <v>#N/A</v>
      </c>
      <c r="G746" s="356"/>
      <c r="H746" s="13" t="e">
        <f>VLOOKUP(A746,VODANET!C$5:AG2840,31,0)</f>
        <v>#N/A</v>
      </c>
      <c r="I746" s="13"/>
      <c r="J746" s="13"/>
      <c r="K746" s="36"/>
      <c r="L746" s="95"/>
      <c r="M746" s="95"/>
    </row>
    <row r="747" spans="1:14" s="15" customFormat="1" ht="15.75" customHeight="1" x14ac:dyDescent="0.25">
      <c r="A747" s="20"/>
      <c r="B747" s="22" t="e">
        <f>VLOOKUP(A747,VODANET!C$5:D2841,2,0)</f>
        <v>#N/A</v>
      </c>
      <c r="C747" s="22" t="e">
        <f>VLOOKUP(A747,VODANET!C$5:L2841,10,0)</f>
        <v>#N/A</v>
      </c>
      <c r="D747" s="10" t="e">
        <f>VLOOKUP(A747,VODANET!C$5:N2841,12,0)</f>
        <v>#N/A</v>
      </c>
      <c r="E747" s="356" t="e">
        <f>VLOOKUP(A747,VODANET!C$5:O2837,13,0)</f>
        <v>#N/A</v>
      </c>
      <c r="F747" s="356" t="e">
        <f>VLOOKUP(A747,Anatel!A$3:R3756,18,0)</f>
        <v>#N/A</v>
      </c>
      <c r="G747" s="356"/>
      <c r="H747" s="13" t="e">
        <f>VLOOKUP(A747,VODANET!C$5:AG2841,31,0)</f>
        <v>#N/A</v>
      </c>
      <c r="I747" s="13"/>
      <c r="J747" s="13"/>
      <c r="K747" s="36"/>
      <c r="L747" s="95"/>
      <c r="M747" s="95"/>
    </row>
    <row r="748" spans="1:14" s="15" customFormat="1" ht="15.75" customHeight="1" x14ac:dyDescent="0.25">
      <c r="A748" s="20"/>
      <c r="B748" s="22" t="e">
        <f>VLOOKUP(A748,VODANET!C$5:D2842,2,0)</f>
        <v>#N/A</v>
      </c>
      <c r="C748" s="22" t="e">
        <f>VLOOKUP(A748,VODANET!C$5:L2842,10,0)</f>
        <v>#N/A</v>
      </c>
      <c r="D748" s="10" t="e">
        <f>VLOOKUP(A748,VODANET!C$5:N2842,12,0)</f>
        <v>#N/A</v>
      </c>
      <c r="E748" s="356" t="e">
        <f>VLOOKUP(A748,VODANET!C$5:O2838,13,0)</f>
        <v>#N/A</v>
      </c>
      <c r="F748" s="356" t="e">
        <f>VLOOKUP(A748,Anatel!A$3:R3757,18,0)</f>
        <v>#N/A</v>
      </c>
      <c r="G748" s="356"/>
      <c r="H748" s="13" t="e">
        <f>VLOOKUP(A748,VODANET!C$5:AG2842,31,0)</f>
        <v>#N/A</v>
      </c>
      <c r="I748" s="13"/>
      <c r="J748" s="13"/>
      <c r="K748" s="36"/>
      <c r="L748" s="95"/>
      <c r="M748" s="95"/>
    </row>
    <row r="749" spans="1:14" s="15" customFormat="1" ht="15.75" customHeight="1" x14ac:dyDescent="0.25">
      <c r="A749" s="20"/>
      <c r="B749" s="22" t="e">
        <f>VLOOKUP(A749,VODANET!C$5:D2843,2,0)</f>
        <v>#N/A</v>
      </c>
      <c r="C749" s="22" t="e">
        <f>VLOOKUP(A749,VODANET!C$5:L2843,10,0)</f>
        <v>#N/A</v>
      </c>
      <c r="D749" s="10" t="e">
        <f>VLOOKUP(A749,VODANET!C$5:N2843,12,0)</f>
        <v>#N/A</v>
      </c>
      <c r="E749" s="356" t="e">
        <f>VLOOKUP(A749,VODANET!C$5:O2839,13,0)</f>
        <v>#N/A</v>
      </c>
      <c r="F749" s="356" t="e">
        <f>VLOOKUP(A749,Anatel!A$3:R3758,18,0)</f>
        <v>#N/A</v>
      </c>
      <c r="G749" s="356"/>
      <c r="H749" s="13" t="e">
        <f>VLOOKUP(A749,VODANET!C$5:AG2843,31,0)</f>
        <v>#N/A</v>
      </c>
      <c r="I749" s="13"/>
      <c r="J749" s="13"/>
      <c r="K749" s="36"/>
      <c r="L749" s="95"/>
      <c r="M749" s="95"/>
    </row>
    <row r="750" spans="1:14" s="15" customFormat="1" ht="15.75" customHeight="1" x14ac:dyDescent="0.25">
      <c r="A750" s="20"/>
      <c r="B750" s="22" t="e">
        <f>VLOOKUP(A750,VODANET!C$5:D2844,2,0)</f>
        <v>#N/A</v>
      </c>
      <c r="C750" s="22" t="e">
        <f>VLOOKUP(A750,VODANET!C$5:L2844,10,0)</f>
        <v>#N/A</v>
      </c>
      <c r="D750" s="10" t="e">
        <f>VLOOKUP(A750,VODANET!C$5:N2844,12,0)</f>
        <v>#N/A</v>
      </c>
      <c r="E750" s="356" t="e">
        <f>VLOOKUP(A750,VODANET!C$5:O2840,13,0)</f>
        <v>#N/A</v>
      </c>
      <c r="F750" s="356" t="e">
        <f>VLOOKUP(A750,Anatel!A$3:R3759,18,0)</f>
        <v>#N/A</v>
      </c>
      <c r="G750" s="356"/>
      <c r="H750" s="13" t="e">
        <f>VLOOKUP(A750,VODANET!C$5:AG2844,31,0)</f>
        <v>#N/A</v>
      </c>
      <c r="I750" s="13"/>
      <c r="J750" s="13"/>
      <c r="K750" s="36"/>
      <c r="L750" s="95"/>
      <c r="M750" s="95"/>
    </row>
    <row r="751" spans="1:14" s="15" customFormat="1" ht="15.75" customHeight="1" x14ac:dyDescent="0.25">
      <c r="A751" s="20"/>
      <c r="B751" s="22" t="e">
        <f>VLOOKUP(A751,VODANET!C$5:D2845,2,0)</f>
        <v>#N/A</v>
      </c>
      <c r="C751" s="22" t="e">
        <f>VLOOKUP(A751,VODANET!C$5:L2845,10,0)</f>
        <v>#N/A</v>
      </c>
      <c r="D751" s="10" t="e">
        <f>VLOOKUP(A751,VODANET!C$5:N2845,12,0)</f>
        <v>#N/A</v>
      </c>
      <c r="E751" s="356" t="e">
        <f>VLOOKUP(A751,VODANET!C$5:O2841,13,0)</f>
        <v>#N/A</v>
      </c>
      <c r="F751" s="356" t="e">
        <f>VLOOKUP(A751,Anatel!A$3:R3760,18,0)</f>
        <v>#N/A</v>
      </c>
      <c r="G751" s="356"/>
      <c r="H751" s="13" t="e">
        <f>VLOOKUP(A751,VODANET!C$5:AG2845,31,0)</f>
        <v>#N/A</v>
      </c>
      <c r="I751" s="13"/>
      <c r="J751" s="13"/>
      <c r="K751" s="36"/>
      <c r="L751" s="95"/>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3"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3"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3"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sheetData>
  <autoFilter ref="A2:O7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23123</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23124</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23125</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23126</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23127</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23153</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23128</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23129</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23130</v>
      </c>
      <c r="I418" s="15">
        <v>41758</v>
      </c>
      <c r="J418" s="15" t="s">
        <v>22896</v>
      </c>
      <c r="K418" s="15" t="s">
        <v>2879</v>
      </c>
      <c r="L418" s="15" t="s">
        <v>4336</v>
      </c>
      <c r="M418" s="15" t="s">
        <v>22897</v>
      </c>
      <c r="N418" s="15" t="s">
        <v>23131</v>
      </c>
      <c r="O418" s="15" t="s">
        <v>12752</v>
      </c>
      <c r="P418" s="15">
        <v>41761</v>
      </c>
      <c r="Q418" s="26" t="s">
        <v>23060</v>
      </c>
      <c r="R418" s="15" t="s">
        <v>23132</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23133</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23154</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23134</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23135</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23136</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23137</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23138</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23139</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23140</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23141</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23056</v>
      </c>
      <c r="K2124" t="s">
        <v>23057</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23058</v>
      </c>
      <c r="L2125" t="s">
        <v>5406</v>
      </c>
      <c r="M2125" t="s">
        <v>23059</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23063</v>
      </c>
      <c r="K2126" t="s">
        <v>23064</v>
      </c>
      <c r="L2126" t="s">
        <v>4167</v>
      </c>
      <c r="M2126" t="s">
        <v>23065</v>
      </c>
      <c r="N2126" s="14" t="s">
        <v>453</v>
      </c>
      <c r="O2126" s="14" t="s">
        <v>453</v>
      </c>
      <c r="P2126" s="14" t="s">
        <v>453</v>
      </c>
      <c r="Q2126" s="26" t="s">
        <v>23066</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23155</v>
      </c>
      <c r="L2127" t="s">
        <v>7745</v>
      </c>
      <c r="M2127" t="s">
        <v>7746</v>
      </c>
      <c r="N2127" s="14" t="s">
        <v>453</v>
      </c>
      <c r="O2127" s="14" t="s">
        <v>453</v>
      </c>
      <c r="P2127" s="14" t="s">
        <v>453</v>
      </c>
      <c r="Q2127" s="26" t="s">
        <v>23156</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23157</v>
      </c>
      <c r="K2128" t="s">
        <v>23158</v>
      </c>
      <c r="L2128" t="s">
        <v>6091</v>
      </c>
      <c r="M2128" t="s">
        <v>23159</v>
      </c>
      <c r="N2128" s="14" t="s">
        <v>453</v>
      </c>
      <c r="O2128" s="14" t="s">
        <v>453</v>
      </c>
      <c r="P2128" s="14" t="s">
        <v>453</v>
      </c>
      <c r="Q2128" s="26" t="s">
        <v>23160</v>
      </c>
      <c r="R2128" s="14" t="s">
        <v>453</v>
      </c>
      <c r="S2128" t="s">
        <v>23161</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9"/>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9"/>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9"/>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9"/>
      <c r="H10" s="57">
        <f>F10-G9</f>
        <v>257</v>
      </c>
      <c r="I10" s="57">
        <f>(H10-C10)-J10-M8</f>
        <v>23</v>
      </c>
      <c r="J10" s="57">
        <v>7</v>
      </c>
    </row>
    <row r="11" spans="2:28" x14ac:dyDescent="0.25">
      <c r="B11" s="57" t="s">
        <v>20152</v>
      </c>
      <c r="C11" s="57">
        <v>307</v>
      </c>
      <c r="D11" s="57">
        <f>O14</f>
        <v>2516</v>
      </c>
      <c r="E11" s="57">
        <f>D14</f>
        <v>615</v>
      </c>
      <c r="F11" s="57">
        <f>D11-E11</f>
        <v>1901</v>
      </c>
      <c r="G11" s="469"/>
      <c r="H11" s="57">
        <f>F11-G9</f>
        <v>472</v>
      </c>
      <c r="I11" s="57">
        <f>(H11-C11)-J11-M7</f>
        <v>115</v>
      </c>
      <c r="J11" s="57">
        <v>20</v>
      </c>
    </row>
    <row r="12" spans="2:28" x14ac:dyDescent="0.25">
      <c r="B12" s="57" t="s">
        <v>20149</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topLeftCell="A97" workbookViewId="0">
      <selection activeCell="A109" sqref="A10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20140</v>
      </c>
      <c r="B1" s="470"/>
      <c r="C1" s="470"/>
      <c r="D1" s="470"/>
      <c r="E1" s="470"/>
      <c r="G1" s="470" t="s">
        <v>4131</v>
      </c>
      <c r="H1" s="470"/>
      <c r="I1" s="470"/>
      <c r="J1" s="470"/>
      <c r="K1" s="470"/>
      <c r="M1" s="470" t="s">
        <v>4130</v>
      </c>
      <c r="N1" s="470"/>
      <c r="O1" s="470"/>
      <c r="P1" s="470"/>
      <c r="Q1" s="470"/>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2014-05-20T21:22:53Z</dcterms:modified>
</cp:coreProperties>
</file>