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VODANET!$A$5:$AE$726</definedName>
    <definedName name="_xlnm.Print_Area" localSheetId="0">VODANET!$A$3:$J$90</definedName>
    <definedName name="Z_0A84A011_5149_49CE_9B21_E7575D6881EC_.wvu.FilterData" localSheetId="0" hidden="1">VODANET!$A$5:$AE$624</definedName>
    <definedName name="Z_2A9615A3_EC56_41A3_9E81_02FB2DC84AAF_.wvu.FilterData" localSheetId="0" hidden="1">VODANET!$A$5:$AE$598</definedName>
    <definedName name="Z_3FD12896_1F0E_4D3B_A791_29193D14B314_.wvu.FilterData" localSheetId="0" hidden="1">VODANET!$A$5:$AE$720</definedName>
    <definedName name="Z_4729CACD_9FBE_41E6_A7F0_37D874A38EFF_.wvu.FilterData" localSheetId="0" hidden="1">VODANET!$A$5:$AE$598</definedName>
    <definedName name="Z_539B099F_E275_407B_9319_0D9ADFCA1C18_.wvu.FilterData" localSheetId="5" hidden="1">SAOM!$A$1:$P$377</definedName>
    <definedName name="Z_539B099F_E275_407B_9319_0D9ADFCA1C18_.wvu.FilterData" localSheetId="0" hidden="1">VODANET!$A$5:$AE$720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VODANET!$A$5:$AD$254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VODANET!$A$5:$AD$288</definedName>
    <definedName name="Z_84B09F39_A452_43B0_8FAD_93FD2A6D7F32_.wvu.FilterData" localSheetId="0" hidden="1">VODANET!$A$5:$AE$624</definedName>
    <definedName name="Z_B6203064_B095_4D19_B0E6_22B9E3EAF041_.wvu.FilterData" localSheetId="0" hidden="1">VODANET!$A$5:$AE$598</definedName>
    <definedName name="Z_B6C2C6B9_899E_4BF8_B0EA_AEFC2E536E6B_.wvu.FilterData" localSheetId="0" hidden="1">VODANET!$A$5:$AE$688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9"/>
    <pivotCache cacheId="22" r:id="rId10"/>
    <pivotCache cacheId="26" r:id="rId11"/>
  </pivotCaches>
</workbook>
</file>

<file path=xl/calcChain.xml><?xml version="1.0" encoding="utf-8"?>
<calcChain xmlns="http://schemas.openxmlformats.org/spreadsheetml/2006/main"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410"/>
  <c r="O410"/>
  <c r="P410"/>
  <c r="Q410"/>
  <c r="R410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<sst xmlns="http://schemas.openxmlformats.org/spreadsheetml/2006/main" count="19268" uniqueCount="6148">
  <si>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</si>
  <si>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</si>
  <si>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</si>
  <si>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</si>
  <si>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</si>
  <si>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</si>
  <si>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</si>
  <si>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</si>
  <si>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</si>
  <si>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</si>
  <si>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</si>
  <si>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</si>
  <si>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</si>
  <si>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</si>
  <si>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</si>
  <si>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</si>
  <si>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</si>
  <si>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</si>
  <si>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</si>
  <si>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</si>
  <si>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</si>
  <si>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</si>
  <si>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</si>
  <si>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</si>
  <si>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</si>
  <si>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</si>
  <si>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</si>
  <si>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</si>
  <si>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</si>
  <si>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</si>
  <si>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</si>
  <si>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</si>
  <si>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</si>
  <si>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</si>
  <si>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</si>
  <si>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</si>
  <si>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</si>
  <si>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</si>
  <si>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</si>
  <si>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</si>
  <si>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</si>
  <si>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</si>
  <si>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</si>
  <si>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</si>
  <si>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</si>
  <si>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</si>
  <si>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</si>
  <si>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</si>
  <si>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</si>
  <si>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</si>
  <si>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</si>
  <si>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</si>
  <si>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</si>
  <si>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</si>
  <si>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</si>
  <si>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</si>
  <si>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</si>
  <si>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</si>
  <si>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</si>
  <si>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</si>
  <si>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</si>
  <si>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</si>
  <si>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</si>
  <si>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</si>
  <si>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</si>
  <si>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</si>
  <si>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</si>
  <si>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</si>
  <si>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</si>
  <si>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</si>
  <si>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</si>
  <si>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</si>
  <si>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</si>
  <si>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</si>
  <si>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</si>
  <si>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</si>
  <si>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</si>
  <si>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</si>
  <si>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</si>
  <si>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</si>
  <si>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</si>
  <si>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</si>
  <si>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</si>
  <si>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</si>
  <si>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</si>
  <si>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</si>
  <si>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</si>
  <si>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</si>
  <si>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</si>
  <si>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</si>
  <si>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</si>
  <si>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</si>
  <si>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</si>
  <si>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</si>
  <si>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</si>
  <si>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</si>
  <si>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</si>
  <si>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</si>
  <si>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</si>
  <si>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</si>
  <si>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</si>
  <si>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</si>
  <si>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</si>
  <si>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</si>
  <si>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</si>
  <si>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</si>
  <si>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</si>
  <si>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</si>
  <si>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</si>
  <si>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</si>
  <si>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</si>
  <si>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</si>
  <si>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</si>
  <si>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</si>
  <si>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</si>
  <si>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</si>
  <si>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</si>
  <si>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</si>
  <si>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</si>
  <si>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</si>
  <si>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</si>
  <si>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</si>
  <si>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</si>
  <si>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</si>
  <si>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</si>
  <si>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</si>
  <si>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</si>
  <si>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</si>
  <si>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</si>
  <si>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</si>
  <si>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</si>
  <si>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</si>
  <si>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</si>
  <si>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</si>
  <si>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</si>
  <si>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</si>
  <si>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</si>
  <si>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</si>
  <si>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</si>
  <si>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</si>
  <si>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</si>
  <si>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</si>
  <si>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</si>
  <si>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</si>
  <si>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</si>
  <si>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</si>
  <si>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</si>
  <si>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</si>
  <si>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</si>
  <si>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</si>
  <si>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</si>
  <si>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</si>
  <si>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</si>
  <si>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</si>
  <si>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</si>
  <si>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</si>
  <si>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</si>
  <si>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</si>
  <si>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</si>
  <si>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</si>
  <si>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</si>
  <si>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</si>
  <si>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</si>
  <si>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</si>
  <si>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</si>
  <si>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</si>
  <si>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</si>
  <si>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</si>
  <si>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</si>
  <si>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</si>
  <si>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</si>
  <si>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</si>
  <si>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</si>
  <si>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</si>
  <si>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</si>
  <si>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</si>
  <si>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</si>
  <si>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</si>
  <si>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</si>
  <si>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</si>
  <si>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</si>
  <si>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</si>
  <si>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</si>
  <si>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</si>
  <si>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</si>
  <si>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</si>
  <si>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</si>
  <si>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</si>
  <si>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</si>
  <si>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</si>
  <si>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</si>
  <si>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</si>
  <si>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</si>
  <si>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</si>
  <si>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</si>
  <si>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</si>
  <si>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</si>
  <si>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</si>
  <si>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</si>
  <si>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</si>
  <si>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</si>
  <si>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</si>
  <si>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</si>
  <si>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</si>
  <si>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</si>
  <si>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</si>
  <si>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</si>
  <si>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</si>
  <si>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</si>
  <si>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</si>
  <si>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</si>
  <si>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</si>
  <si>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</si>
  <si>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</si>
  <si>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</si>
  <si>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</si>
  <si>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</si>
  <si>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</si>
  <si>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</si>
  <si>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</si>
  <si>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</si>
  <si>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</si>
  <si>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</si>
  <si>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</si>
  <si>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</si>
  <si>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</si>
  <si>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</si>
  <si>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</si>
  <si>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</si>
  <si>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</si>
  <si>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</si>
  <si>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</si>
  <si>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</si>
  <si>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</si>
  <si>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</si>
  <si>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</si>
  <si>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</si>
  <si>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</si>
  <si>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</si>
  <si>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</si>
  <si>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</si>
  <si>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</si>
  <si>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</si>
  <si>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</si>
  <si>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</si>
  <si>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</si>
  <si>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</si>
  <si>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</si>
  <si>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</si>
  <si>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</si>
  <si>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</si>
  <si>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</si>
  <si>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</si>
  <si>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</si>
  <si>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</si>
  <si>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</si>
  <si>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</si>
  <si>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</si>
  <si>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</si>
  <si>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</si>
  <si>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</si>
  <si>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</si>
  <si>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</si>
  <si>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</si>
  <si>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</si>
  <si>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</si>
  <si>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</si>
  <si>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</si>
  <si>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</si>
  <si>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</si>
  <si>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</si>
  <si>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</si>
  <si>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</si>
  <si>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</si>
  <si>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</si>
  <si>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</si>
  <si>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</si>
  <si>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</si>
  <si>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</si>
  <si>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</si>
  <si>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</si>
  <si>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</si>
  <si>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</si>
  <si>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</si>
  <si>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</si>
  <si>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</si>
  <si>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</si>
  <si>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</si>
  <si>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</si>
  <si>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</si>
  <si>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</si>
  <si>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</si>
  <si>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</si>
  <si>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</si>
  <si>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</si>
  <si>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</si>
  <si>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</si>
  <si>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</si>
  <si>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</si>
  <si>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</si>
  <si>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</si>
  <si>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</si>
  <si>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</si>
  <si>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</si>
  <si>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</si>
  <si>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</si>
  <si>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</si>
  <si>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</si>
  <si>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</si>
  <si>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</si>
  <si>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</si>
  <si>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</si>
  <si>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</si>
  <si>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</si>
  <si>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</si>
  <si>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</si>
  <si>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</si>
  <si>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</si>
  <si>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</si>
  <si>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</si>
  <si>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</si>
  <si>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</si>
  <si>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</si>
  <si>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</si>
  <si>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</si>
  <si>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</si>
  <si>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</si>
  <si>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</si>
  <si>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</si>
  <si>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</si>
  <si>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</si>
  <si>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</si>
  <si>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</si>
  <si>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</si>
  <si>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</si>
  <si>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</si>
  <si>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</si>
  <si>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</si>
  <si>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</si>
  <si>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</si>
  <si>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</si>
  <si>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</si>
  <si>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</si>
  <si>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</si>
  <si>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</si>
  <si>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</si>
  <si>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</si>
  <si>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</si>
  <si>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</si>
  <si>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</si>
  <si>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</si>
  <si>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</si>
  <si>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</si>
  <si>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</si>
  <si>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</si>
  <si>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</si>
  <si>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</si>
  <si>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</si>
  <si>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</si>
  <si>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</si>
  <si>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</si>
  <si>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</si>
  <si>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</si>
  <si>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</si>
  <si>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</si>
  <si>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</si>
  <si>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</si>
  <si>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</si>
  <si>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</si>
  <si>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</si>
  <si>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</si>
  <si>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</si>
  <si>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</si>
  <si>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</si>
  <si>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</si>
  <si>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</si>
  <si>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</si>
  <si>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</si>
  <si>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</si>
  <si>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</si>
  <si>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</si>
  <si>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</si>
  <si>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</si>
  <si>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</si>
  <si>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</si>
  <si>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</si>
  <si>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</si>
  <si>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</si>
  <si>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</si>
  <si>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</si>
  <si>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</si>
  <si>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</si>
  <si>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</si>
  <si>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</si>
  <si>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</si>
  <si>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</si>
  <si>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</si>
  <si>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</si>
  <si>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</si>
  <si>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</si>
  <si>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</si>
  <si>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</si>
  <si>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</si>
  <si>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</si>
  <si>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</si>
  <si>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</si>
  <si>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</si>
  <si>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</si>
  <si>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</si>
  <si>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</si>
  <si>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</si>
  <si>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</si>
  <si>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</si>
  <si>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</si>
  <si>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</si>
  <si>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</si>
  <si>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</si>
  <si>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</si>
  <si>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</si>
  <si>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</si>
  <si>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</si>
  <si>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</si>
  <si>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</si>
  <si>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</si>
  <si>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</si>
  <si>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</si>
  <si>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</si>
  <si>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</si>
  <si>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</si>
  <si>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</si>
  <si>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</si>
  <si>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</si>
  <si>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</si>
  <si>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</si>
  <si>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</si>
  <si>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</si>
  <si>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</si>
  <si>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</si>
  <si>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</si>
  <si>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</si>
  <si>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</si>
  <si>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</si>
  <si>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</si>
  <si>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</si>
  <si>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</si>
  <si>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</si>
  <si>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</si>
  <si>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</si>
  <si>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</si>
  <si>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</si>
  <si>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</si>
  <si>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</si>
  <si>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</si>
  <si>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</si>
  <si>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</si>
  <si>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</si>
  <si>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</si>
  <si>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</si>
  <si>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</si>
  <si>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</si>
  <si>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</si>
  <si>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</si>
  <si>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</si>
  <si>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</si>
  <si>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</si>
  <si>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</si>
  <si>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</si>
  <si>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</si>
  <si>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</si>
  <si>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</si>
  <si>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</si>
  <si>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</si>
  <si>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</si>
  <si>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</si>
  <si>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</si>
  <si>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</si>
  <si>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</si>
  <si>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</si>
  <si>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</si>
  <si>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</si>
  <si>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</si>
  <si>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</si>
  <si>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</si>
  <si>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</si>
  <si>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</si>
  <si>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</si>
  <si>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</si>
  <si>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</si>
  <si>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</si>
  <si>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</si>
  <si>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</si>
  <si>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</si>
  <si>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</si>
  <si>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</si>
  <si>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</si>
  <si>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</si>
  <si>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</si>
  <si>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</si>
  <si>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</si>
  <si>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</si>
  <si>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</si>
  <si>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</si>
  <si>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</si>
  <si>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</si>
  <si>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</si>
  <si>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</si>
  <si>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</si>
  <si>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</si>
  <si>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</si>
  <si>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</si>
  <si>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</si>
  <si>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</si>
  <si>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</si>
  <si>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</si>
  <si>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</si>
  <si>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</si>
  <si>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</si>
  <si>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</si>
  <si>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</si>
  <si>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</si>
  <si>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</si>
  <si>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</si>
  <si>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</si>
  <si>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</si>
  <si>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</si>
  <si>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</si>
  <si>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</si>
  <si>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</si>
  <si>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</si>
  <si>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</si>
  <si>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</si>
  <si>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</si>
  <si>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</si>
  <si>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</si>
  <si>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</si>
  <si>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</si>
  <si>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</si>
  <si>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</si>
  <si>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</si>
  <si>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</si>
  <si>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</si>
  <si>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</si>
  <si>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</si>
  <si>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</si>
  <si>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</si>
  <si>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</si>
  <si>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</si>
  <si>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</si>
  <si>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</si>
  <si>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</si>
  <si>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</si>
  <si>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</si>
  <si>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</si>
  <si>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</si>
  <si>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</si>
  <si>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</si>
  <si>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</si>
  <si>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</si>
  <si>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</si>
  <si>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</si>
  <si>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</si>
  <si>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</si>
  <si>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</si>
  <si>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</si>
  <si>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</si>
  <si>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</si>
  <si>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</si>
  <si>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</si>
  <si>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</si>
  <si>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</si>
  <si>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</si>
  <si>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</si>
  <si>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</si>
  <si>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</si>
  <si>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</si>
  <si>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</si>
  <si>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</si>
  <si>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</si>
  <si>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</si>
  <si>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</si>
  <si>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</si>
  <si>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</si>
  <si>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</si>
  <si>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</si>
  <si>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</si>
  <si>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</si>
  <si>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</si>
  <si>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</si>
  <si>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</si>
  <si>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</si>
  <si>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</si>
  <si>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</si>
  <si>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</si>
  <si>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</si>
  <si>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</si>
  <si>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</si>
  <si>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</si>
  <si>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</si>
  <si>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</si>
  <si>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</si>
  <si>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</si>
  <si>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</si>
  <si>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</si>
  <si>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</si>
  <si>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</si>
  <si>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</si>
  <si>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</si>
  <si>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</si>
  <si>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</si>
  <si>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</si>
  <si>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</si>
  <si>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</si>
  <si>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</si>
  <si>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</si>
  <si>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</si>
  <si>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</si>
  <si>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</si>
  <si>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</si>
  <si>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</si>
  <si>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</si>
  <si>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</si>
  <si>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</si>
  <si>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</si>
  <si>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</si>
  <si>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</si>
  <si>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</si>
  <si>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</si>
  <si>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</si>
  <si>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</si>
  <si>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</si>
  <si>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</si>
  <si>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</si>
  <si>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</si>
  <si>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</si>
  <si>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</si>
  <si>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</si>
  <si>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</si>
  <si>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</si>
  <si>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</si>
  <si>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</si>
  <si>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</si>
  <si>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</si>
  <si>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</si>
  <si>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</si>
  <si>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</si>
  <si>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</si>
  <si>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</si>
  <si>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</si>
  <si>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</si>
  <si>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</si>
  <si>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</si>
  <si>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</si>
  <si>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</si>
  <si>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</si>
  <si>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</si>
  <si>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</si>
  <si>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</si>
  <si>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</si>
  <si>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</si>
  <si>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</si>
  <si>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</si>
  <si>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</si>
  <si>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</si>
  <si>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</si>
  <si>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</si>
  <si>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</si>
  <si>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</si>
  <si>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</si>
  <si>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</si>
  <si>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</si>
  <si>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</si>
  <si>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</si>
  <si>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</si>
  <si>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</si>
  <si>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</si>
  <si>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</si>
  <si>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</si>
  <si>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</si>
  <si>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</si>
  <si>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</si>
  <si>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</si>
  <si>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</si>
  <si>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</si>
  <si>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</si>
  <si>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</si>
  <si>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</si>
  <si>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</si>
  <si>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</si>
  <si>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</si>
  <si>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</si>
  <si>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</si>
  <si>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</si>
  <si>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</si>
  <si>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</si>
  <si>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</si>
  <si>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</si>
  <si>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</si>
  <si>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</si>
  <si>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</si>
  <si>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</si>
  <si>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</si>
  <si>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</si>
  <si>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</si>
  <si>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</si>
  <si>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</si>
  <si>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</si>
  <si>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</si>
  <si>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</si>
  <si>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</si>
  <si>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</si>
  <si>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</si>
  <si>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</si>
  <si>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</si>
  <si>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</si>
  <si>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</si>
  <si>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</si>
  <si>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</si>
  <si>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</si>
  <si>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</si>
  <si>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</si>
  <si>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</si>
  <si>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</si>
  <si>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</si>
  <si>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</si>
  <si>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</si>
  <si>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</si>
  <si>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</si>
  <si>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</si>
  <si>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</si>
  <si>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</si>
  <si>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</si>
  <si>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</si>
  <si>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</si>
  <si>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</si>
  <si>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</si>
  <si>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</si>
  <si>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</si>
  <si>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</si>
  <si>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</si>
  <si>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</si>
  <si>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</si>
  <si>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</si>
  <si>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</si>
  <si>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</si>
  <si>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</si>
  <si>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</si>
  <si>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</si>
  <si>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</si>
  <si>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</si>
  <si>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</si>
  <si>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</si>
  <si>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</si>
  <si>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</si>
  <si>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</si>
  <si>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</si>
  <si>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</si>
  <si>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</si>
  <si>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</si>
  <si>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</si>
  <si>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</si>
  <si>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</si>
  <si>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</si>
  <si>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</si>
  <si>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</si>
  <si>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</si>
  <si>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</si>
  <si>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</si>
  <si>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</si>
  <si>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</si>
  <si>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</si>
  <si>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</si>
  <si>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</si>
  <si>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</si>
  <si>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</si>
  <si>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</si>
  <si>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</si>
  <si>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</si>
  <si>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</si>
  <si>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</si>
  <si>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</si>
  <si>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</si>
  <si>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</si>
  <si>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</si>
  <si>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</si>
  <si>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</si>
  <si>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</si>
  <si>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</si>
  <si>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</si>
  <si>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</si>
  <si>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</si>
  <si>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</si>
  <si>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</si>
  <si>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</si>
  <si>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</si>
  <si>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</si>
  <si>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</si>
  <si>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</si>
  <si>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</si>
  <si>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</si>
  <si>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</si>
  <si>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</si>
  <si>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</si>
  <si>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</si>
  <si>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</si>
  <si>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</si>
  <si>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</si>
  <si>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</si>
  <si>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</si>
  <si>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</si>
  <si>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</si>
  <si>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</si>
  <si>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</si>
  <si>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</si>
  <si>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</si>
  <si>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</si>
  <si>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</si>
  <si>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</si>
  <si>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</si>
  <si>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</si>
  <si>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</si>
  <si>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</si>
  <si>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</si>
  <si>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</si>
  <si>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</si>
  <si>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</si>
  <si>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</si>
  <si>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</si>
  <si>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</si>
  <si>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</si>
  <si>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</si>
  <si>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</si>
  <si>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</si>
  <si>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</si>
  <si>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</si>
  <si>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</si>
  <si>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</si>
  <si>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</si>
  <si>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</si>
  <si>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</si>
  <si>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</si>
  <si>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</si>
  <si>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</si>
  <si>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</si>
  <si>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</si>
  <si>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</si>
  <si>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</si>
  <si>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</si>
  <si>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</si>
  <si>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</si>
  <si>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</si>
  <si>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</si>
  <si>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</si>
  <si>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</si>
  <si>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</si>
  <si>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</si>
  <si>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</si>
  <si>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</si>
  <si>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</si>
  <si>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</si>
  <si>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</si>
  <si>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</si>
  <si>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</si>
  <si>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</si>
  <si>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</si>
  <si>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</si>
  <si>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</si>
  <si>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</si>
  <si>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</si>
  <si>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</si>
  <si>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</si>
  <si>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</si>
  <si>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</si>
  <si>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</si>
  <si>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</si>
  <si>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</si>
  <si>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</si>
  <si>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</si>
  <si>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</si>
  <si>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</si>
  <si>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</si>
  <si>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</si>
  <si>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</si>
  <si>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</si>
  <si>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</si>
  <si>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</si>
  <si>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</si>
  <si>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</si>
  <si>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</si>
  <si>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</si>
  <si>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</si>
  <si>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</si>
  <si>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</si>
  <si>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</si>
  <si>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</si>
  <si>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</si>
  <si>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</si>
  <si>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</si>
  <si>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</si>
  <si>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</si>
  <si>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</si>
  <si>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</si>
  <si>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</si>
  <si>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</si>
  <si>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</si>
  <si>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</si>
  <si>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</si>
  <si>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</si>
  <si>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</si>
  <si>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</si>
  <si>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</si>
  <si>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</si>
  <si>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</si>
  <si>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</si>
  <si>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</si>
  <si>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</si>
  <si>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</si>
  <si>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</si>
  <si>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</si>
  <si>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</si>
  <si>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</si>
  <si>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</si>
  <si>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</si>
  <si>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</si>
  <si>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</si>
  <si>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</si>
  <si>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</si>
  <si>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</si>
  <si>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</si>
  <si>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</si>
  <si>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</si>
  <si>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</si>
  <si>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</si>
  <si>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</si>
  <si>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</si>
  <si>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</si>
  <si>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</si>
  <si>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</si>
  <si>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</si>
  <si>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</si>
  <si>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</si>
  <si>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</si>
  <si>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</si>
  <si>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</si>
  <si>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</si>
  <si>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</si>
  <si>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</si>
  <si>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</si>
  <si>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</si>
  <si>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</si>
  <si>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</si>
  <si>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</si>
  <si>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</si>
  <si>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</si>
  <si>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</si>
  <si>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</si>
  <si>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</si>
  <si>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</si>
  <si>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</si>
  <si>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</si>
  <si>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</si>
  <si>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</si>
  <si>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</si>
  <si>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</si>
  <si>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</si>
  <si>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</si>
  <si>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</si>
  <si>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</si>
  <si>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</si>
  <si>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</si>
  <si>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</si>
  <si>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</si>
  <si>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</si>
  <si>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</si>
  <si>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</si>
  <si>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</si>
  <si>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</si>
  <si>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</si>
  <si>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</si>
  <si>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</si>
  <si>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</si>
  <si>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</si>
  <si>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</si>
  <si>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</si>
  <si>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</si>
  <si>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</si>
  <si>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</si>
  <si>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</si>
  <si>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</si>
  <si>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</si>
  <si>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</si>
  <si>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</si>
  <si>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</si>
  <si>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</si>
  <si>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</si>
  <si>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</si>
  <si>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</si>
  <si>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</si>
  <si>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</si>
  <si>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</si>
  <si>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</si>
  <si>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</si>
  <si>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</si>
  <si>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</si>
  <si>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</si>
  <si>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</si>
  <si>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</si>
  <si>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</si>
  <si>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</si>
  <si>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</si>
  <si>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</si>
  <si>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</si>
  <si>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</si>
  <si>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</si>
  <si>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</si>
  <si>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</si>
  <si>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</si>
  <si>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</si>
  <si>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</si>
  <si>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</si>
  <si>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</si>
  <si>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</si>
  <si>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</si>
  <si>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</si>
  <si>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</si>
  <si>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</si>
  <si>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</si>
  <si>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</si>
  <si>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</si>
  <si>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</si>
  <si>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</si>
  <si>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</si>
  <si>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</si>
  <si>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</si>
  <si>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</si>
  <si>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</si>
  <si>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</si>
  <si>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</si>
  <si>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</si>
  <si>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</si>
  <si>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</si>
  <si>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</si>
  <si>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</si>
  <si>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</si>
  <si>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</si>
  <si>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</si>
  <si>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</si>
  <si>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</si>
  <si>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</si>
  <si>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</si>
  <si>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</si>
  <si>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</si>
  <si>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</si>
  <si>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</si>
  <si>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</si>
  <si>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</si>
  <si>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</si>
  <si>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</si>
  <si>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</si>
  <si>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</si>
  <si>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</si>
  <si>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</si>
  <si>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</si>
  <si>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</si>
  <si>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</si>
  <si>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</si>
  <si>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</si>
  <si>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</si>
  <si>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</si>
  <si>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</si>
  <si>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</si>
  <si>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</si>
  <si>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</si>
  <si>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</si>
  <si>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</si>
  <si>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</si>
  <si>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</si>
  <si>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</si>
  <si>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</si>
  <si>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</si>
  <si>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</si>
  <si>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</si>
  <si>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</si>
  <si>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</si>
  <si>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</si>
  <si>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</si>
  <si>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</si>
  <si>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</si>
  <si>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</si>
  <si>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</si>
  <si>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</si>
  <si>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</si>
  <si>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</si>
  <si>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</si>
  <si>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</si>
  <si>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</si>
  <si>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</si>
  <si>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</si>
  <si>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</si>
  <si>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</si>
  <si>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</si>
  <si>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</si>
  <si>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</si>
  <si>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</si>
  <si>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</si>
  <si>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</si>
  <si>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</si>
  <si>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</si>
  <si>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</si>
  <si>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</si>
  <si>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</si>
  <si>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</si>
  <si>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</si>
  <si>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</si>
  <si>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</si>
  <si>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</si>
  <si>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</si>
  <si>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</si>
  <si>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</si>
  <si>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</si>
  <si>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</si>
  <si>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</si>
  <si>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</si>
  <si>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</si>
  <si>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</si>
  <si>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</si>
  <si>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</si>
  <si>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</si>
  <si>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</si>
  <si>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</si>
  <si>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</si>
  <si>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</si>
  <si>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</si>
  <si>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</si>
  <si>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</si>
  <si>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</si>
  <si>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</si>
  <si>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</si>
  <si>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</si>
  <si>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</si>
  <si>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</si>
  <si>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</si>
  <si>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</si>
  <si>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</si>
  <si>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</si>
  <si>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</si>
  <si>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</si>
  <si>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</si>
  <si>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</si>
  <si>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</si>
  <si>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</si>
  <si>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</si>
  <si>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</si>
  <si>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</si>
  <si>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</si>
  <si>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</si>
  <si>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</si>
  <si>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</si>
  <si>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</si>
  <si>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</si>
  <si>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</si>
  <si>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</si>
  <si>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</si>
  <si>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</si>
  <si>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</si>
  <si>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</si>
  <si>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</si>
  <si>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</si>
  <si>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</si>
  <si>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</si>
  <si>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</si>
  <si>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</si>
  <si>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</si>
  <si>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</si>
  <si>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</si>
  <si>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</si>
  <si>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</si>
  <si>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</si>
  <si>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</si>
  <si>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</si>
  <si>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</si>
  <si>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</si>
  <si>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</si>
  <si>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</si>
  <si>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</si>
  <si>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</si>
  <si>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</si>
  <si>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</si>
  <si>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</si>
  <si>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</si>
  <si>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</si>
  <si>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</si>
  <si>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</si>
  <si>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</si>
  <si>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</si>
  <si>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</si>
  <si>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</si>
  <si>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</si>
  <si>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</si>
  <si>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</si>
  <si>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</si>
  <si>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</si>
  <si>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</si>
  <si>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</si>
  <si>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</si>
  <si>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</si>
  <si>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</si>
  <si>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</si>
  <si>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</si>
  <si>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</si>
  <si>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</si>
  <si>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</si>
  <si>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</si>
  <si>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</si>
  <si>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</si>
  <si>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</si>
  <si>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</si>
  <si>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</si>
  <si>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</si>
  <si>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</si>
  <si>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</si>
  <si>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</si>
  <si>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</si>
  <si>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</si>
  <si>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</si>
  <si>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</si>
  <si>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</si>
  <si>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</si>
  <si>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</si>
  <si>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</si>
  <si>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</si>
  <si>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</si>
  <si>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</si>
  <si>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</si>
  <si>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</si>
  <si>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</si>
  <si>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</si>
  <si>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</si>
  <si>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</si>
  <si>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</si>
  <si>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</si>
  <si>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</si>
  <si>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</si>
  <si>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</si>
  <si>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</si>
  <si>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</si>
  <si>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</si>
  <si>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</si>
  <si>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</si>
  <si>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</si>
  <si>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</si>
  <si>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</si>
  <si>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</si>
  <si>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</si>
  <si>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</si>
  <si>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</si>
  <si>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</si>
  <si>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</si>
  <si>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</si>
  <si>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</si>
  <si>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</si>
  <si>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</si>
  <si>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</si>
  <si>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</si>
  <si>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</si>
  <si>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</si>
  <si>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</si>
  <si>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</si>
  <si>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</si>
  <si>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</si>
  <si>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</si>
  <si>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</si>
  <si>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</si>
  <si>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</si>
  <si>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</si>
  <si>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</si>
  <si>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</si>
  <si>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</si>
  <si>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</si>
  <si>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</si>
  <si>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</si>
  <si>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</si>
  <si>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</si>
  <si>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</si>
  <si>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</si>
  <si>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</si>
  <si>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</si>
  <si>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</si>
  <si>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</si>
  <si>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</si>
  <si>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</si>
  <si>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</si>
  <si>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</si>
  <si>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</si>
  <si>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</si>
  <si>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</si>
  <si>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</si>
  <si>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</si>
  <si>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</si>
  <si>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</si>
  <si>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</si>
  <si>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</si>
  <si>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</si>
  <si>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</si>
  <si>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</si>
  <si>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</si>
  <si>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</si>
  <si>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</si>
  <si>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</si>
  <si>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</si>
  <si>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</si>
  <si>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</si>
  <si>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</si>
  <si>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</si>
  <si>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</si>
  <si>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</si>
  <si>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</si>
  <si>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</si>
  <si>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</si>
  <si>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</si>
  <si>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</si>
  <si>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</si>
  <si>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</si>
  <si>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</si>
  <si>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</si>
  <si>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</si>
  <si>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</si>
  <si>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</si>
  <si>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</si>
  <si>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</si>
  <si>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</si>
  <si>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</si>
  <si>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</si>
  <si>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</si>
  <si>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</si>
  <si>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</si>
  <si>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</si>
  <si>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</si>
  <si>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</si>
  <si>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</si>
  <si>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</si>
  <si>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</si>
  <si>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</si>
  <si>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</si>
  <si>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</si>
  <si>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</si>
  <si>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</si>
  <si>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</si>
  <si>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</si>
  <si>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</si>
  <si>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</si>
  <si>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</si>
  <si>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</si>
  <si>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</si>
  <si>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</si>
  <si>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</si>
  <si>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</si>
  <si>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</si>
  <si>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</si>
  <si>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</si>
  <si>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</si>
  <si>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</si>
  <si>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</si>
  <si>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</si>
  <si>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</si>
  <si>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</si>
  <si>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</si>
  <si>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</si>
  <si>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</si>
  <si>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</si>
  <si>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</si>
  <si>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</si>
  <si>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</si>
  <si>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</si>
  <si>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</si>
  <si>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</si>
  <si>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</si>
  <si>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</si>
  <si>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</si>
  <si>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</si>
  <si>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</si>
  <si>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</si>
  <si>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</si>
  <si>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</si>
  <si>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</si>
  <si>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</si>
  <si>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</si>
  <si>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</si>
  <si>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</si>
  <si>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</si>
  <si>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</si>
  <si>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</si>
  <si>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</si>
  <si>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</si>
  <si>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</si>
  <si>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</si>
  <si>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</si>
  <si>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</si>
  <si>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</si>
  <si>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</si>
  <si>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</si>
  <si>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</si>
  <si>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</si>
  <si>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</si>
  <si>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</si>
  <si>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</si>
  <si>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</si>
  <si>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</si>
  <si>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</si>
  <si>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</si>
  <si>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</si>
  <si>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</si>
  <si>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</si>
  <si>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</si>
  <si>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</si>
  <si>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</si>
  <si>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</si>
  <si>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</si>
  <si>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</si>
  <si>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</si>
  <si>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</si>
  <si>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</si>
  <si>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</si>
  <si>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</si>
  <si>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</si>
  <si>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</si>
  <si>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</si>
  <si>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</si>
  <si>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</si>
  <si>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</si>
  <si>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</si>
  <si>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</si>
  <si>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</si>
  <si>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</si>
  <si>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</si>
  <si>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</si>
  <si>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</si>
  <si>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</si>
  <si>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</si>
  <si>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</si>
  <si>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</si>
  <si>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</si>
  <si>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</si>
  <si>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</si>
  <si>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</si>
  <si>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</si>
  <si>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</si>
  <si>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</si>
  <si>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</si>
  <si>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</si>
  <si>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</si>
  <si>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</si>
  <si>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</si>
  <si>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</si>
  <si>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</si>
  <si>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</si>
  <si>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</si>
  <si>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</si>
  <si>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</si>
  <si>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</si>
  <si>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</si>
  <si>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</si>
  <si>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</si>
  <si>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</si>
  <si>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</si>
  <si>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</si>
  <si>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</si>
  <si>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</si>
  <si>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</si>
  <si>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</si>
  <si>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</si>
  <si>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</si>
  <si>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</si>
  <si>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</si>
  <si>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</si>
  <si>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</si>
  <si>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</si>
  <si>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</si>
  <si>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</si>
  <si>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</si>
  <si>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</si>
  <si>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</si>
  <si>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</si>
  <si>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</si>
  <si>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</si>
  <si>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</si>
  <si>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</si>
  <si>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</si>
  <si>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</si>
  <si>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</si>
  <si>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</si>
  <si>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</si>
  <si>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</si>
  <si>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</si>
  <si>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</si>
  <si>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</si>
  <si>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</si>
  <si>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</si>
  <si>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</si>
  <si>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</si>
  <si>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</si>
  <si>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</si>
  <si>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</si>
  <si>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</si>
  <si>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</si>
  <si>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</si>
  <si>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</si>
  <si>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</si>
  <si>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</si>
  <si>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</si>
  <si>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</si>
  <si>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</si>
  <si>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</si>
  <si>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</si>
  <si>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</si>
  <si>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</si>
  <si>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</si>
  <si>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</si>
  <si>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</si>
  <si>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</si>
  <si>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</si>
  <si>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</si>
  <si>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</si>
  <si>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</si>
  <si>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</si>
  <si>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</si>
  <si>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</si>
  <si>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</si>
  <si>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</si>
  <si>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</si>
  <si>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</si>
  <si>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</si>
  <si>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</si>
  <si>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</si>
  <si>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</si>
  <si>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</si>
  <si>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</si>
  <si>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</si>
  <si>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</si>
  <si>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</si>
  <si>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</si>
  <si>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</si>
  <si>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</si>
  <si>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</si>
  <si>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</si>
  <si>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</si>
  <si>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</si>
  <si>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</si>
  <si>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</si>
  <si>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</si>
  <si>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</si>
  <si>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</si>
  <si>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</si>
  <si>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</si>
  <si>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</si>
  <si>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</si>
  <si>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</si>
  <si>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</si>
  <si>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</si>
  <si>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</si>
  <si>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</si>
  <si>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</si>
  <si>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</si>
  <si>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</si>
  <si>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</si>
  <si>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</si>
  <si>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</si>
  <si>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</si>
  <si>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</si>
  <si>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</si>
  <si>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</si>
  <si>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</si>
  <si>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</si>
  <si>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</si>
  <si>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</si>
  <si>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</si>
  <si>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</si>
  <si>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</si>
  <si>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</si>
  <si>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</si>
  <si>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</si>
  <si>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</si>
  <si>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</si>
  <si>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</si>
  <si>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</si>
  <si>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</si>
  <si>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</si>
  <si>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</si>
  <si>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</si>
  <si>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</si>
  <si>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</si>
  <si>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</si>
  <si>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</si>
  <si>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</si>
  <si>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</si>
  <si>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</si>
  <si>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</si>
  <si>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</si>
  <si>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</si>
  <si>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</si>
  <si>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</si>
  <si>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</si>
  <si>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</si>
  <si>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</si>
  <si>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</si>
  <si>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</si>
  <si>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</si>
  <si>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</si>
  <si>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</si>
  <si>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</si>
  <si>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</si>
  <si>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</si>
  <si>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</si>
  <si>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</si>
  <si>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</si>
  <si>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</si>
  <si>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</si>
  <si>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</si>
  <si>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</si>
  <si>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</si>
  <si>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</si>
  <si>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</si>
  <si>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</si>
  <si>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</si>
  <si>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</si>
  <si>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</si>
  <si>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</si>
  <si>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</si>
  <si>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</si>
  <si>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</si>
  <si>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</si>
  <si>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</si>
  <si>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</si>
  <si>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</si>
  <si>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</si>
  <si>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</si>
  <si>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</si>
  <si>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</si>
  <si>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</si>
  <si>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</si>
  <si>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</si>
  <si>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</si>
  <si>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</si>
  <si>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</si>
  <si>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</si>
  <si>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</si>
  <si>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</si>
  <si>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</si>
  <si>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</si>
  <si>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</si>
  <si>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</si>
  <si>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</si>
  <si>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</si>
  <si>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</si>
  <si>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</si>
  <si>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</si>
  <si>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</si>
  <si>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</si>
  <si>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</si>
  <si>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</si>
  <si>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</si>
  <si>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</si>
  <si>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</si>
  <si>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</si>
  <si>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</si>
  <si>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</si>
  <si>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</si>
  <si>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</si>
  <si>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</si>
  <si>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</si>
  <si>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</si>
  <si>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</si>
  <si>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</si>
  <si>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</si>
  <si>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</si>
  <si>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</si>
  <si>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</si>
  <si>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</si>
  <si>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</si>
  <si>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</si>
  <si>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</si>
  <si>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</si>
  <si>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</si>
  <si>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</si>
  <si>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</si>
  <si>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</si>
  <si>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</si>
  <si>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</si>
  <si>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</si>
  <si>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</si>
  <si>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</si>
  <si>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</si>
  <si>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</si>
  <si>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</si>
  <si>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</si>
  <si>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</si>
  <si>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</si>
  <si>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</si>
  <si>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</si>
  <si>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</si>
  <si>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</si>
  <si>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</si>
  <si>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</si>
  <si>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</si>
  <si>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</si>
  <si>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</si>
  <si>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</si>
  <si>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</si>
  <si>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</si>
  <si>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</si>
  <si>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</si>
  <si>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</si>
  <si>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</si>
  <si>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</si>
  <si>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</si>
  <si>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</si>
  <si>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</si>
  <si>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</si>
  <si>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</si>
  <si>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</si>
  <si>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</si>
  <si>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</si>
  <si>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</si>
  <si>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</si>
  <si>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</si>
  <si>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</si>
  <si>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</si>
  <si>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</si>
  <si>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</si>
  <si>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</si>
  <si>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</si>
  <si>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</si>
  <si>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</si>
  <si>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</si>
  <si>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</si>
  <si>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</si>
  <si>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</si>
  <si>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</si>
  <si>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</si>
  <si>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</si>
  <si>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</si>
  <si>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</si>
  <si>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</si>
  <si>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</si>
  <si>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</si>
  <si>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</si>
  <si>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</si>
  <si>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</si>
  <si>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</si>
  <si>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</si>
  <si>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</si>
  <si>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</si>
  <si>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</si>
  <si>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</si>
  <si>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</si>
  <si>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</si>
  <si>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</si>
  <si>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</si>
  <si>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</si>
  <si>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</si>
  <si>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</si>
  <si>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</si>
  <si>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</si>
  <si>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</si>
  <si>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</si>
  <si>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</si>
  <si>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</si>
  <si>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</si>
  <si>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</si>
  <si>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</si>
  <si>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</si>
  <si>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</si>
  <si>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</si>
  <si>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</si>
  <si>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</si>
  <si>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</si>
  <si>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</si>
  <si>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</si>
  <si>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</si>
  <si>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</si>
  <si>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</si>
  <si>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</si>
  <si>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</si>
  <si>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</si>
  <si>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</si>
  <si>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</si>
  <si>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</si>
  <si>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</si>
  <si>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</si>
  <si>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</si>
  <si>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</si>
  <si>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</si>
  <si>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</si>
  <si>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</si>
  <si>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</si>
  <si>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</si>
  <si>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</si>
  <si>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</si>
  <si>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</si>
  <si>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</si>
  <si>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</si>
  <si>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</si>
  <si>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</si>
  <si>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</si>
  <si>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</si>
  <si>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</si>
  <si>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</si>
  <si>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</si>
  <si>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</si>
  <si>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</si>
  <si>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</si>
  <si>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</si>
  <si>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</si>
  <si>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</si>
  <si>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</si>
  <si>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</si>
  <si>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</si>
  <si>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</si>
  <si>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</si>
  <si>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</si>
  <si>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</si>
  <si>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</si>
  <si>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</si>
  <si>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</si>
  <si>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</si>
  <si>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</si>
  <si>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</si>
  <si>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</si>
  <si>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</si>
  <si>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</si>
  <si>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</si>
  <si>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</si>
  <si>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</si>
  <si>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</si>
  <si>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</si>
  <si>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</si>
  <si>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</si>
  <si>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</si>
  <si>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</si>
  <si>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</si>
  <si>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</si>
  <si>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</si>
  <si>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</si>
  <si>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</si>
  <si>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</si>
  <si>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</si>
  <si>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</si>
  <si>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</si>
  <si>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</si>
  <si>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</si>
  <si>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</si>
  <si>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</si>
  <si>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</si>
  <si>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</si>
  <si>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</si>
  <si>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</si>
  <si>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</si>
  <si>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</si>
  <si>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</si>
  <si>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</si>
  <si>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</si>
  <si>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</si>
  <si>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</si>
  <si>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</si>
  <si>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</si>
  <si>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</si>
  <si>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</si>
  <si>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</si>
  <si>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</si>
  <si>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</si>
  <si>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</si>
  <si>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</si>
  <si>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</si>
  <si>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</si>
  <si>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</si>
  <si>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</si>
  <si>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</si>
  <si>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</si>
  <si>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</si>
  <si>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</si>
  <si>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</si>
  <si>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</si>
  <si>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</si>
  <si>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</si>
  <si>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</si>
  <si>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</si>
  <si>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</si>
  <si>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</si>
  <si>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</si>
  <si>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</si>
  <si>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</si>
  <si>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</si>
  <si>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</si>
  <si>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</si>
  <si>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</si>
  <si>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</si>
  <si>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</si>
  <si>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</si>
  <si>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</si>
  <si>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</si>
  <si>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</si>
  <si>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</si>
  <si>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</si>
  <si>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</si>
  <si>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</si>
  <si>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</si>
  <si>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</si>
  <si>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</si>
  <si>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</si>
  <si>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</si>
  <si>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</si>
  <si>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</si>
  <si>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</si>
  <si>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</si>
  <si>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</si>
  <si>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</si>
  <si>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</si>
  <si>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</si>
  <si>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</si>
  <si>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</si>
  <si>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</si>
  <si>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</si>
  <si>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</si>
  <si>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</si>
  <si>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</si>
  <si>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</si>
  <si>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</si>
  <si>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</si>
  <si>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</si>
  <si>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</si>
  <si>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</si>
  <si>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</si>
  <si>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</si>
  <si>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</si>
  <si>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</si>
  <si>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</si>
  <si>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</si>
  <si>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</si>
  <si>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</si>
  <si>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</si>
  <si>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</si>
  <si>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</si>
  <si>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</si>
  <si>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</si>
  <si>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</si>
  <si>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</si>
  <si>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</si>
  <si>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</si>
  <si>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</si>
  <si>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</si>
  <si>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</si>
  <si>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</si>
  <si>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</si>
  <si>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</si>
  <si>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</si>
  <si>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</si>
  <si>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</si>
  <si>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</si>
  <si>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</si>
  <si>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</si>
  <si>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</si>
  <si>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</si>
  <si>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</si>
  <si>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</si>
  <si>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</si>
  <si>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</si>
  <si>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</si>
  <si>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</si>
  <si>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</si>
  <si>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</si>
  <si>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</si>
  <si>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</si>
  <si>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</si>
  <si>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</si>
  <si>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</si>
  <si>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</si>
  <si>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</si>
  <si>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</si>
  <si>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</si>
  <si>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</si>
  <si>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</si>
  <si>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</si>
  <si>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</si>
  <si>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</si>
  <si>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</si>
  <si>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</si>
  <si>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</si>
  <si>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</si>
  <si>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</si>
  <si>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</si>
  <si>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</si>
  <si>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</si>
  <si>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</si>
  <si>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</si>
  <si>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</si>
  <si>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</si>
  <si>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</si>
  <si>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</si>
  <si>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</si>
  <si>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</si>
  <si>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</si>
  <si>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</si>
  <si>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</si>
  <si>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</si>
  <si>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</si>
  <si>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</si>
  <si>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</si>
  <si>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</si>
  <si>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</si>
  <si>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</si>
  <si>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</si>
  <si>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</si>
  <si>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</si>
  <si>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</si>
  <si>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</si>
  <si>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</si>
  <si>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</si>
  <si>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</si>
  <si>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</si>
  <si>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</si>
  <si>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</si>
  <si>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</si>
  <si>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</si>
  <si>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</si>
  <si>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</si>
  <si>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</si>
  <si>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</si>
  <si>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</si>
  <si>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</si>
  <si>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</si>
  <si>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</si>
  <si>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</si>
  <si>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</si>
  <si>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</si>
  <si>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</si>
  <si>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</si>
  <si>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</si>
  <si>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</si>
  <si>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</si>
  <si>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</si>
  <si>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</si>
  <si>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</si>
  <si>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</si>
  <si>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</si>
  <si>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</si>
  <si>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</si>
  <si>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</si>
  <si>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</si>
  <si>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</si>
  <si>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</si>
  <si>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</si>
  <si>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</si>
  <si>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</si>
  <si>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</si>
  <si>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</si>
  <si>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</si>
  <si>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</si>
  <si>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</si>
  <si>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</si>
  <si>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</si>
  <si>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</si>
  <si>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</si>
  <si>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</si>
  <si>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</si>
  <si>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</si>
  <si>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</si>
  <si>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</si>
  <si>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</si>
  <si>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</si>
  <si>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</si>
  <si>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</si>
  <si>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</si>
  <si>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</si>
  <si>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</si>
  <si>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</si>
  <si>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</si>
  <si>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</si>
  <si>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</si>
  <si>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</si>
  <si>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</si>
  <si>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</si>
  <si>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</si>
  <si>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</si>
  <si>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</si>
  <si>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</si>
  <si>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</si>
  <si>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</si>
  <si>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</si>
  <si>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</si>
  <si>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</si>
  <si>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</si>
  <si>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</si>
  <si>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</si>
  <si>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</si>
  <si>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</si>
  <si>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</si>
  <si>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</si>
  <si>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</si>
  <si>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</si>
  <si>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</si>
  <si>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</si>
  <si>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</si>
  <si>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</si>
  <si>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</si>
  <si>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</si>
  <si>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</si>
  <si>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</si>
  <si>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</si>
  <si>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</si>
  <si>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</si>
  <si>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</si>
  <si>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</si>
  <si>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</si>
  <si>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</si>
  <si>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</si>
  <si>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</si>
  <si>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</si>
  <si>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</si>
  <si>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</si>
  <si>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</si>
  <si>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</si>
  <si>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</si>
  <si>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</si>
  <si>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</si>
  <si>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</si>
  <si>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</si>
  <si>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</si>
  <si>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</si>
  <si>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</si>
  <si>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</si>
  <si>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</si>
  <si>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</si>
  <si>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</si>
  <si>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</si>
  <si>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</si>
  <si>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</si>
  <si>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</si>
  <si>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</si>
  <si>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</si>
  <si>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</si>
  <si>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</si>
  <si>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</si>
  <si>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</si>
  <si>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</si>
  <si>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</si>
  <si>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</si>
  <si>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</si>
  <si>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</si>
  <si>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</si>
  <si>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</si>
  <si>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</si>
  <si>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</si>
  <si>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</si>
  <si>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</si>
  <si>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</si>
  <si>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</si>
  <si>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</si>
  <si>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</si>
  <si>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</si>
  <si>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</si>
  <si>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</si>
  <si>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</si>
  <si>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</si>
  <si>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</si>
  <si>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</si>
  <si>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</si>
  <si>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</si>
  <si>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</si>
  <si>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</si>
  <si>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</si>
  <si>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</si>
  <si>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</si>
  <si>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</si>
  <si>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</si>
  <si>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</si>
  <si>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</si>
  <si>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</si>
  <si>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</si>
  <si>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</si>
  <si>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</si>
  <si>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</si>
  <si>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</si>
  <si>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</si>
  <si>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</si>
  <si>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</si>
  <si>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</si>
  <si>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</si>
  <si>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</si>
  <si>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</si>
  <si>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</si>
  <si>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</si>
  <si>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</si>
  <si>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</si>
  <si>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</si>
  <si>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</si>
  <si>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</si>
  <si>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</si>
  <si>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</si>
  <si>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</si>
  <si>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</si>
  <si>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</si>
  <si>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</si>
  <si>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</si>
  <si>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</si>
  <si>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</si>
  <si>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</si>
  <si>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</si>
  <si>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</si>
  <si>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</si>
  <si>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</si>
  <si>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</si>
  <si>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</si>
  <si>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</si>
  <si>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</si>
  <si>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</si>
  <si>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</si>
  <si>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</si>
  <si>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</si>
  <si>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</si>
  <si>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</si>
  <si>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</si>
  <si>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</si>
  <si>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</si>
  <si>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</si>
  <si>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</si>
  <si>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</si>
  <si>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</si>
  <si>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</si>
  <si>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</si>
  <si>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</si>
  <si>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</si>
  <si>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</si>
  <si>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</si>
  <si>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</si>
  <si>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</si>
  <si>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</si>
  <si>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</si>
  <si>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</si>
  <si>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</si>
  <si>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</si>
  <si>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</si>
  <si>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</si>
  <si>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</si>
  <si>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</si>
  <si>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</si>
  <si>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</si>
  <si>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</si>
  <si>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</si>
  <si>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</si>
  <si>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</si>
  <si>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</si>
  <si>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</si>
  <si>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</si>
  <si>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</si>
  <si>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</si>
  <si>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</si>
  <si>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</si>
  <si>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</si>
  <si>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</si>
  <si>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</si>
  <si>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</si>
  <si>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</si>
  <si>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</si>
  <si>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</si>
  <si>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</si>
  <si>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</si>
  <si>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</si>
  <si>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</si>
  <si>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</si>
  <si>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</si>
  <si>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</si>
  <si>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</si>
  <si>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</si>
  <si>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</si>
  <si>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</si>
  <si>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</si>
  <si>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</si>
  <si>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</si>
  <si>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</si>
  <si>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</si>
  <si>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</si>
  <si>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</si>
  <si>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</si>
  <si>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</si>
  <si>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</si>
  <si>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</si>
  <si>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</si>
  <si>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</si>
  <si>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</si>
  <si>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</si>
  <si>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</si>
  <si>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</si>
  <si>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</si>
  <si>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</si>
  <si>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</si>
  <si>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</si>
  <si>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</si>
  <si>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</si>
  <si>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</si>
  <si>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</si>
  <si>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</si>
  <si>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</si>
  <si>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</si>
  <si>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</si>
  <si>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</si>
  <si>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</si>
  <si>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</si>
  <si>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</si>
  <si>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</si>
  <si>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</si>
  <si>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</si>
  <si>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</si>
  <si>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</si>
  <si>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</si>
  <si>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</si>
  <si>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</si>
  <si>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</si>
  <si>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</si>
  <si>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</si>
  <si>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</si>
  <si>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</si>
  <si>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</si>
  <si>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</si>
  <si>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</si>
  <si>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</si>
  <si>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</si>
  <si>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</si>
  <si>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</si>
  <si>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</si>
  <si>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</si>
  <si>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</si>
  <si>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</si>
  <si>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</si>
  <si>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</si>
  <si>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</si>
  <si>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</si>
  <si>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</si>
  <si>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</si>
  <si>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</si>
  <si>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</si>
  <si>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</si>
  <si>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</si>
  <si>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</si>
  <si>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</si>
  <si>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</si>
  <si>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</si>
  <si>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</si>
  <si>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</si>
  <si>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</si>
  <si>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</si>
  <si>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</si>
  <si>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</si>
  <si>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</si>
  <si>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</si>
  <si>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</si>
  <si>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</si>
  <si>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</si>
  <si>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</si>
  <si>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</si>
  <si>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</si>
  <si>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</si>
  <si>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</si>
  <si>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</si>
  <si>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</si>
  <si>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</si>
  <si>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</si>
  <si>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</si>
  <si>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</si>
  <si>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</si>
  <si>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</si>
  <si>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</si>
  <si>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</si>
  <si>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</si>
  <si>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</si>
  <si>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</si>
  <si>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</si>
  <si>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</si>
  <si>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</si>
  <si>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</si>
  <si>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</si>
  <si>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</si>
  <si>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</si>
  <si>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</si>
  <si>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</si>
  <si>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</si>
  <si>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</si>
  <si>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</si>
  <si>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</si>
  <si>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</si>
  <si>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</si>
  <si>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</si>
  <si>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</si>
  <si>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</si>
  <si>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</si>
  <si>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</si>
  <si>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</si>
  <si>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</si>
  <si>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</si>
  <si>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</si>
  <si>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</si>
  <si>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</si>
  <si>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</si>
  <si>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</si>
  <si>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</si>
  <si>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</si>
  <si>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</si>
  <si>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</si>
  <si>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</si>
  <si>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</si>
  <si>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</si>
  <si>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</si>
  <si>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</si>
  <si>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</si>
  <si>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</si>
  <si>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</si>
  <si>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</si>
  <si>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</si>
  <si>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</si>
  <si>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</si>
  <si>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</si>
  <si>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</si>
  <si>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</si>
  <si>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</si>
  <si>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</si>
  <si>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</si>
  <si>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</si>
  <si>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</si>
  <si>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</si>
  <si>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</si>
  <si>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</si>
  <si>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</si>
  <si>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</si>
  <si>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</si>
  <si>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</si>
  <si>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</si>
  <si>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</si>
  <si>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</si>
  <si>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</si>
  <si>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</si>
  <si>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</si>
  <si>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</si>
  <si>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</si>
  <si>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</si>
  <si>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</si>
  <si>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</si>
  <si>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</si>
  <si>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</si>
  <si>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</si>
  <si>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</si>
  <si>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</si>
  <si>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</si>
  <si>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</si>
  <si>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</si>
  <si>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</si>
  <si>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</si>
  <si>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</si>
  <si>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</si>
  <si>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</si>
  <si>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</si>
  <si>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</si>
  <si>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</si>
  <si>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</si>
  <si>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</si>
  <si>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</si>
  <si>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</si>
  <si>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</si>
  <si>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</si>
  <si>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</si>
  <si>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</si>
  <si>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</si>
  <si>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</si>
  <si>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</si>
  <si>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</si>
  <si>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</si>
  <si>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</si>
  <si>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</si>
  <si>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</si>
  <si>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</si>
  <si>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</si>
  <si>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</si>
  <si>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</si>
  <si>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</si>
  <si>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</si>
  <si>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</si>
  <si>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</si>
  <si>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</si>
  <si>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</si>
  <si>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</si>
  <si>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</si>
  <si>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</si>
  <si>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</si>
  <si>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</si>
  <si>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</si>
  <si>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</si>
  <si>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</si>
  <si>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</si>
  <si>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</si>
  <si>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</si>
  <si>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</si>
  <si>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</si>
  <si>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</si>
  <si>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</si>
  <si>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</si>
  <si>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</si>
  <si>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</si>
  <si>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</si>
  <si>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</si>
  <si>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</si>
  <si>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</si>
  <si>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</si>
  <si>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</si>
  <si>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</si>
  <si>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</si>
  <si>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</si>
  <si>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</si>
  <si>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</si>
  <si>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</si>
  <si>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</si>
  <si>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</si>
  <si>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</si>
  <si>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</si>
  <si>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</si>
  <si>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</si>
  <si>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</si>
  <si>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</si>
  <si>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</si>
  <si>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</si>
  <si>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</si>
  <si>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</si>
  <si>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</si>
  <si>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</si>
  <si>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</si>
  <si>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</si>
  <si>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</si>
  <si>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</si>
  <si>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</si>
  <si>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</si>
  <si>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</si>
  <si>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</si>
  <si>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</si>
  <si>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</si>
  <si>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</si>
  <si>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</si>
  <si>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</si>
  <si>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</si>
  <si>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</si>
  <si>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</si>
  <si>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</si>
  <si>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</si>
  <si>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</si>
  <si>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</si>
  <si>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</si>
  <si>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</si>
  <si>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</si>
  <si>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</si>
  <si>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</si>
  <si>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</si>
  <si>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</si>
  <si>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</si>
  <si>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</si>
  <si>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</si>
  <si>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</si>
  <si>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</si>
  <si>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</si>
  <si>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</si>
  <si>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</si>
  <si>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</si>
  <si>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</si>
  <si>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</si>
  <si>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</si>
  <si>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</si>
  <si>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</si>
  <si>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</si>
  <si>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</si>
  <si>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</si>
  <si>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</si>
  <si>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</si>
  <si>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</si>
  <si>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</si>
  <si>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</si>
  <si>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</si>
  <si>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</si>
  <si>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</si>
  <si>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</si>
  <si>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</si>
  <si>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</si>
  <si>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</si>
  <si>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</si>
  <si>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</si>
  <si>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</si>
  <si>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</si>
  <si>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</si>
  <si>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</si>
  <si>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</si>
  <si>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</si>
  <si>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</si>
  <si>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</si>
  <si>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</si>
  <si>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</si>
  <si>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</si>
  <si>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</si>
  <si>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</si>
  <si>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</si>
  <si>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</si>
  <si>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</si>
  <si>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</si>
  <si>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</si>
  <si>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</si>
  <si>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</si>
  <si>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</si>
  <si>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</si>
  <si>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</si>
  <si>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</si>
  <si>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</si>
  <si>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</si>
  <si>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</si>
  <si>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</si>
  <si>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</si>
  <si>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</si>
  <si>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</si>
  <si>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</si>
  <si>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</si>
  <si>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</si>
  <si>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</si>
  <si>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</si>
  <si>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</si>
  <si>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</si>
  <si>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</si>
  <si>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</si>
  <si>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</si>
  <si>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</si>
  <si>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</si>
  <si>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</si>
  <si>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</si>
  <si>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</si>
  <si>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</si>
  <si>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</si>
  <si>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</si>
  <si>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</si>
  <si>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</si>
  <si>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</si>
  <si>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</si>
  <si>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</si>
  <si>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</si>
  <si>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</si>
  <si>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</si>
  <si>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</si>
  <si>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</si>
  <si>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</si>
  <si>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</si>
  <si>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</si>
  <si>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</si>
  <si>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</si>
  <si>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</si>
  <si>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</si>
  <si>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</si>
  <si>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</si>
  <si>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</si>
  <si>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</si>
  <si>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</si>
  <si>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</si>
  <si>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</si>
  <si>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</si>
  <si>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</si>
  <si>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</si>
  <si>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</si>
  <si>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</si>
  <si>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</si>
  <si>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</si>
  <si>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</si>
  <si>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</si>
  <si>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</si>
  <si>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</si>
  <si>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</si>
  <si>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</si>
  <si>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</si>
  <si>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</si>
  <si>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</si>
  <si>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</si>
  <si>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</si>
  <si>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</si>
  <si>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</si>
  <si>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</si>
  <si>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</si>
  <si>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</si>
  <si>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</si>
  <si>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</si>
  <si>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</si>
  <si>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</si>
  <si>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</si>
  <si>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</si>
  <si>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</si>
  <si>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</si>
  <si>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</si>
  <si>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</si>
  <si>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</si>
  <si>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</si>
  <si>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</si>
  <si>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</si>
  <si>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</si>
  <si>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</si>
  <si>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</si>
  <si>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</si>
  <si>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</si>
  <si>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</si>
  <si>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</si>
  <si>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</si>
  <si>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</si>
  <si>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</si>
  <si>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</si>
  <si>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</si>
  <si>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</si>
  <si>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</si>
  <si>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</si>
  <si>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</si>
  <si>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</si>
  <si>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</si>
  <si>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</si>
  <si>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</si>
  <si>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</si>
  <si>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</si>
  <si>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</si>
  <si>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</si>
  <si>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</si>
  <si>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</si>
  <si>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</si>
  <si>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</si>
  <si>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</si>
  <si>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</si>
  <si>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</si>
  <si>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</si>
  <si>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</si>
  <si>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</si>
  <si>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</si>
  <si>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</si>
  <si>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</si>
  <si>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</si>
  <si>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</si>
  <si>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</si>
  <si>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</si>
  <si>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</si>
  <si>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</si>
  <si>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</si>
  <si>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</si>
  <si>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</si>
  <si>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</si>
  <si>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</si>
  <si>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</si>
  <si>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</si>
  <si>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</si>
  <si>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</si>
  <si>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</si>
  <si>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</si>
  <si>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</si>
  <si>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</si>
  <si>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</si>
  <si>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</si>
  <si>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</si>
  <si>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</si>
  <si>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</si>
  <si>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</si>
  <si>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</si>
  <si>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</si>
  <si>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</si>
  <si>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</si>
  <si>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</si>
  <si>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</si>
  <si>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</si>
  <si>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</si>
  <si>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</si>
  <si>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</si>
  <si>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</si>
  <si>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</si>
  <si>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</si>
  <si>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</si>
  <si>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</si>
  <si>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</si>
  <si>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</si>
  <si>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</si>
  <si>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</si>
  <si>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</si>
  <si>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</si>
  <si>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</si>
  <si>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</si>
  <si>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</si>
  <si>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</si>
  <si>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</si>
  <si>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</si>
  <si>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</si>
  <si>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</si>
  <si>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</si>
  <si>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</si>
  <si>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</si>
  <si>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</si>
  <si>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</si>
  <si>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</si>
  <si>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</si>
  <si>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</si>
  <si>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</si>
  <si>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</si>
  <si>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</si>
  <si>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</si>
  <si>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</si>
  <si>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</si>
  <si>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</si>
  <si>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</si>
  <si>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</si>
  <si>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</si>
  <si>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</si>
  <si>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</si>
  <si>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</si>
  <si>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</si>
  <si>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</si>
  <si>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</si>
  <si>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</si>
  <si>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</si>
  <si>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</si>
  <si>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</si>
  <si>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</si>
  <si>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</si>
  <si>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</si>
  <si>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</si>
  <si>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</si>
  <si>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</si>
  <si>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</si>
  <si>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</si>
  <si>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</si>
  <si>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</si>
  <si>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</si>
  <si>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</si>
  <si>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</si>
  <si>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</si>
  <si>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</si>
  <si>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</si>
  <si>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</si>
  <si>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</si>
  <si>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</si>
  <si>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</si>
  <si>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</si>
  <si>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</si>
  <si>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</si>
  <si>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</si>
  <si>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</si>
  <si>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</si>
  <si>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</si>
  <si>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</si>
  <si>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</si>
  <si>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</si>
  <si>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</si>
  <si>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</si>
  <si>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</si>
  <si>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</si>
  <si>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</si>
  <si>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</si>
  <si>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</si>
  <si>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</si>
  <si>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</si>
  <si>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</si>
  <si>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</si>
  <si>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</si>
  <si>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</si>
  <si>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</si>
  <si>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</si>
  <si>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</si>
  <si>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</si>
  <si>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</si>
  <si>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</si>
  <si>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</si>
  <si>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</si>
  <si>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</si>
  <si>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</si>
  <si>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</si>
  <si>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</si>
  <si>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</si>
  <si>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</si>
  <si>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</si>
  <si>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</si>
  <si>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</si>
  <si>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</si>
  <si>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</si>
  <si>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</si>
  <si>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</si>
  <si>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</si>
  <si>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</si>
  <si>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</si>
  <si>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</si>
  <si>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</si>
  <si>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</si>
  <si>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</si>
  <si>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</si>
  <si>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</si>
  <si>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</si>
  <si>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</si>
  <si>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</si>
  <si>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</si>
  <si>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</si>
  <si>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</si>
  <si>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</si>
  <si>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</si>
  <si>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</si>
  <si>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</si>
  <si>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</si>
  <si>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</si>
  <si>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</si>
  <si>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</si>
  <si>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</si>
  <si>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</si>
  <si>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</si>
  <si>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</si>
  <si>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</si>
  <si>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</si>
  <si>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</si>
  <si>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</si>
  <si>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</si>
  <si>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</si>
  <si>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</si>
  <si>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</si>
  <si>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</si>
  <si>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</si>
  <si>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</si>
  <si>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</si>
  <si>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</si>
  <si>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</si>
  <si>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</si>
  <si>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</si>
  <si>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</si>
  <si>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</si>
  <si>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</si>
  <si>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</si>
  <si>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</si>
  <si>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</si>
  <si>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</si>
  <si>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</si>
  <si>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</si>
  <si>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</si>
  <si>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</si>
  <si>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</si>
  <si>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</si>
  <si>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</si>
  <si>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</si>
  <si>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</si>
  <si>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</si>
  <si>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</si>
  <si>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</si>
  <si>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</si>
  <si>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</si>
  <si>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</si>
  <si>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</si>
  <si>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</si>
  <si>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</si>
  <si>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</si>
  <si>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</si>
  <si>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</si>
  <si>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</si>
  <si>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</si>
  <si>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</si>
  <si>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</si>
  <si>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</si>
  <si>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</si>
  <si>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</si>
  <si>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</si>
  <si>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</si>
  <si>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</si>
  <si>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</si>
  <si>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</si>
  <si>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</si>
  <si>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</si>
  <si>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</si>
  <si>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</si>
  <si>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</si>
  <si>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</si>
  <si>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</si>
  <si>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</si>
  <si>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</si>
  <si>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</si>
  <si>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</si>
  <si>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</si>
  <si>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</si>
  <si>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</si>
  <si>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</si>
  <si>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</si>
  <si>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</si>
  <si>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</si>
  <si>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</si>
  <si>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</si>
  <si>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</si>
  <si>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</si>
  <si>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</si>
  <si>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</si>
  <si>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</si>
  <si>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</si>
  <si>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</si>
  <si>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</si>
  <si>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</si>
  <si>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</si>
  <si>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</si>
  <si>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</si>
  <si>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</si>
  <si>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</si>
  <si>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</si>
  <si>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</si>
  <si>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</si>
  <si>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</si>
  <si>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</si>
  <si>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</si>
  <si>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</si>
  <si>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</si>
  <si>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</si>
  <si>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</si>
  <si>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</si>
  <si>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</si>
  <si>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</si>
  <si>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</si>
  <si>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</si>
  <si>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</si>
  <si>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</si>
  <si>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</si>
  <si>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</si>
  <si>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</si>
  <si>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</si>
  <si>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</si>
  <si>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</si>
  <si>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</si>
  <si>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</si>
  <si>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</si>
  <si>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</si>
  <si>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</si>
  <si>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</si>
  <si>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</si>
  <si>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</si>
  <si>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</si>
  <si>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</si>
  <si>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</si>
  <si>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</si>
  <si>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</si>
  <si>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</si>
  <si>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</si>
  <si>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</si>
  <si>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</si>
  <si>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</si>
  <si>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</si>
  <si>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</si>
  <si>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</si>
  <si>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</si>
  <si>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</si>
  <si>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</si>
  <si>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</si>
  <si>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</si>
  <si>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</si>
  <si>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</si>
  <si>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</si>
  <si>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</si>
  <si>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</si>
  <si>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</si>
  <si>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</si>
  <si>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</si>
  <si>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</si>
  <si>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</si>
  <si>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</si>
  <si>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</si>
  <si>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</si>
  <si>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</si>
  <si>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</si>
  <si>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</si>
  <si>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</si>
  <si>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</si>
  <si>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</si>
  <si>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</si>
  <si>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</si>
  <si>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</si>
  <si>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</si>
  <si>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</si>
  <si>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</si>
  <si>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</si>
  <si>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</si>
  <si>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</si>
  <si>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</si>
  <si>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</si>
  <si>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</si>
  <si>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</si>
  <si>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</si>
  <si>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</si>
  <si>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</si>
  <si>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</si>
  <si>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</si>
  <si>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</si>
  <si>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</si>
  <si>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</si>
  <si>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</si>
  <si>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</si>
  <si>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</si>
  <si>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</si>
  <si>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</si>
  <si>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</si>
  <si>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</si>
  <si>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</si>
  <si>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</si>
  <si>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</si>
  <si>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</si>
  <si>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</si>
  <si>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</si>
  <si>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</si>
  <si>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</si>
  <si>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</si>
  <si>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</si>
  <si>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</si>
  <si>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</si>
  <si>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</si>
  <si>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</si>
  <si>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</si>
  <si>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</si>
  <si>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</si>
  <si>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</si>
  <si>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</si>
  <si>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</si>
  <si>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</si>
  <si>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</si>
  <si>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</si>
  <si>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</si>
  <si>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</si>
  <si>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</si>
  <si>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</si>
  <si>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</si>
  <si>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</si>
  <si>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</si>
  <si>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</si>
  <si>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</si>
  <si>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</si>
  <si>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</si>
  <si>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</si>
  <si>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</si>
  <si>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</si>
  <si>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</si>
  <si>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</si>
  <si>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</si>
  <si>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</si>
  <si>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</si>
  <si>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</si>
  <si>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</si>
  <si>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</si>
  <si>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</si>
  <si>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</si>
  <si>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</si>
  <si>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</si>
  <si>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</si>
  <si>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</si>
  <si>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</si>
  <si>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</si>
  <si>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</si>
  <si>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</si>
  <si>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</si>
  <si>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</si>
  <si>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</si>
  <si>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</si>
  <si>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</si>
  <si>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</si>
  <si>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</si>
  <si>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</si>
  <si>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</si>
  <si>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</si>
  <si>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</si>
  <si>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</si>
  <si>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</si>
  <si>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</si>
  <si>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</si>
  <si>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</si>
  <si>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</si>
  <si>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</si>
  <si>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</si>
  <si>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</si>
  <si>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</si>
  <si>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</si>
  <si>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</si>
  <si>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</si>
  <si>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</si>
  <si>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</si>
  <si>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</si>
  <si>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</si>
  <si>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</si>
  <si>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</si>
  <si>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</si>
  <si>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</si>
  <si>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</si>
  <si>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</si>
  <si>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</si>
  <si>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</si>
  <si>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</si>
  <si>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</si>
  <si>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</si>
  <si>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</si>
  <si>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</si>
  <si>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</si>
  <si>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</si>
  <si>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</si>
  <si>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</si>
  <si>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</si>
  <si>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</si>
  <si>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</si>
  <si>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</si>
  <si>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</si>
  <si>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</si>
  <si>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</si>
  <si>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</si>
  <si>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</si>
  <si>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</si>
  <si>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</si>
  <si>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</si>
  <si>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</si>
  <si>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</si>
  <si>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</si>
  <si>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</si>
  <si>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</si>
  <si>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</si>
  <si>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</si>
  <si>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</si>
  <si>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</si>
  <si>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</si>
  <si>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</si>
  <si>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</si>
  <si>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</si>
  <si>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</si>
  <si>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</si>
  <si>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</si>
  <si>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</si>
  <si>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</si>
  <si>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</si>
  <si>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</si>
  <si>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</si>
  <si>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</si>
  <si>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</si>
  <si>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</si>
  <si>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</si>
  <si>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</si>
  <si>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</si>
  <si>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</si>
  <si>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</si>
  <si>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</si>
  <si>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</si>
  <si>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</si>
  <si>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</si>
  <si>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</si>
  <si>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</si>
  <si>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</si>
  <si>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</si>
  <si>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</si>
  <si>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</si>
  <si>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</si>
  <si>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</si>
  <si>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</si>
  <si>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</si>
  <si>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</si>
  <si>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</si>
  <si>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</si>
  <si>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</si>
  <si>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</si>
  <si>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</si>
  <si>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</si>
  <si>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</si>
  <si>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</si>
  <si>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</si>
  <si>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</si>
  <si>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</si>
  <si>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</si>
  <si>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</si>
  <si>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</si>
  <si>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</si>
  <si>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</si>
  <si>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</si>
  <si>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</si>
  <si>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</si>
  <si>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</si>
  <si>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</si>
  <si>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</si>
  <si>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</si>
  <si>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</si>
  <si>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</si>
  <si>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</si>
  <si>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</si>
  <si>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</si>
  <si>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</si>
  <si>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</si>
  <si>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</si>
  <si>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</si>
  <si>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</si>
  <si>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</si>
  <si>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</si>
  <si>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</si>
  <si>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</si>
  <si>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</si>
  <si>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</si>
  <si>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</si>
  <si>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</si>
  <si>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</si>
  <si>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</si>
  <si>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</si>
  <si>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</si>
  <si>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</si>
  <si>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</si>
  <si>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</si>
  <si>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</si>
  <si>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</si>
  <si>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</si>
  <si>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</si>
  <si>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</si>
  <si>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</si>
  <si>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</si>
  <si>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</si>
  <si>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</si>
  <si>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</si>
  <si>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</si>
  <si>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</si>
  <si>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</si>
  <si>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</si>
  <si>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</si>
  <si>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</si>
  <si>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</si>
  <si>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</si>
  <si>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</si>
  <si>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</si>
  <si>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</si>
  <si>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</si>
  <si>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</si>
  <si>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</si>
  <si>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</si>
  <si>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</si>
  <si>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</si>
  <si>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</si>
  <si>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</si>
  <si>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</si>
  <si>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</si>
  <si>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</si>
  <si>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</si>
  <si>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</si>
  <si>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</si>
  <si>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</si>
  <si>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</si>
  <si>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</si>
  <si>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</si>
  <si>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</si>
  <si>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</si>
  <si>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</si>
  <si>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</si>
  <si>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</si>
  <si>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</si>
  <si>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</si>
  <si>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</si>
  <si>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</si>
  <si>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</si>
  <si>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</si>
  <si>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</si>
  <si>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</si>
  <si>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</si>
  <si>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</si>
  <si>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</si>
  <si>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</si>
  <si>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</si>
  <si>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</si>
  <si>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</si>
  <si>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</si>
  <si>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</si>
  <si>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</si>
  <si>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</si>
  <si>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</si>
  <si>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</si>
  <si>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</si>
  <si>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</si>
  <si>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</si>
  <si>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</si>
  <si>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</si>
  <si>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</si>
  <si>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</si>
  <si>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</si>
  <si>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</si>
  <si>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</si>
  <si>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</si>
  <si>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</si>
  <si>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</si>
  <si>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</si>
  <si>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</si>
  <si>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</si>
  <si>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</si>
  <si>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</si>
  <si>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</si>
  <si>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</si>
  <si>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</si>
  <si>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</si>
  <si>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</si>
  <si>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</si>
  <si>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</si>
  <si>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</si>
  <si>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</si>
  <si>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</si>
  <si>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</si>
  <si>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</si>
  <si>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</si>
  <si>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</si>
  <si>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</si>
  <si>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</si>
  <si>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</si>
  <si>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</si>
  <si>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</si>
  <si>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</si>
  <si>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</si>
  <si>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</si>
  <si>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</si>
  <si>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</si>
  <si>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</si>
  <si>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</si>
  <si>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</si>
  <si>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</si>
  <si>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</si>
  <si>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</si>
  <si>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</si>
  <si>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</si>
  <si>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</si>
  <si>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</si>
  <si>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</si>
  <si>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</si>
  <si>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</si>
  <si>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</si>
  <si>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</si>
  <si>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</si>
  <si>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</si>
  <si>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</si>
  <si>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</si>
  <si>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</si>
  <si>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</si>
  <si>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</si>
  <si>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</si>
  <si>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</si>
  <si>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</si>
  <si>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</si>
  <si>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</si>
  <si>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</si>
  <si>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</si>
  <si>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</si>
  <si>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</si>
  <si>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</si>
  <si>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</si>
  <si>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</si>
  <si>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</si>
  <si>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</si>
  <si>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</si>
  <si>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</si>
  <si>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</si>
  <si>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</si>
  <si>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</si>
  <si>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</si>
  <si>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</si>
  <si>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</si>
  <si>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</si>
  <si>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</si>
  <si>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</si>
  <si>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</si>
  <si>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</si>
  <si>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</si>
  <si>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</si>
  <si>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</si>
  <si>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</si>
  <si>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</si>
  <si>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</si>
  <si>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</si>
  <si>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</si>
  <si>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</si>
  <si>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</si>
  <si>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</si>
  <si>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</si>
  <si>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</si>
  <si>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</si>
  <si>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</si>
  <si>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</si>
  <si>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</si>
  <si>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</si>
  <si>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</si>
  <si>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</si>
  <si>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</si>
  <si>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</si>
  <si>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</si>
  <si>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</si>
  <si>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</si>
  <si>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</si>
  <si>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</si>
  <si>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</si>
  <si>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</si>
  <si>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</si>
  <si>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</si>
  <si>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</si>
  <si>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</si>
  <si>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</si>
  <si>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</si>
  <si>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</si>
  <si>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</si>
  <si>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</si>
  <si>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</si>
  <si>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</si>
  <si>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</si>
  <si>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</si>
  <si>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</si>
  <si>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</si>
  <si>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</si>
  <si>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</si>
  <si>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</si>
  <si>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</si>
  <si>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</si>
  <si>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</si>
  <si>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</si>
  <si>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</si>
  <si>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</si>
  <si>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</si>
  <si>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</si>
  <si>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</si>
  <si>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</si>
  <si>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</si>
  <si>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</si>
  <si>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</si>
  <si>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</si>
  <si>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</si>
  <si>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</si>
  <si>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</si>
  <si>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</si>
  <si>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</si>
  <si>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</si>
  <si>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</si>
  <si>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</si>
  <si>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</si>
  <si>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</si>
  <si>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</si>
  <si>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</si>
  <si>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</si>
  <si>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</si>
  <si>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</si>
  <si>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</si>
  <si>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</si>
  <si>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</si>
  <si>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</si>
  <si>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</si>
  <si>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</si>
  <si>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</si>
  <si>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</si>
  <si>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</si>
  <si>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</si>
  <si>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</si>
  <si>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</si>
  <si>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</si>
  <si>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</si>
  <si>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</si>
  <si>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</si>
  <si>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</si>
  <si>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</si>
  <si>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</si>
  <si>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</si>
  <si>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</si>
  <si>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</si>
  <si>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</si>
  <si>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</si>
  <si>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</si>
  <si>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</si>
  <si>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</si>
  <si>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</si>
  <si>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</si>
  <si>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</si>
  <si>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</si>
  <si>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</si>
  <si>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</si>
  <si>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</si>
  <si>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</si>
  <si>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</si>
  <si>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</si>
  <si>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</si>
  <si>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</si>
  <si>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</si>
  <si>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</si>
  <si>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</si>
  <si>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</si>
  <si>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</si>
  <si>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</si>
  <si>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</si>
  <si>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</si>
  <si>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</si>
  <si>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</si>
  <si>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</si>
  <si>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</si>
  <si>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</si>
  <si>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</si>
  <si>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</si>
  <si>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</si>
  <si>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</si>
  <si>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</si>
  <si>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</si>
  <si>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</si>
  <si>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</si>
  <si>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</si>
  <si>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</si>
  <si>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</si>
  <si>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</si>
  <si>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</si>
  <si>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</si>
  <si>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</si>
  <si>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</si>
  <si>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</si>
  <si>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</si>
  <si>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</si>
  <si>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</si>
  <si>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</si>
  <si>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</si>
  <si>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</si>
  <si>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</si>
  <si>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</si>
  <si>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</si>
  <si>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</si>
  <si>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</si>
  <si>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</si>
  <si>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</si>
  <si>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</si>
  <si>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</si>
  <si>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</si>
  <si>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</si>
  <si>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</si>
  <si>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</si>
  <si>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</si>
  <si>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</si>
  <si>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</si>
  <si>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</si>
  <si>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</si>
  <si>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</si>
  <si>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</si>
  <si>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</si>
  <si>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</si>
  <si>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</si>
  <si>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</si>
  <si>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</si>
  <si>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</si>
  <si>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</si>
  <si>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</si>
  <si>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</si>
  <si>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</si>
  <si>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</si>
  <si>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</si>
  <si>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</si>
  <si>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</si>
  <si>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</si>
  <si>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</si>
  <si>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</si>
  <si>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</si>
  <si>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</si>
  <si>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</si>
  <si>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</si>
  <si>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</si>
  <si>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</si>
  <si>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</si>
  <si>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</si>
  <si>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</si>
  <si>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</si>
  <si>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</si>
  <si>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</si>
  <si>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</si>
  <si>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</si>
  <si>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</si>
  <si>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</si>
  <si>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</si>
  <si>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</si>
  <si>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</si>
  <si>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</si>
  <si>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</si>
  <si>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</si>
  <si>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</si>
  <si>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</si>
  <si>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</si>
  <si>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</si>
  <si>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</si>
  <si>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</si>
  <si>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</si>
  <si>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</si>
  <si>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</si>
  <si>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</si>
  <si>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</si>
  <si>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</si>
  <si>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</si>
  <si>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</si>
  <si>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</si>
  <si>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</si>
  <si>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</si>
  <si>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</si>
  <si>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</si>
  <si>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</si>
  <si>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</si>
  <si>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</si>
  <si>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</si>
  <si>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</si>
  <si>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</si>
  <si>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</si>
  <si>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</si>
  <si>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</si>
  <si>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</si>
  <si>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</si>
  <si>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</si>
  <si>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</si>
  <si>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</si>
  <si>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</si>
  <si>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</si>
  <si>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</si>
  <si>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</si>
  <si>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</si>
  <si>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</si>
  <si>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</si>
  <si>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</si>
  <si>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</si>
  <si>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</si>
  <si>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</si>
  <si>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</si>
  <si>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</si>
  <si>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</si>
  <si>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</si>
  <si>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</si>
  <si>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</si>
  <si>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</si>
  <si>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</si>
  <si>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</si>
  <si>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</si>
  <si>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</si>
  <si>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</si>
  <si>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</si>
  <si>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</si>
  <si>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</si>
  <si>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</si>
  <si>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</si>
  <si>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</si>
  <si>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</si>
  <si>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</si>
  <si>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</si>
  <si>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</si>
  <si>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</si>
  <si>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</si>
  <si>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</si>
  <si>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</si>
  <si>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</si>
  <si>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</si>
  <si>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</si>
  <si>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</si>
  <si>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</si>
  <si>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</si>
  <si>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</si>
  <si>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</si>
  <si>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</si>
  <si>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</si>
  <si>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</si>
  <si>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</si>
  <si>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</si>
  <si>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</si>
  <si>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</si>
  <si>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</si>
  <si>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</si>
  <si>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</si>
  <si>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</si>
  <si>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</si>
  <si>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</si>
  <si>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</si>
  <si>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</si>
  <si>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</si>
  <si>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</si>
  <si>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</si>
  <si>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</si>
  <si>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</si>
  <si>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</si>
  <si>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</si>
  <si>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</si>
  <si>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</si>
  <si>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</si>
  <si>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</si>
  <si>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</si>
  <si>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</si>
  <si>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</si>
  <si>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</si>
  <si>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</si>
  <si>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</si>
  <si>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</si>
  <si>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</si>
  <si>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</si>
  <si>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</si>
  <si>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</si>
  <si>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</si>
  <si>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</si>
  <si>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</si>
  <si>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</si>
  <si>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</si>
  <si>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</si>
  <si>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</si>
  <si>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</si>
  <si>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</si>
  <si>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</si>
  <si>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</si>
  <si>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</si>
  <si>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</si>
  <si>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</si>
  <si>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</si>
  <si>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</si>
  <si>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</si>
  <si>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</si>
  <si>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</si>
  <si>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</si>
  <si>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</si>
  <si>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</si>
  <si>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</si>
  <si>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</si>
  <si>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</si>
  <si>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</si>
  <si>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</si>
  <si>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</si>
  <si>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</si>
  <si>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</si>
  <si>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</si>
  <si>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</si>
  <si>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</si>
  <si>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</si>
  <si>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</si>
  <si>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</si>
  <si>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</si>
  <si>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</si>
  <si>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</si>
  <si>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</si>
  <si>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</si>
  <si>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</si>
  <si>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</si>
  <si>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</si>
  <si>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</si>
  <si>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</si>
  <si>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</si>
  <si>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</si>
  <si>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</si>
  <si>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</si>
  <si>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</si>
  <si>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</si>
  <si>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</si>
  <si>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</si>
  <si>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</si>
  <si>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</si>
  <si>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</si>
  <si>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</si>
  <si>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</si>
  <si>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</si>
  <si>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</si>
  <si>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</si>
  <si>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</si>
  <si>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</si>
  <si>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</si>
  <si>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</si>
  <si>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</si>
  <si>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</si>
  <si>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</si>
  <si>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</si>
  <si>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</si>
  <si>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</si>
  <si>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</si>
  <si>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</si>
  <si>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</si>
  <si>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</si>
  <si>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</si>
  <si>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</si>
  <si>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</si>
  <si>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</si>
  <si>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</si>
  <si>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</si>
  <si>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</si>
  <si>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</si>
  <si>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</si>
  <si>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</si>
  <si>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</si>
  <si>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</si>
  <si>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</si>
  <si>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</si>
  <si>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</si>
  <si>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</si>
  <si>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</si>
  <si>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</si>
  <si>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</si>
  <si>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</si>
  <si>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</si>
  <si>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</si>
  <si>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</si>
  <si>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</si>
  <si>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</si>
  <si>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</si>
  <si>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</si>
  <si>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</si>
  <si>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</si>
  <si>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</si>
  <si>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</si>
  <si>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</si>
  <si>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</si>
  <si>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</si>
  <si>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</si>
  <si>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</si>
  <si>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</si>
  <si>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</si>
  <si>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</si>
  <si>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</si>
  <si>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</si>
  <si>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</si>
  <si>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</si>
  <si>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</si>
  <si>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</si>
  <si>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</si>
  <si>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</si>
  <si>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</si>
  <si>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</si>
  <si>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</si>
  <si>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</si>
  <si>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</si>
  <si>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</si>
  <si>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</si>
  <si>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</si>
  <si>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</si>
  <si>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</si>
  <si>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</si>
  <si>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</si>
  <si>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</si>
  <si>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</si>
  <si>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</si>
  <si>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</si>
  <si>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</si>
  <si>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</si>
  <si>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</si>
  <si>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</si>
  <si>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</si>
  <si>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</si>
  <si>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</si>
  <si>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</si>
  <si>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</si>
  <si>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</si>
  <si>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</si>
  <si>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</si>
  <si>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</si>
  <si>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</si>
  <si>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</si>
  <si>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</si>
  <si>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</si>
  <si>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</si>
  <si>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</si>
  <si>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</si>
  <si>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</si>
  <si>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</si>
  <si>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</si>
  <si>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</si>
  <si>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</si>
  <si>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</si>
  <si>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</si>
  <si>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</si>
  <si>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</si>
  <si>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</si>
  <si>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</si>
  <si>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</si>
  <si>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</si>
  <si>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</si>
  <si>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</si>
  <si>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</si>
  <si>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</si>
  <si>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</si>
  <si>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</si>
  <si>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</si>
  <si>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</si>
  <si>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</si>
  <si>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</si>
  <si>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</si>
  <si>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</si>
  <si>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</si>
  <si>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</si>
  <si>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</si>
  <si>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</si>
  <si>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</si>
  <si>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</si>
  <si>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</si>
  <si>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</si>
  <si>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</si>
  <si>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</si>
  <si>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</si>
  <si>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</si>
  <si>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</si>
  <si>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</si>
  <si>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</si>
  <si>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</si>
  <si>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</si>
  <si>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</si>
  <si>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</si>
  <si>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</si>
  <si>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</si>
  <si>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</si>
  <si>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</si>
  <si>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</si>
  <si>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</si>
  <si>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</si>
  <si>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</si>
  <si>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</si>
  <si>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</si>
  <si>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</si>
  <si>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</si>
  <si>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</si>
  <si>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</si>
  <si>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</si>
  <si>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</si>
  <si>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</si>
  <si>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</si>
  <si>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</si>
  <si>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</si>
  <si>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</si>
  <si>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</si>
  <si>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</si>
  <si>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</si>
  <si>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</si>
  <si>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</si>
  <si>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</si>
  <si>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</si>
  <si>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</si>
  <si>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</si>
  <si>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</si>
  <si>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</si>
  <si>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</si>
  <si>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</si>
  <si>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</si>
  <si>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</si>
  <si>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</si>
  <si>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</si>
  <si>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</si>
  <si>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</si>
  <si>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</si>
  <si>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</si>
  <si>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</si>
  <si>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</si>
  <si>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</si>
  <si>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</si>
  <si>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</si>
  <si>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</si>
  <si>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</si>
  <si>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</si>
  <si>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</si>
  <si>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</si>
  <si>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</si>
  <si>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</si>
  <si>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</si>
  <si>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</si>
  <si>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</si>
  <si>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</si>
  <si>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</si>
  <si>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</si>
  <si>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</si>
  <si>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</si>
  <si>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</si>
  <si>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</si>
  <si>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</si>
  <si>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</si>
  <si>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</si>
  <si>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</si>
  <si>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</si>
  <si>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</si>
  <si>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</si>
  <si>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</si>
  <si>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</si>
  <si>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</si>
  <si>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</si>
  <si>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</si>
  <si>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</si>
  <si>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</si>
  <si>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</si>
  <si>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</si>
  <si>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</si>
  <si>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</si>
  <si>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</si>
  <si>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</si>
  <si>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</si>
  <si>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</si>
  <si>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</si>
  <si>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</si>
  <si>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</si>
  <si>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</si>
  <si>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</si>
  <si>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</si>
  <si>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</si>
  <si>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</si>
  <si>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</si>
  <si>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</si>
  <si>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</si>
  <si>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</si>
  <si>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</si>
  <si>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</si>
  <si>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</si>
  <si>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</si>
  <si>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</si>
  <si>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</si>
  <si>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</si>
  <si>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</si>
  <si>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</si>
  <si>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</si>
  <si>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</si>
  <si>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</si>
  <si>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</si>
  <si>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</si>
  <si>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</si>
  <si>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</si>
  <si>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</si>
  <si>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</si>
  <si>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</si>
  <si>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</si>
  <si>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</si>
  <si>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</si>
  <si>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</si>
  <si>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</si>
  <si>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</si>
  <si>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</si>
  <si>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</si>
  <si>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</si>
  <si>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</si>
  <si>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</si>
  <si>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</si>
  <si>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</si>
  <si>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</si>
  <si>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</si>
  <si>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</si>
  <si>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</si>
  <si>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</si>
  <si>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</si>
  <si>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</si>
  <si>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</si>
  <si>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</si>
  <si>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</si>
  <si>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</si>
  <si>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</si>
  <si>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</si>
  <si>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</si>
  <si>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</si>
  <si>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</si>
  <si>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</si>
  <si>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</si>
  <si>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</si>
  <si>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</si>
  <si>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</si>
  <si>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</si>
  <si>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</si>
  <si>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</si>
  <si>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</si>
  <si>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</si>
  <si>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</si>
  <si>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</si>
  <si>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</si>
  <si>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</si>
  <si>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</si>
  <si>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</si>
  <si>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</si>
  <si>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</si>
  <si>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</si>
  <si>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</si>
  <si>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</si>
  <si>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</si>
  <si>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</si>
  <si>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</si>
  <si>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</si>
  <si>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</si>
  <si>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</si>
  <si>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</si>
  <si>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</si>
  <si>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</si>
  <si>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</si>
  <si>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</si>
  <si>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</si>
  <si>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</si>
  <si>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</si>
  <si>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</si>
  <si>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</si>
  <si>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</si>
  <si>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</si>
  <si>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</si>
  <si>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</si>
  <si>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</si>
  <si>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</si>
  <si>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</si>
  <si>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</si>
  <si>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</si>
  <si>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</si>
  <si>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</si>
  <si>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</si>
  <si>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</si>
  <si>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</si>
  <si>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</si>
  <si>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</si>
  <si>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</si>
  <si>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</si>
  <si>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</si>
  <si>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</si>
  <si>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</si>
  <si>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</si>
  <si>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</si>
  <si>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</si>
  <si>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</si>
  <si>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</si>
  <si>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</si>
  <si>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</si>
  <si>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</si>
  <si>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</si>
  <si>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</si>
  <si>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</si>
  <si>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</si>
  <si>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</si>
  <si>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</si>
  <si>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</si>
  <si>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</si>
  <si>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</si>
  <si>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</si>
  <si>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</si>
  <si>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</si>
  <si>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</si>
  <si>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</si>
  <si>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</si>
  <si>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</si>
  <si>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</si>
  <si>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</si>
  <si>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</si>
  <si>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</si>
  <si>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</si>
  <si>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</si>
  <si>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</si>
  <si>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</si>
  <si>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</si>
  <si>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</si>
  <si>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</si>
  <si>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</si>
  <si>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</si>
  <si>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</si>
  <si>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</si>
  <si>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</si>
  <si>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</si>
  <si>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</si>
  <si>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</si>
  <si>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</si>
  <si>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</si>
  <si>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</si>
  <si>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</si>
  <si>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</si>
  <si>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</si>
  <si>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</si>
  <si>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</si>
  <si>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</si>
  <si>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</si>
  <si>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</si>
  <si>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</si>
  <si>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</si>
  <si>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</si>
  <si>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</si>
  <si>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</si>
  <si>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</si>
  <si>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</si>
  <si>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</si>
  <si>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</si>
  <si>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</si>
  <si>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</si>
  <si>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</si>
  <si>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</si>
  <si>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</si>
  <si>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</si>
  <si>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</si>
  <si>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</si>
  <si>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</si>
  <si>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</si>
  <si>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</si>
  <si>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</si>
  <si>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</si>
  <si>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</si>
  <si>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</si>
  <si>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</si>
  <si>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</si>
  <si>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</si>
  <si>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</si>
  <si>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</si>
  <si>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</si>
  <si>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</si>
  <si>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</si>
  <si>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</si>
  <si>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</si>
  <si>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</si>
  <si>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</si>
  <si>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</si>
  <si>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</si>
  <si>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</si>
  <si>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</si>
  <si>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</si>
  <si>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</si>
  <si>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</si>
  <si>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</si>
  <si>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</si>
  <si>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</si>
  <si>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</si>
  <si>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</si>
  <si>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</si>
  <si>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</si>
  <si>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</si>
  <si>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</si>
  <si>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</si>
  <si>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</si>
  <si>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</si>
  <si>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</si>
  <si>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</si>
  <si>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</si>
  <si>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</si>
  <si>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</si>
  <si>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</si>
  <si>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</si>
  <si>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</si>
  <si>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</si>
  <si>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</si>
  <si>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</si>
  <si>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</si>
  <si>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</si>
  <si>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</si>
  <si>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</si>
  <si>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</si>
  <si>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</si>
  <si>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</si>
  <si>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</si>
  <si>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</si>
  <si>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</si>
  <si>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</si>
  <si>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</si>
  <si>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</si>
  <si>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</si>
  <si>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</si>
  <si>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</si>
  <si>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</si>
  <si>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</si>
  <si>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</si>
  <si>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</si>
  <si>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</si>
  <si>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</si>
  <si>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</si>
  <si>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</si>
  <si>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</si>
  <si>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</si>
  <si>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</si>
  <si>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</si>
  <si>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</si>
  <si>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</si>
  <si>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</si>
  <si>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</si>
  <si>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</si>
  <si>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</si>
  <si>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</si>
  <si>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</si>
  <si>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</si>
  <si>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</si>
  <si>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</si>
  <si>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</si>
  <si>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</si>
  <si>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</si>
  <si>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</si>
  <si>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</si>
  <si>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</si>
  <si>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</si>
  <si>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</si>
  <si>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</si>
  <si>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</si>
  <si>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</si>
  <si>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</si>
  <si>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</si>
  <si>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</si>
  <si>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</si>
  <si>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</si>
  <si>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</si>
  <si>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</si>
  <si>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</si>
  <si>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</si>
  <si>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</si>
  <si>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</si>
  <si>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</si>
  <si>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</si>
  <si>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</si>
  <si>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</si>
  <si>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</si>
  <si>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</si>
  <si>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</si>
  <si>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</si>
  <si>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</si>
  <si>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</si>
  <si>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</si>
  <si>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</si>
  <si>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</si>
  <si>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</si>
  <si>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</si>
  <si>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</si>
  <si>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</si>
  <si>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</si>
  <si>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</si>
  <si>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</si>
  <si>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</si>
  <si>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</si>
  <si>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</si>
  <si>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</si>
  <si>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</si>
  <si>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</si>
  <si>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</si>
  <si>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</si>
  <si>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</si>
  <si>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</si>
  <si>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</si>
  <si>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</si>
  <si>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</si>
  <si>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</si>
  <si>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</si>
  <si>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</si>
  <si>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</si>
  <si>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</si>
  <si>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</si>
  <si>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</si>
  <si>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</si>
  <si>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</si>
  <si>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</si>
  <si>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</si>
  <si>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</si>
  <si>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</si>
  <si>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</si>
  <si>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</si>
  <si>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</si>
  <si>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</si>
  <si>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</si>
  <si>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</si>
  <si>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</si>
  <si>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</si>
  <si>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</si>
  <si>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</si>
  <si>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</si>
  <si>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</si>
  <si>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</si>
  <si>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</si>
  <si>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</si>
  <si>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</si>
  <si>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</si>
  <si>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</si>
  <si>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</si>
  <si>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</si>
  <si>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</si>
  <si>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</si>
  <si>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</si>
  <si>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</si>
  <si>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</si>
  <si>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</si>
  <si>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</si>
  <si>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</si>
  <si>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</si>
  <si>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</si>
  <si>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</si>
  <si>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</si>
  <si>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</si>
  <si>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</si>
  <si>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</si>
  <si>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</si>
  <si>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</si>
  <si>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</si>
  <si>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</si>
  <si>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</si>
  <si>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</si>
  <si>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</si>
  <si>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</si>
  <si>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</si>
  <si>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</si>
  <si>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</si>
  <si>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</si>
  <si>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</si>
  <si>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</si>
  <si>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</si>
  <si>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</si>
  <si>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</si>
  <si>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</si>
  <si>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</si>
  <si>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</si>
  <si>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</si>
  <si>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</si>
  <si>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</si>
  <si>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</si>
  <si>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</si>
  <si>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</si>
  <si>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</si>
  <si>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</si>
  <si>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</si>
  <si>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</si>
  <si>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</si>
  <si>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</si>
  <si>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</si>
  <si>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</si>
  <si>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</si>
  <si>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</si>
  <si>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</si>
  <si>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</si>
  <si>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</si>
  <si>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</si>
  <si>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</si>
  <si>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</si>
  <si>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</si>
  <si>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</si>
  <si>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</si>
  <si>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</si>
  <si>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</si>
  <si>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</si>
  <si>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</si>
  <si>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</si>
  <si>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</si>
  <si>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</si>
  <si>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</si>
  <si>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</si>
  <si>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</si>
  <si>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</si>
  <si>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</si>
  <si>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</si>
  <si>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</si>
  <si>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</si>
  <si>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</si>
  <si>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</si>
  <si>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</si>
  <si>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</si>
  <si>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</si>
  <si>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</si>
  <si>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</si>
  <si>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</si>
  <si>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</si>
  <si>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</si>
  <si>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</si>
  <si>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</si>
  <si>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</si>
  <si>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</si>
  <si>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</si>
  <si>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</si>
  <si>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</si>
  <si>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</si>
  <si>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</si>
  <si>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</si>
  <si>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</si>
  <si>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</si>
  <si>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</si>
  <si>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</si>
  <si>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</si>
  <si>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</si>
  <si>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</si>
  <si>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</si>
  <si>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</si>
  <si>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</si>
  <si>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</si>
  <si>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</si>
  <si>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</si>
  <si>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</si>
  <si>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</si>
  <si>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</si>
  <si>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</si>
  <si>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</si>
  <si>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</si>
  <si>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</si>
  <si>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</si>
  <si>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</si>
  <si>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</si>
  <si>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</si>
  <si>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</si>
  <si>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</si>
  <si>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</si>
  <si>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</si>
  <si>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</si>
  <si>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</si>
  <si>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</si>
  <si>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</si>
  <si>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</si>
  <si>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</si>
  <si>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</si>
  <si>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</si>
  <si>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</si>
  <si>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</si>
  <si>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</si>
  <si>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</si>
  <si>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</si>
  <si>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</si>
  <si>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</si>
  <si>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</si>
  <si>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</si>
  <si>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</si>
  <si>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</si>
  <si>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</si>
  <si>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</si>
  <si>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</si>
  <si>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</si>
  <si>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</si>
  <si>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</si>
  <si>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</si>
  <si>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</si>
  <si>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</si>
  <si>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</si>
  <si>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</si>
  <si>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</si>
  <si>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</si>
  <si>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</si>
  <si>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</si>
  <si>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</si>
  <si>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</si>
  <si>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</si>
  <si>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</si>
  <si>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</si>
  <si>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</si>
  <si>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</si>
  <si>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</si>
  <si>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</si>
  <si>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</si>
  <si>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</si>
  <si>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</si>
  <si>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</si>
  <si>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</si>
  <si>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</si>
  <si>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</si>
  <si>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</si>
  <si>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</si>
  <si>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</si>
  <si>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</si>
  <si>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</si>
  <si>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</si>
  <si>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</si>
  <si>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</si>
  <si>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</si>
  <si>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</si>
  <si>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</si>
  <si>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</si>
  <si>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</si>
  <si>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</si>
  <si>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</si>
  <si>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</si>
  <si>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</si>
  <si>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</si>
  <si>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</si>
  <si>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</si>
  <si>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</si>
  <si>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</si>
  <si>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</si>
  <si>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</si>
  <si>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</si>
  <si>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</si>
  <si>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</si>
  <si>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</si>
  <si>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</si>
  <si>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</si>
  <si>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</si>
  <si>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</si>
  <si>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</si>
  <si>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</si>
  <si>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</si>
  <si>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</si>
  <si>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</si>
  <si>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</si>
  <si>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</si>
  <si>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</si>
  <si>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</si>
  <si>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</si>
  <si>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</si>
  <si>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</si>
  <si>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</si>
  <si>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</si>
  <si>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</si>
  <si>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</si>
  <si>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</si>
  <si>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</si>
  <si>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</si>
  <si>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</si>
  <si>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</si>
  <si>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</si>
  <si>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</si>
  <si>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</si>
  <si>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</si>
  <si>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</si>
  <si>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</si>
  <si>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</si>
  <si>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</si>
  <si>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</si>
  <si>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</si>
  <si>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</si>
  <si>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</si>
  <si>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</si>
  <si>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</si>
  <si>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</si>
  <si>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</si>
  <si>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</si>
  <si>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</si>
  <si>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</si>
  <si>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</si>
  <si>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</si>
  <si>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</si>
  <si>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</si>
  <si>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</si>
  <si>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</si>
  <si>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</si>
  <si>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</si>
  <si>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</si>
  <si>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</si>
  <si>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</si>
  <si>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</si>
  <si>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</si>
  <si>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</si>
  <si>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</si>
  <si>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</si>
  <si>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</si>
  <si>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</si>
  <si>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</si>
  <si>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</si>
  <si>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</si>
  <si>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</si>
  <si>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</si>
  <si>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</si>
  <si>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</si>
  <si>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</si>
  <si>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</si>
  <si>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</si>
  <si>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</si>
  <si>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</si>
  <si>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</si>
  <si>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</si>
  <si>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</si>
  <si>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</si>
  <si>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</si>
  <si>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</si>
  <si>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</si>
  <si>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</si>
  <si>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</si>
  <si>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</si>
  <si>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</si>
  <si>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</si>
  <si>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</si>
  <si>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</si>
  <si>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</si>
  <si>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</si>
  <si>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</si>
  <si>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</si>
  <si>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</si>
  <si>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</si>
  <si>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</si>
  <si>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</si>
  <si>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</si>
  <si>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</si>
  <si>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</si>
  <si>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</si>
  <si>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</si>
  <si>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</si>
  <si>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</si>
  <si>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</si>
  <si>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</si>
  <si>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</si>
  <si>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</si>
  <si>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</si>
  <si>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</si>
  <si>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</si>
  <si>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</si>
  <si>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</si>
  <si>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</si>
  <si>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</si>
  <si>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</si>
  <si>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</si>
  <si>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</si>
  <si>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</si>
  <si>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</si>
  <si>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</si>
  <si>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</si>
  <si>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</si>
  <si>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</si>
  <si>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</si>
  <si>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</si>
  <si>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</si>
  <si>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</si>
  <si>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</si>
  <si>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</si>
  <si>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</si>
  <si>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</si>
  <si>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</si>
  <si>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</si>
  <si>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</si>
  <si>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</si>
  <si>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</si>
  <si>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</si>
  <si>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</si>
  <si>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</si>
  <si>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</si>
  <si>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</si>
  <si>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</si>
  <si>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</si>
  <si>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</si>
  <si>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</si>
  <si>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</si>
  <si>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</si>
  <si>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</si>
  <si>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</si>
  <si>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</si>
  <si>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</si>
  <si>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</si>
  <si>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</si>
  <si>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</si>
  <si>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</si>
  <si>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</si>
  <si>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</si>
  <si>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</si>
  <si>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</si>
  <si>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</si>
  <si>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</si>
  <si>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</si>
  <si>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</si>
  <si>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</si>
  <si>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</si>
  <si>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</si>
  <si>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</si>
  <si>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</si>
  <si>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</si>
  <si>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</si>
  <si>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</si>
  <si>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</si>
  <si>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</si>
  <si>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</si>
  <si>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</si>
  <si>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</si>
  <si>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</si>
  <si>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</si>
  <si>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</si>
  <si>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</si>
  <si>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</si>
  <si>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</si>
  <si>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</si>
  <si>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</si>
  <si>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</si>
  <si>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</si>
  <si>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</si>
  <si>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</si>
  <si>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</si>
  <si>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</si>
  <si>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</si>
  <si>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</si>
  <si>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</si>
  <si>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</si>
  <si>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</si>
  <si>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</si>
  <si>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</si>
  <si>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</si>
  <si>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</si>
  <si>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</si>
  <si>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</si>
  <si>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</si>
  <si>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</si>
  <si>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</si>
  <si>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</si>
  <si>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</si>
  <si>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</si>
  <si>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</si>
  <si>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</si>
  <si>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</si>
  <si>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</si>
  <si>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</si>
  <si>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</si>
  <si>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</si>
  <si>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</si>
  <si>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</si>
  <si>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</si>
  <si>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</si>
  <si>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</si>
  <si>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</si>
  <si>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</si>
  <si>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</si>
  <si>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</si>
  <si>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</si>
  <si>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</si>
  <si>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</si>
  <si>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</si>
  <si>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</si>
  <si>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</si>
  <si>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</si>
  <si>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</si>
  <si>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</si>
  <si>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</si>
  <si>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</si>
  <si>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</si>
  <si>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</si>
  <si>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</si>
  <si>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</si>
  <si>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</si>
  <si>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</si>
  <si>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</si>
  <si>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</si>
  <si>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</si>
  <si>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</si>
  <si>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</si>
  <si>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</si>
  <si>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</si>
  <si>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</si>
  <si>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</si>
  <si>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</si>
  <si>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</si>
  <si>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</si>
  <si>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</si>
  <si>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</si>
  <si>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</si>
  <si>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</si>
  <si>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</si>
  <si>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</si>
  <si>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</si>
  <si>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</si>
  <si>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</si>
  <si>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</si>
  <si>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</si>
  <si>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</si>
  <si>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</si>
  <si>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</si>
  <si>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</si>
  <si>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</si>
  <si>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</si>
  <si>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</si>
  <si>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</si>
  <si>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</si>
  <si>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</si>
  <si>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</si>
  <si>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</si>
  <si>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</si>
  <si>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</si>
  <si>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</si>
  <si>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</si>
  <si>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</si>
  <si>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</si>
  <si>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</si>
  <si>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</si>
  <si>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</si>
  <si>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</si>
  <si>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</si>
  <si>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</si>
  <si>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</si>
  <si>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</si>
  <si>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</si>
  <si>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</si>
  <si>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</si>
  <si>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</si>
  <si>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</si>
  <si>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</si>
  <si>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</si>
  <si>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</si>
  <si>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</si>
  <si>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</si>
  <si>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</si>
  <si>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</si>
  <si>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</si>
  <si>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</si>
  <si>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</si>
  <si>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</si>
  <si>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</si>
  <si>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</si>
  <si>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</si>
  <si>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</si>
  <si>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</si>
  <si>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</si>
  <si>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</si>
  <si>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</si>
  <si>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</si>
  <si>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</si>
  <si>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</si>
  <si>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</si>
  <si>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</si>
  <si>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</si>
  <si>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</si>
  <si>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</si>
  <si>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</si>
  <si>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</si>
  <si>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</si>
  <si>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</si>
  <si>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</si>
  <si>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</si>
  <si>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</si>
  <si>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</si>
  <si>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</si>
  <si>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</si>
  <si>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</si>
  <si>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</si>
  <si>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</si>
  <si>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</si>
  <si>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</si>
  <si>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</si>
  <si>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</si>
  <si>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</si>
  <si>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</si>
  <si>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</si>
  <si>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</si>
  <si>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</si>
  <si>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</si>
  <si>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</si>
  <si>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</si>
  <si>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</si>
  <si>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</si>
  <si>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</si>
  <si>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</si>
  <si>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</si>
  <si>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</si>
  <si>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</si>
  <si>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</si>
  <si>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</si>
  <si>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</si>
  <si>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</si>
  <si>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</si>
  <si>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</si>
  <si>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</si>
  <si>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</si>
  <si>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</si>
  <si>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</si>
  <si>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</si>
  <si>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</si>
  <si>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</si>
  <si>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</si>
  <si>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</si>
  <si>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</si>
  <si>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</si>
  <si>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</si>
  <si>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</si>
  <si>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</si>
  <si>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</si>
  <si>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</si>
  <si>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</si>
  <si>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</si>
  <si>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</si>
  <si>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</si>
  <si>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</si>
  <si>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</si>
  <si>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</si>
  <si>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</si>
  <si>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</si>
  <si>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</si>
  <si>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</si>
  <si>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</si>
  <si>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</si>
  <si>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</si>
  <si>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</si>
  <si>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</si>
  <si>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</si>
  <si>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</si>
  <si>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</si>
  <si>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</si>
  <si>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</si>
  <si>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</si>
  <si>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</si>
  <si>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</si>
  <si>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</si>
  <si>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</si>
  <si>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</si>
  <si>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</si>
  <si>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</si>
  <si>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</si>
  <si>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</si>
  <si>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</si>
  <si>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</si>
  <si>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</si>
  <si>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</si>
  <si>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</si>
  <si>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</si>
  <si>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</si>
  <si>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</si>
  <si>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</si>
  <si>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</si>
  <si>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</si>
  <si>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</si>
  <si>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</si>
  <si>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</si>
  <si>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</si>
  <si>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</si>
  <si>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</si>
  <si>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</si>
  <si>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</si>
  <si>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</si>
  <si>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</si>
  <si>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</si>
  <si>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</si>
  <si>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</si>
  <si>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</si>
  <si>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</si>
  <si>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</si>
  <si>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</si>
  <si>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</si>
  <si>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</si>
  <si>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</si>
  <si>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</si>
  <si>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</si>
  <si>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</si>
  <si>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</si>
  <si>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</si>
  <si>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</si>
  <si>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</si>
  <si>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</si>
  <si>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</si>
  <si>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</si>
  <si>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</si>
  <si>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</si>
  <si>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</si>
  <si>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</si>
  <si>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</si>
  <si>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</si>
  <si>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</si>
  <si>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</si>
  <si>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</si>
  <si>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</si>
  <si>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</si>
  <si>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</si>
  <si>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</si>
  <si>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</si>
  <si>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</si>
  <si>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</si>
  <si>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</si>
  <si>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</si>
  <si>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</si>
  <si>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</si>
  <si>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</si>
  <si>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</si>
  <si>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</si>
  <si>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</si>
  <si>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</si>
  <si>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</si>
  <si>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</si>
  <si>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</si>
  <si>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</si>
  <si>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</si>
  <si>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</si>
  <si>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</si>
  <si>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</si>
  <si>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</si>
  <si>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</si>
  <si>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</si>
  <si>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</si>
  <si>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</si>
  <si>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</si>
  <si>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</si>
  <si>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</si>
  <si>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</si>
  <si>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</si>
  <si>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</si>
  <si>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</si>
  <si>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</si>
  <si>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</si>
  <si>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</si>
  <si>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</si>
  <si>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</si>
  <si>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</si>
  <si>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</si>
  <si>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</si>
  <si>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</si>
  <si>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</si>
  <si>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</si>
  <si>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</si>
  <si>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</si>
  <si>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</si>
  <si>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</si>
  <si>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</si>
  <si>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</si>
  <si>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</si>
  <si>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</si>
  <si>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</si>
  <si>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</si>
  <si>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</si>
  <si>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</si>
  <si>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</si>
  <si>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</si>
  <si>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</si>
  <si>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</si>
  <si>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</si>
  <si>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</si>
  <si>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</si>
  <si>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</si>
  <si>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</si>
  <si>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</si>
  <si>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</si>
  <si>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</si>
  <si>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</si>
  <si>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</si>
  <si>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</si>
  <si>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</si>
  <si>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</si>
  <si>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</si>
  <si>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</si>
  <si>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</si>
  <si>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</si>
  <si>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</si>
  <si>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</si>
  <si>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</si>
  <si>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</si>
  <si>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</si>
  <si>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</si>
  <si>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</si>
  <si>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</si>
  <si>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</si>
  <si>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</si>
  <si>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</si>
  <si>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</si>
  <si>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</si>
  <si>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</si>
  <si>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</si>
  <si>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</si>
  <si>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</si>
  <si>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</si>
  <si>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</si>
  <si>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</si>
  <si>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</si>
  <si>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</si>
  <si>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</si>
  <si>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</si>
  <si>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</si>
  <si>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</si>
  <si>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</si>
  <si>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</si>
  <si>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</si>
  <si>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</si>
  <si>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</si>
  <si>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</si>
  <si>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</si>
  <si>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</si>
  <si>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</si>
  <si>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</si>
  <si>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</si>
  <si>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</si>
  <si>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</si>
  <si>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</si>
  <si>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</si>
  <si>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</si>
  <si>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</si>
  <si>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</si>
  <si>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</si>
  <si>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</si>
  <si>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</si>
  <si>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</si>
  <si>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</si>
  <si>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</si>
  <si>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</si>
  <si>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</si>
  <si>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</si>
  <si>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</si>
  <si>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</si>
  <si>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</si>
  <si>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</si>
  <si>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</si>
  <si>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</si>
  <si>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</si>
  <si>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</si>
  <si>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</si>
  <si>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</si>
  <si>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</si>
  <si>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</si>
  <si>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</si>
  <si>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</si>
  <si>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</si>
  <si>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</si>
  <si>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</si>
  <si>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</si>
  <si>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</si>
  <si>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</si>
  <si>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</si>
  <si>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</si>
  <si>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</si>
  <si>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</si>
  <si>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</si>
  <si>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</si>
  <si>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</si>
  <si>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</si>
  <si>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</si>
  <si>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</si>
  <si>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</si>
  <si>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</si>
  <si>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</si>
  <si>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</si>
  <si>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</si>
  <si>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</si>
  <si>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</si>
  <si>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</si>
  <si>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</si>
  <si>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</si>
  <si>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</si>
  <si>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</si>
  <si>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</si>
  <si>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</si>
  <si>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</si>
  <si>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</si>
  <si>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</si>
  <si>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</si>
  <si>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</si>
  <si>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</si>
  <si>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</si>
  <si>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</si>
  <si>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</si>
  <si>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</si>
  <si>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</si>
  <si>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</si>
  <si>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</si>
  <si>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</si>
  <si>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</si>
  <si>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</si>
  <si>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</si>
  <si>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</si>
  <si>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</si>
  <si>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</si>
  <si>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</si>
  <si>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</si>
  <si>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</si>
  <si>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</si>
  <si>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</si>
  <si>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</si>
  <si>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</si>
  <si>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</si>
  <si>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</si>
  <si>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</si>
  <si>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</si>
  <si>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</si>
  <si>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</si>
  <si>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</si>
  <si>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</si>
  <si>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</si>
  <si>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</si>
  <si>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</si>
  <si>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</si>
  <si>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</si>
  <si>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</si>
  <si>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</si>
  <si>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</si>
  <si>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</si>
  <si>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</si>
  <si>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</si>
  <si>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</si>
  <si>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</si>
  <si>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</si>
  <si>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</si>
  <si>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</si>
  <si>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</si>
  <si>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</si>
  <si>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</si>
  <si>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</si>
  <si>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</si>
  <si>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</si>
  <si>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</si>
  <si>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</si>
  <si>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</si>
  <si>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</si>
  <si>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</si>
  <si>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</si>
  <si>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</si>
  <si>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</si>
  <si>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</si>
  <si>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</si>
  <si>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</si>
  <si>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</si>
  <si>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</si>
  <si>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</si>
  <si>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</si>
  <si>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</si>
  <si>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</si>
  <si>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</si>
  <si>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</si>
  <si>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</si>
  <si>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</si>
  <si>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</si>
  <si>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</si>
  <si>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</si>
  <si>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</si>
  <si>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</si>
  <si>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</si>
  <si>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</si>
  <si>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</si>
  <si>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</si>
  <si>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</si>
  <si>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</si>
  <si>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</si>
  <si>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</si>
  <si>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</si>
  <si>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</si>
  <si>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</si>
  <si>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</si>
  <si>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</si>
  <si>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</si>
  <si>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</si>
  <si>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</si>
  <si>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</si>
  <si>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</si>
  <si>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</si>
  <si>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</si>
  <si>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</si>
  <si>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</si>
  <si>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</si>
  <si>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</si>
  <si>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</si>
  <si>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</si>
  <si>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</si>
  <si>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</si>
  <si>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</si>
  <si>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</si>
  <si>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</si>
  <si>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</si>
  <si>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</si>
  <si>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</si>
  <si>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</si>
  <si>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</si>
  <si>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</si>
  <si>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</si>
  <si>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</si>
  <si>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</si>
  <si>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</si>
  <si>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</si>
  <si>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</si>
  <si>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</si>
  <si>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</si>
  <si>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</si>
  <si>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</si>
  <si>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</si>
  <si>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</si>
  <si>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</si>
  <si>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</si>
  <si>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</si>
  <si>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</si>
  <si>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</si>
  <si>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</si>
  <si>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</si>
  <si>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</si>
  <si>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</si>
  <si>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</si>
  <si>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</si>
  <si>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</si>
  <si>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</si>
  <si>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</si>
  <si>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</si>
  <si>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</si>
  <si>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</si>
  <si>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</si>
  <si>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</si>
  <si>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</si>
  <si>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</si>
  <si>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</si>
  <si>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</si>
  <si>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</si>
  <si>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</si>
  <si>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</si>
  <si>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</si>
  <si>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</si>
  <si>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</si>
  <si>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</si>
  <si>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</si>
  <si>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</si>
  <si>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</si>
  <si>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</si>
  <si>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</si>
  <si>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</si>
  <si>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</si>
  <si>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</si>
  <si>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</si>
  <si>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</si>
  <si>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</si>
  <si>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</si>
  <si>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</si>
  <si>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</si>
  <si>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</si>
  <si>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</si>
  <si>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</si>
  <si>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</si>
  <si>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</si>
  <si>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</si>
  <si>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</si>
  <si>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</si>
  <si>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</si>
  <si>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</si>
  <si>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</si>
  <si>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</si>
  <si>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</si>
  <si>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</si>
  <si>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</si>
  <si>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</si>
  <si>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</si>
  <si>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</si>
  <si>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</si>
  <si>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</si>
  <si>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</si>
  <si>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</si>
  <si>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</si>
  <si>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</si>
  <si>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</si>
  <si>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</si>
  <si>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</si>
  <si>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</si>
  <si>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</si>
  <si>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</si>
  <si>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</si>
  <si>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</si>
  <si>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</si>
  <si>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</si>
  <si>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</si>
  <si>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</si>
  <si>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</si>
  <si>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</si>
  <si>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</si>
  <si>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</si>
  <si>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</si>
  <si>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</si>
  <si>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</si>
  <si>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</si>
  <si>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</si>
  <si>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</si>
  <si>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</si>
  <si>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</si>
  <si>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</si>
  <si>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</si>
  <si>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</si>
  <si>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</si>
  <si>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</si>
  <si>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</si>
  <si>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</si>
  <si>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</si>
  <si>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</si>
  <si>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</si>
  <si>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</si>
  <si>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</si>
  <si>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</si>
  <si>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</si>
  <si>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</si>
  <si>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</si>
  <si>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</si>
  <si>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</si>
  <si>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</si>
  <si>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</si>
  <si>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</si>
  <si>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</si>
  <si>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</si>
  <si>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</si>
  <si>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</si>
  <si>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</si>
  <si>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</si>
  <si>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</si>
  <si>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</si>
  <si>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</si>
  <si>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</si>
  <si>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</si>
  <si>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</si>
  <si>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</si>
  <si>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</si>
  <si>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</si>
  <si>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</si>
  <si>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</si>
  <si>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</si>
  <si>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</si>
  <si>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</si>
  <si>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</si>
  <si>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</si>
  <si>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</si>
  <si>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</si>
  <si>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</si>
  <si>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</si>
  <si>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</si>
  <si>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</si>
  <si>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</si>
  <si>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</si>
  <si>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</si>
  <si>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</si>
  <si>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</si>
  <si>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</si>
  <si>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</si>
  <si>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</si>
  <si>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</si>
  <si>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</si>
  <si>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</si>
  <si>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</si>
  <si>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</si>
  <si>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</si>
  <si>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</si>
  <si>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</si>
  <si>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</si>
  <si>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</si>
  <si>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</si>
  <si>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</si>
  <si>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</si>
  <si>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</si>
  <si>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</si>
  <si>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</si>
  <si>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</si>
  <si>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</si>
  <si>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</si>
  <si>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</si>
  <si>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</si>
  <si>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</si>
  <si>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</si>
  <si>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</si>
  <si>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</si>
  <si>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</si>
  <si>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</si>
  <si>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</si>
  <si>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</si>
  <si>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</si>
  <si>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</si>
  <si>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</si>
  <si>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</si>
  <si>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</si>
  <si>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</si>
  <si>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</si>
  <si>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</si>
  <si>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</si>
  <si>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</si>
  <si>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</si>
  <si>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</si>
  <si>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</si>
  <si>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</si>
  <si>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</si>
  <si>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</si>
  <si>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</si>
  <si>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</si>
  <si>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</si>
  <si>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</si>
  <si>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</si>
  <si>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</si>
  <si>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</si>
  <si>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</si>
  <si>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</si>
  <si>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</si>
  <si>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</si>
  <si>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</si>
  <si>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</si>
  <si>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</si>
  <si>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</si>
  <si>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</si>
  <si>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</si>
  <si>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</si>
  <si>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</si>
  <si>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</si>
  <si>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</si>
  <si>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</si>
  <si>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</si>
  <si>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</si>
  <si>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</si>
  <si>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</si>
  <si>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</si>
  <si>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</si>
  <si>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</si>
  <si>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</si>
  <si>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</si>
  <si>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</si>
  <si>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</si>
  <si>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</si>
  <si>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</si>
  <si>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</si>
  <si>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</si>
  <si>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</si>
  <si>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</si>
  <si>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</si>
  <si>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</si>
  <si>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</si>
  <si>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</si>
  <si>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</si>
  <si>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</si>
  <si>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</si>
  <si>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</si>
  <si>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</si>
  <si>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</si>
  <si>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</si>
  <si>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</si>
  <si>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</si>
  <si>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</si>
  <si>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</si>
  <si>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</si>
  <si>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</si>
  <si>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</si>
  <si>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</si>
  <si>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</si>
  <si>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</si>
  <si>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</si>
  <si>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</si>
  <si>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</si>
  <si>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</si>
  <si>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</si>
  <si>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</si>
  <si>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</si>
  <si>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</si>
  <si>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</si>
  <si>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</si>
  <si>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</si>
  <si>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</si>
  <si>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</si>
  <si>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</si>
  <si>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</si>
  <si>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</si>
  <si>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</si>
  <si>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</si>
  <si>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</si>
  <si>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</si>
  <si>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</si>
  <si>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</si>
  <si>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</si>
  <si>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</si>
  <si>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</si>
  <si>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</si>
  <si>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</si>
  <si>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</si>
  <si>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</si>
  <si>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</si>
  <si>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</si>
  <si>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</si>
  <si>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</si>
  <si>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</si>
  <si>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</si>
  <si>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</si>
  <si>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</si>
  <si>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</si>
  <si>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</si>
  <si>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</si>
  <si>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</si>
  <si>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</si>
  <si>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</si>
  <si>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</si>
  <si>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</si>
  <si>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</si>
  <si>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</si>
  <si>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</si>
  <si>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</si>
  <si>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</si>
  <si>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</si>
  <si>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</si>
  <si>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</si>
  <si>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</si>
  <si>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</si>
  <si>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</si>
  <si>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</si>
  <si>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</si>
  <si>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</si>
  <si>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</si>
  <si>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</si>
  <si>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</si>
  <si>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</si>
  <si>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</si>
  <si>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</si>
  <si>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</si>
  <si>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</si>
  <si>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</si>
  <si>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</si>
  <si>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</si>
  <si>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</si>
  <si>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</si>
  <si>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</si>
  <si>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</si>
  <si>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</si>
  <si>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</si>
  <si>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</si>
  <si>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</si>
  <si>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</si>
  <si>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</si>
  <si>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</si>
  <si>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</si>
  <si>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</si>
  <si>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</si>
  <si>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</si>
  <si>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</si>
  <si>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</si>
  <si>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</si>
  <si>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</si>
  <si>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</si>
  <si>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</si>
  <si>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</si>
  <si>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</si>
  <si>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</si>
  <si>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</si>
  <si>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</si>
  <si>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</si>
  <si>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</si>
  <si>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</si>
  <si>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</si>
  <si>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</si>
  <si>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</si>
  <si>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</si>
  <si>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</si>
  <si>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</si>
  <si>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</si>
  <si>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</si>
  <si>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</si>
  <si>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</si>
  <si>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</si>
  <si>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</si>
  <si>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</si>
  <si>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</si>
  <si>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</si>
  <si>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</si>
  <si>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</si>
  <si>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</si>
  <si>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</si>
  <si>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</si>
  <si>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</si>
  <si>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</si>
  <si>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</si>
  <si>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</si>
  <si>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</si>
  <si>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</si>
  <si>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</si>
  <si>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</si>
  <si>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</si>
  <si>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</si>
  <si>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</si>
  <si>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</si>
  <si>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</si>
  <si>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</si>
  <si>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</si>
  <si>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</si>
  <si>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</si>
  <si>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</si>
  <si>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</si>
  <si>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</si>
  <si>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</si>
  <si>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</si>
  <si>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</si>
  <si>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</si>
  <si>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</si>
  <si>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</si>
  <si>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</si>
  <si>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</si>
  <si>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</si>
  <si>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</si>
  <si>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</si>
  <si>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</si>
  <si>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</si>
  <si>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</si>
  <si>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</si>
  <si>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</si>
  <si>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</si>
  <si>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</si>
  <si>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</si>
  <si>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</si>
  <si>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</si>
  <si>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</si>
  <si>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</si>
  <si>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</si>
  <si>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</si>
  <si>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</si>
  <si>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</si>
  <si>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</si>
  <si>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</si>
  <si>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</si>
  <si>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</si>
  <si>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</si>
  <si>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</si>
  <si>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</si>
  <si>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</si>
  <si>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</si>
  <si>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</si>
  <si>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</si>
  <si>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</si>
  <si>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</si>
  <si>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</si>
  <si>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</si>
  <si>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</si>
  <si>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</si>
  <si>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</si>
  <si>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</si>
  <si>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</si>
  <si>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</si>
  <si>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</si>
  <si>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</si>
  <si>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</si>
  <si>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</si>
  <si>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</si>
  <si>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</si>
  <si>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</si>
  <si>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</si>
  <si>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</si>
  <si>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</si>
  <si>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</si>
  <si>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</si>
  <si>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</si>
  <si>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</si>
  <si>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</si>
  <si>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</si>
  <si>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</si>
  <si>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</si>
  <si>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</si>
  <si>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</si>
  <si>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</si>
  <si>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</si>
  <si>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</si>
  <si>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</si>
  <si>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</si>
  <si>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</si>
  <si>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</si>
  <si>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</si>
  <si>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</si>
  <si>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</si>
  <si>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</si>
  <si>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</si>
  <si>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</si>
  <si>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</si>
  <si>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</si>
  <si>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</si>
  <si>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</si>
  <si>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</si>
  <si>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</si>
  <si>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</si>
  <si>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</si>
  <si>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</si>
  <si>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</si>
  <si>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</si>
  <si>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</si>
  <si>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</si>
  <si>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</si>
  <si>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</si>
  <si>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</si>
  <si>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</si>
  <si>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</si>
  <si>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</si>
  <si>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</si>
  <si>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</si>
  <si>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</si>
  <si>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</si>
  <si>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</si>
  <si>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</si>
  <si>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</si>
  <si>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</si>
  <si>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</si>
  <si>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</si>
  <si>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</si>
  <si>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</si>
  <si>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</si>
  <si>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</si>
  <si>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</si>
  <si>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</si>
  <si>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</si>
  <si>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</si>
  <si>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</si>
  <si>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</si>
  <si>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</si>
  <si>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</si>
  <si>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</si>
  <si>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</si>
  <si>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</si>
  <si>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</si>
  <si>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</si>
  <si>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</si>
  <si>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</si>
  <si>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</si>
  <si>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</si>
  <si>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</si>
  <si>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</si>
  <si>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</si>
  <si>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</si>
  <si>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</si>
  <si>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</si>
  <si>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</si>
  <si>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</si>
  <si>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</si>
  <si>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</si>
  <si>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</si>
  <si>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</si>
  <si>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</si>
  <si>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</si>
  <si>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</si>
  <si>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</si>
  <si>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</si>
  <si>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</si>
  <si>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</si>
  <si>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</si>
  <si>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</si>
  <si>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</si>
  <si>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</si>
  <si>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</si>
  <si>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</si>
  <si>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</si>
  <si>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</si>
  <si>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</si>
  <si>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</si>
  <si>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</si>
  <si>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</si>
  <si>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</si>
  <si>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</si>
  <si>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</si>
  <si>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</si>
  <si>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</si>
  <si>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</si>
  <si>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</si>
  <si>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</si>
  <si>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</si>
  <si>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</si>
  <si>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</si>
  <si>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</si>
  <si>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</si>
  <si>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</si>
  <si>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</si>
  <si>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</si>
  <si>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</si>
  <si>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</si>
  <si>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</si>
  <si>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</si>
  <si>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</si>
  <si>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</si>
  <si>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</si>
  <si>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18/7 - Novo contato, problema não resolvido. 10/7 - Problemas eletricos na lcoalidade, não tem tomada disponível para o modem.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</si>
  <si>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</si>
  <si>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</si>
  <si>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</si>
  <si>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</si>
  <si>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</si>
  <si>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</si>
  <si>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</si>
  <si>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</si>
  <si>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</si>
  <si>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</si>
  <si>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</si>
  <si>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</si>
  <si>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</si>
  <si>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</si>
  <si>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</si>
  <si>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</si>
  <si>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</si>
  <si>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</si>
  <si>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</si>
  <si>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</si>
  <si>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</si>
  <si>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</si>
  <si>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</si>
  <si>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</si>
  <si>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</si>
  <si>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</si>
  <si>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</si>
  <si>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</si>
  <si>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</si>
  <si>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</si>
  <si>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</si>
  <si>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</si>
  <si>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</si>
  <si>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</si>
  <si>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</si>
  <si>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</si>
  <si>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</si>
  <si>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</si>
  <si>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</si>
  <si>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</si>
  <si>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</si>
  <si>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</si>
  <si>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</si>
  <si>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</si>
  <si>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</si>
  <si>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Sidnei de Paula Silva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</si>
  <si>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</si>
  <si>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</si>
  <si>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</si>
  <si>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</si>
  <si>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</si>
  <si>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</si>
  <si>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</si>
  <si>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</si>
  <si>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</si>
  <si>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</si>
  <si>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</si>
  <si>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</si>
  <si>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</si>
  <si>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</si>
  <si>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</si>
  <si>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</si>
  <si>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</si>
  <si>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</si>
  <si>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</si>
  <si>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</si>
  <si>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</si>
  <si>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</si>
  <si>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</si>
  <si>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</si>
  <si>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</si>
  <si>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</si>
  <si>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</si>
  <si>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</si>
  <si>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</si>
  <si>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</si>
  <si>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</si>
  <si>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</si>
  <si>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</si>
  <si>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</si>
  <si>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</si>
  <si>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</si>
  <si>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</si>
  <si>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</si>
  <si>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</si>
  <si>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</si>
  <si>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</si>
  <si>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</si>
  <si>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</si>
  <si>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</si>
  <si>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</si>
  <si>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</si>
  <si>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</si>
  <si>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</si>
  <si>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</si>
  <si>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</si>
  <si>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</si>
  <si>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</si>
  <si>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</si>
  <si>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</si>
  <si>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</si>
  <si>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</si>
  <si>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</si>
  <si>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</si>
  <si>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</si>
  <si>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</si>
  <si>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</si>
  <si>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</si>
  <si>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</si>
  <si>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</si>
  <si>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</si>
  <si>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</si>
  <si>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</si>
  <si>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</si>
  <si>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</si>
  <si>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</si>
  <si>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</si>
  <si>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</si>
  <si>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</si>
  <si>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</si>
  <si>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</si>
  <si>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</si>
  <si>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</si>
  <si>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</si>
  <si>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</si>
  <si>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</si>
  <si>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</si>
  <si>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</si>
  <si>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</si>
  <si>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</si>
  <si>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</si>
  <si>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</si>
  <si>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</si>
  <si>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17:13:39 	Verônica Bruna Barroso 	Endereço incorreto: Em contato com a Sra. Eloisa 3672-2254 , informou que o endereço correto e Rua Rio Verde N: 70/ Bairro : Nossa Senhora de Fatima na cidade de Sabara . 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</si>
  <si>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</si>
  <si>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</si>
  <si>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</si>
  <si>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</si>
  <si>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</si>
  <si>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</si>
  <si>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</si>
  <si>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</si>
  <si>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</si>
  <si>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</si>
  <si>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</si>
  <si>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</si>
  <si>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</si>
  <si>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</si>
  <si>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</si>
  <si>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</si>
  <si>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</si>
  <si>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</si>
  <si>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</si>
  <si>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</si>
  <si>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</si>
  <si>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</si>
  <si>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</si>
  <si>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</si>
  <si>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</si>
  <si>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</si>
  <si>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</si>
  <si>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</si>
  <si>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</si>
  <si>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</si>
  <si>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</si>
  <si>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</si>
  <si>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</si>
  <si>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</si>
  <si>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>PARALISADO NO SISTEMA - Telefone só da sinal de ocupado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</si>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</sst>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341</c:v>
                </c:pt>
                <c:pt idx="1">
                  <c:v>7</c:v>
                </c:pt>
                <c:pt idx="2">
                  <c:v>99</c:v>
                </c:pt>
                <c:pt idx="3">
                  <c:v>251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</c:ser>
        <c:axId val="75105408"/>
        <c:axId val="75157504"/>
      </c:barChart>
      <c:catAx>
        <c:axId val="75105408"/>
        <c:scaling>
          <c:orientation val="minMax"/>
        </c:scaling>
        <c:axPos val="b"/>
        <c:tickLblPos val="nextTo"/>
        <c:crossAx val="75157504"/>
        <c:crosses val="autoZero"/>
        <c:auto val="1"/>
        <c:lblAlgn val="ctr"/>
        <c:lblOffset val="100"/>
      </c:catAx>
      <c:valAx>
        <c:axId val="75157504"/>
        <c:scaling>
          <c:orientation val="minMax"/>
        </c:scaling>
        <c:axPos val="l"/>
        <c:majorGridlines/>
        <c:numFmt formatCode="General" sourceLinked="1"/>
        <c:tickLblPos val="nextTo"/>
        <c:crossAx val="751054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13" footer="0.314960620000010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121</c:v>
                </c:pt>
                <c:pt idx="1">
                  <c:v>114</c:v>
                </c:pt>
                <c:pt idx="2">
                  <c:v>2</c:v>
                </c:pt>
                <c:pt idx="3">
                  <c:v>0</c:v>
                </c:pt>
                <c:pt idx="4">
                  <c:v>444</c:v>
                </c:pt>
              </c:numCache>
            </c:numRef>
          </c:val>
        </c:ser>
        <c:axId val="82587648"/>
        <c:axId val="82589184"/>
      </c:barChart>
      <c:catAx>
        <c:axId val="82587648"/>
        <c:scaling>
          <c:orientation val="minMax"/>
        </c:scaling>
        <c:axPos val="b"/>
        <c:tickLblPos val="nextTo"/>
        <c:crossAx val="82589184"/>
        <c:crosses val="autoZero"/>
        <c:auto val="1"/>
        <c:lblAlgn val="ctr"/>
        <c:lblOffset val="100"/>
      </c:catAx>
      <c:valAx>
        <c:axId val="82589184"/>
        <c:scaling>
          <c:orientation val="minMax"/>
        </c:scaling>
        <c:axPos val="l"/>
        <c:majorGridlines/>
        <c:numFmt formatCode="General" sourceLinked="1"/>
        <c:tickLblPos val="nextTo"/>
        <c:crossAx val="825876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7" footer="0.3149606200000100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634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82617472"/>
        <c:axId val="82619008"/>
      </c:barChart>
      <c:catAx>
        <c:axId val="82617472"/>
        <c:scaling>
          <c:orientation val="minMax"/>
        </c:scaling>
        <c:axPos val="b"/>
        <c:tickLblPos val="nextTo"/>
        <c:crossAx val="82619008"/>
        <c:crosses val="autoZero"/>
        <c:auto val="1"/>
        <c:lblAlgn val="ctr"/>
        <c:lblOffset val="100"/>
      </c:catAx>
      <c:valAx>
        <c:axId val="82619008"/>
        <c:scaling>
          <c:orientation val="minMax"/>
        </c:scaling>
        <c:axPos val="l"/>
        <c:majorGridlines/>
        <c:numFmt formatCode="General" sourceLinked="1"/>
        <c:tickLblPos val="nextTo"/>
        <c:crossAx val="826174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2" footer="0.314960620000009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214</c:v>
                </c:pt>
                <c:pt idx="1">
                  <c:v>302</c:v>
                </c:pt>
                <c:pt idx="2">
                  <c:v>94</c:v>
                </c:pt>
                <c:pt idx="3">
                  <c:v>4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</c:ser>
        <c:axId val="74969472"/>
        <c:axId val="74971008"/>
      </c:barChart>
      <c:catAx>
        <c:axId val="74969472"/>
        <c:scaling>
          <c:orientation val="minMax"/>
        </c:scaling>
        <c:axPos val="b"/>
        <c:tickLblPos val="nextTo"/>
        <c:crossAx val="74971008"/>
        <c:crosses val="autoZero"/>
        <c:auto val="1"/>
        <c:lblAlgn val="ctr"/>
        <c:lblOffset val="100"/>
      </c:catAx>
      <c:valAx>
        <c:axId val="74971008"/>
        <c:scaling>
          <c:orientation val="minMax"/>
        </c:scaling>
        <c:axPos val="l"/>
        <c:majorGridlines/>
        <c:numFmt formatCode="General" sourceLinked="1"/>
        <c:tickLblPos val="nextTo"/>
        <c:crossAx val="749694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2" footer="0.314960620000009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8606976"/>
        <c:axId val="88625152"/>
      </c:barChart>
      <c:catAx>
        <c:axId val="88606976"/>
        <c:scaling>
          <c:orientation val="minMax"/>
        </c:scaling>
        <c:axPos val="b"/>
        <c:tickLblPos val="nextTo"/>
        <c:crossAx val="88625152"/>
        <c:crosses val="autoZero"/>
        <c:auto val="1"/>
        <c:lblAlgn val="ctr"/>
        <c:lblOffset val="100"/>
      </c:catAx>
      <c:valAx>
        <c:axId val="88625152"/>
        <c:scaling>
          <c:orientation val="minMax"/>
        </c:scaling>
        <c:axPos val="l"/>
        <c:majorGridlines/>
        <c:numFmt formatCode="General" sourceLinked="1"/>
        <c:tickLblPos val="nextTo"/>
        <c:crossAx val="886069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2" footer="0.314960620000009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- 23-07-2012.xlsx]Vodanet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37</c:v>
                </c:pt>
                <c:pt idx="1">
                  <c:v>33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axId val="88899584"/>
        <c:axId val="88901120"/>
      </c:barChart>
      <c:catAx>
        <c:axId val="88899584"/>
        <c:scaling>
          <c:orientation val="minMax"/>
        </c:scaling>
        <c:axPos val="b"/>
        <c:tickLblPos val="nextTo"/>
        <c:crossAx val="88901120"/>
        <c:crosses val="autoZero"/>
        <c:auto val="1"/>
        <c:lblAlgn val="ctr"/>
        <c:lblOffset val="100"/>
      </c:catAx>
      <c:valAx>
        <c:axId val="88901120"/>
        <c:scaling>
          <c:orientation val="minMax"/>
        </c:scaling>
        <c:axPos val="l"/>
        <c:majorGridlines/>
        <c:numFmt formatCode="General" sourceLinked="1"/>
        <c:tickLblPos val="nextTo"/>
        <c:crossAx val="888995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2" footer="0.314960620000009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3.788963541665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EM ANDAMENTO"/>
        <s v="PARALISADO"/>
        <s v="DESPARALIS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13.788963888888" createdVersion="3" refreshedVersion="3" minRefreshableVersion="3" recordCount="724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953"/>
    </cacheField>
    <cacheField name="OS" numFmtId="0">
      <sharedItems containsBlank="1" containsMixedTypes="1" containsNumber="1" containsInteger="1" minValue="3206" maxValue="3953"/>
    </cacheField>
    <cacheField name="Data de Solicitação" numFmtId="14">
      <sharedItems containsNonDate="0" containsDate="1" containsString="0" containsBlank="1" minDate="2011-11-21T00:00:00" maxDate="2012-07-24T00:00:00"/>
    </cacheField>
    <cacheField name="Prazo Empreiteira" numFmtId="14">
      <sharedItems containsNonDate="0" containsDate="1" containsString="0" containsBlank="1" minDate="2012-01-05T00:00:00" maxDate="2012-09-07T00:00:00"/>
    </cacheField>
    <cacheField name="Prazo" numFmtId="14">
      <sharedItems containsNonDate="0" containsDate="1" containsString="0" containsBlank="1" minDate="2012-01-20T00:00:00" maxDate="2012-09-22T00:00:00"/>
    </cacheField>
    <cacheField name="Data da Paralização" numFmtId="14">
      <sharedItems containsDate="1" containsBlank="1" containsMixedTypes="1" minDate="2011-12-14T00:00:00" maxDate="2012-07-20T00:00:00"/>
    </cacheField>
    <cacheField name="Status" numFmtId="49">
      <sharedItems containsBlank="1" count="11">
        <m/>
        <s v="A AGENDAR"/>
        <s v="CANCELADO"/>
        <s v="ACEITO"/>
        <s v="AGENDADO"/>
        <s v="EM ANDAMENTO"/>
        <s v="PARALISADO"/>
        <s v="A ACEITAR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13.788964120373" createdVersion="3" refreshedVersion="3" minRefreshableVersion="3" recordCount="724">
  <cacheSource type="worksheet">
    <worksheetSource ref="G3:I888" sheet="VODANET"/>
  </cacheSource>
  <cacheFields count="3">
    <cacheField name="Status" numFmtId="49">
      <sharedItems containsBlank="1" count="11">
        <m/>
        <s v="A AGENDAR"/>
        <s v="CANCELADO"/>
        <s v="ACEITO"/>
        <s v="AGENDADO"/>
        <s v="EM ANDAMENTO"/>
        <s v="PARALISADO"/>
        <s v="A ACEITAR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6"/>
    <x v="1"/>
  </r>
  <r>
    <x v="3"/>
    <x v="1"/>
  </r>
  <r>
    <x v="3"/>
    <x v="1"/>
  </r>
  <r>
    <x v="3"/>
    <x v="1"/>
  </r>
  <r>
    <x v="1"/>
    <x v="1"/>
  </r>
  <r>
    <x v="6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4"/>
    <x v="1"/>
  </r>
  <r>
    <x v="6"/>
    <x v="4"/>
  </r>
  <r>
    <x v="1"/>
    <x v="1"/>
  </r>
  <r>
    <x v="3"/>
    <x v="1"/>
  </r>
  <r>
    <x v="3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6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6"/>
    <x v="1"/>
  </r>
  <r>
    <x v="6"/>
    <x v="1"/>
  </r>
  <r>
    <x v="3"/>
    <x v="1"/>
  </r>
  <r>
    <x v="3"/>
    <x v="1"/>
  </r>
  <r>
    <x v="6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4"/>
  </r>
  <r>
    <x v="3"/>
    <x v="1"/>
  </r>
  <r>
    <x v="6"/>
    <x v="1"/>
  </r>
  <r>
    <x v="3"/>
    <x v="1"/>
  </r>
  <r>
    <x v="6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6"/>
    <x v="4"/>
  </r>
  <r>
    <x v="3"/>
    <x v="1"/>
  </r>
  <r>
    <x v="6"/>
    <x v="1"/>
  </r>
  <r>
    <x v="3"/>
    <x v="1"/>
  </r>
  <r>
    <x v="6"/>
    <x v="1"/>
  </r>
  <r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4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5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4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4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4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4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7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4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6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7-12T00:00:00"/>
    <d v="2012-07-27T00:00:00"/>
    <d v="2012-06-14T00:00:00"/>
    <x v="7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6"/>
    <x v="1"/>
    <s v="SAUDE"/>
  </r>
  <r>
    <n v="3622"/>
    <n v="3622"/>
    <d v="2012-05-28T00:00:00"/>
    <d v="2012-07-12T00:00:00"/>
    <d v="2012-07-27T00:00:00"/>
    <s v="-"/>
    <x v="5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5"/>
    <x v="1"/>
    <s v="-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7"/>
    <x v="1"/>
    <s v="-"/>
  </r>
  <r>
    <n v="3611"/>
    <n v="3611"/>
    <d v="2012-05-28T00:00:00"/>
    <d v="2012-07-12T00:00:00"/>
    <d v="2012-07-27T00:00:00"/>
    <s v="-"/>
    <x v="5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5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9"/>
    <n v="3689"/>
    <d v="2012-06-11T00:00:00"/>
    <d v="2012-07-26T00:00:00"/>
    <d v="2012-08-10T00:00:00"/>
    <s v="-"/>
    <x v="7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7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7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7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4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6"/>
    <x v="1"/>
    <s v="SAUDE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1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1"/>
    <x v="1"/>
    <s v="LIDER"/>
  </r>
  <r>
    <n v="3921"/>
    <n v="3921"/>
    <d v="2012-07-13T00:00:00"/>
    <d v="2012-08-27T00:00:00"/>
    <d v="2012-09-11T00:00:00"/>
    <s v="-"/>
    <x v="1"/>
    <x v="1"/>
    <s v="LIDER"/>
  </r>
  <r>
    <n v="3920"/>
    <n v="3920"/>
    <d v="2012-07-13T00:00:00"/>
    <d v="2012-08-27T00:00:00"/>
    <d v="2012-09-11T00:00:00"/>
    <s v="-"/>
    <x v="1"/>
    <x v="1"/>
    <s v="LIDER"/>
  </r>
  <r>
    <n v="3919"/>
    <n v="3919"/>
    <d v="2012-07-13T00:00:00"/>
    <d v="2012-08-27T00:00:00"/>
    <d v="2012-09-11T00:00:00"/>
    <s v="-"/>
    <x v="1"/>
    <x v="1"/>
    <s v="LIDER"/>
  </r>
  <r>
    <n v="3918"/>
    <n v="3918"/>
    <d v="2012-07-13T00:00:00"/>
    <d v="2012-08-27T00:00:00"/>
    <d v="2012-09-11T00:00:00"/>
    <s v="-"/>
    <x v="1"/>
    <x v="1"/>
    <s v="LIDER"/>
  </r>
  <r>
    <n v="3917"/>
    <n v="3917"/>
    <d v="2012-07-13T00:00:00"/>
    <d v="2012-08-27T00:00:00"/>
    <d v="2012-09-11T00:00:00"/>
    <s v="-"/>
    <x v="1"/>
    <x v="1"/>
    <s v="LIDER"/>
  </r>
  <r>
    <n v="3916"/>
    <n v="3916"/>
    <d v="2012-07-13T00:00:00"/>
    <d v="2012-08-27T00:00:00"/>
    <d v="2012-09-11T00:00:00"/>
    <s v="-"/>
    <x v="1"/>
    <x v="1"/>
    <s v="LIDER"/>
  </r>
  <r>
    <n v="3908"/>
    <n v="3908"/>
    <d v="2012-07-11T00:00:00"/>
    <d v="2012-08-25T00:00:00"/>
    <d v="2012-09-09T00:00:00"/>
    <s v="-"/>
    <x v="1"/>
    <x v="1"/>
    <s v="LIDER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1"/>
    <x v="1"/>
    <s v="LIDER"/>
  </r>
  <r>
    <n v="3912"/>
    <n v="3912"/>
    <d v="2012-07-11T00:00:00"/>
    <d v="2012-08-25T00:00:00"/>
    <d v="2012-09-09T00:00:00"/>
    <s v="-"/>
    <x v="1"/>
    <x v="1"/>
    <s v="LIDER"/>
  </r>
  <r>
    <n v="3913"/>
    <n v="3913"/>
    <d v="2012-07-11T00:00:00"/>
    <d v="2012-08-25T00:00:00"/>
    <d v="2012-09-09T00:00:00"/>
    <s v="-"/>
    <x v="1"/>
    <x v="1"/>
    <s v="LIDER"/>
  </r>
  <r>
    <n v="3915"/>
    <n v="3915"/>
    <d v="2012-07-13T00:00:00"/>
    <d v="2012-08-27T00:00:00"/>
    <d v="2012-09-11T00:00:00"/>
    <s v="-"/>
    <x v="1"/>
    <x v="1"/>
    <s v="LIDER"/>
  </r>
  <r>
    <n v="3914"/>
    <n v="3914"/>
    <d v="2012-07-13T00:00:00"/>
    <d v="2012-08-27T00:00:00"/>
    <d v="2012-09-11T00:00:00"/>
    <s v="-"/>
    <x v="1"/>
    <x v="1"/>
    <s v="LIDER"/>
  </r>
  <r>
    <n v="3951"/>
    <n v="3951"/>
    <d v="2012-07-19T00:00:00"/>
    <d v="2012-09-02T00:00:00"/>
    <d v="2012-09-17T00:00:00"/>
    <s v="-"/>
    <x v="1"/>
    <x v="1"/>
    <s v="VODANET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m/>
    <m/>
    <m/>
    <m/>
    <m/>
    <m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4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4"/>
    <x v="1"/>
    <s v="-"/>
  </r>
  <r>
    <x v="6"/>
    <x v="4"/>
    <s v="SAUDE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6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3"/>
    <x v="4"/>
    <s v="-"/>
  </r>
  <r>
    <x v="3"/>
    <x v="1"/>
    <s v="-"/>
  </r>
  <r>
    <x v="6"/>
    <x v="1"/>
    <s v="SAUDE"/>
  </r>
  <r>
    <x v="3"/>
    <x v="1"/>
    <s v="-"/>
  </r>
  <r>
    <x v="6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4"/>
    <s v="CLIENTE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6"/>
    <x v="1"/>
    <s v="SAUDE"/>
  </r>
  <r>
    <x v="1"/>
    <x v="1"/>
    <s v="SAUDE"/>
  </r>
  <r>
    <x v="3"/>
    <x v="1"/>
    <s v="-"/>
  </r>
  <r>
    <x v="7"/>
    <x v="1"/>
    <s v="-"/>
  </r>
  <r>
    <x v="6"/>
    <x v="1"/>
    <s v="SAUDE"/>
  </r>
  <r>
    <x v="6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6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6"/>
    <x v="1"/>
    <s v="LIDER"/>
  </r>
  <r>
    <x v="6"/>
    <x v="1"/>
    <s v="SAUDE"/>
  </r>
  <r>
    <x v="6"/>
    <x v="1"/>
    <s v="SAUDE"/>
  </r>
  <r>
    <x v="7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4"/>
    <x v="1"/>
    <s v="LIDER"/>
  </r>
  <r>
    <x v="6"/>
    <x v="1"/>
    <s v="-"/>
  </r>
  <r>
    <x v="6"/>
    <x v="1"/>
    <s v="SAUDE"/>
  </r>
  <r>
    <x v="5"/>
    <x v="1"/>
    <s v="-"/>
  </r>
  <r>
    <x v="3"/>
    <x v="1"/>
    <s v="-"/>
  </r>
  <r>
    <x v="5"/>
    <x v="1"/>
    <s v="-"/>
  </r>
  <r>
    <x v="4"/>
    <x v="1"/>
    <s v="LIDER"/>
  </r>
  <r>
    <x v="3"/>
    <x v="1"/>
    <s v="-"/>
  </r>
  <r>
    <x v="6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6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7"/>
    <x v="1"/>
    <s v="-"/>
  </r>
  <r>
    <x v="5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6"/>
    <x v="1"/>
    <s v="SAUDE"/>
  </r>
  <r>
    <x v="5"/>
    <x v="4"/>
    <s v="-"/>
  </r>
  <r>
    <x v="6"/>
    <x v="4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4"/>
    <s v="-"/>
  </r>
  <r>
    <x v="6"/>
    <x v="1"/>
    <s v="SAUDE"/>
  </r>
  <r>
    <x v="6"/>
    <x v="1"/>
    <s v="SAUDE"/>
  </r>
  <r>
    <x v="6"/>
    <x v="1"/>
    <s v="SAUDE"/>
  </r>
  <r>
    <x v="7"/>
    <x v="1"/>
    <s v="-"/>
  </r>
  <r>
    <x v="6"/>
    <x v="1"/>
    <s v="SAUDE"/>
  </r>
  <r>
    <x v="6"/>
    <x v="1"/>
    <s v="SAUDE"/>
  </r>
  <r>
    <x v="6"/>
    <x v="1"/>
    <s v="SAUDE"/>
  </r>
  <r>
    <x v="7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6"/>
    <x v="1"/>
    <s v="SAUDE"/>
  </r>
  <r>
    <x v="3"/>
    <x v="1"/>
    <s v="-"/>
  </r>
  <r>
    <x v="6"/>
    <x v="1"/>
    <s v="SAUDE"/>
  </r>
  <r>
    <x v="6"/>
    <x v="1"/>
    <s v="LIDER"/>
  </r>
  <r>
    <x v="1"/>
    <x v="1"/>
    <s v="SAUDE"/>
  </r>
  <r>
    <x v="6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LIDER"/>
  </r>
  <r>
    <x v="6"/>
    <x v="1"/>
    <s v="SAUDE"/>
  </r>
  <r>
    <x v="6"/>
    <x v="1"/>
    <s v="SAUDE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LIDER"/>
  </r>
  <r>
    <x v="3"/>
    <x v="1"/>
    <s v="-"/>
  </r>
  <r>
    <x v="7"/>
    <x v="1"/>
    <s v="-"/>
  </r>
  <r>
    <x v="1"/>
    <x v="1"/>
    <s v="LIDER"/>
  </r>
  <r>
    <x v="1"/>
    <x v="1"/>
    <s v="LIDER"/>
  </r>
  <r>
    <x v="1"/>
    <x v="1"/>
    <s v="SAUDE"/>
  </r>
  <r>
    <x v="6"/>
    <x v="1"/>
    <s v="SAUDE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7"/>
    <x v="1"/>
    <s v="-"/>
  </r>
  <r>
    <x v="6"/>
    <x v="1"/>
    <s v="SAUDE"/>
  </r>
  <r>
    <x v="1"/>
    <x v="1"/>
    <s v="LIDER"/>
  </r>
  <r>
    <x v="3"/>
    <x v="1"/>
    <s v="-"/>
  </r>
  <r>
    <x v="6"/>
    <x v="1"/>
    <s v="SAUDE"/>
  </r>
  <r>
    <x v="4"/>
    <x v="1"/>
    <s v="LIDER"/>
  </r>
  <r>
    <x v="1"/>
    <x v="1"/>
    <s v="LIDER"/>
  </r>
  <r>
    <x v="1"/>
    <x v="1"/>
    <s v="SAUDE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6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5"/>
        <item x="2"/>
        <item x="4"/>
        <item x="7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6"/>
        <item x="0"/>
        <item x="5"/>
        <item x="2"/>
        <item m="1" x="8"/>
        <item x="4"/>
        <item m="1" x="7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2">
        <item x="1"/>
        <item x="3"/>
        <item x="6"/>
        <item x="0"/>
        <item x="2"/>
        <item x="4"/>
        <item x="5"/>
        <item x="7"/>
        <item m="1" x="10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72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37" customWidth="1"/>
    <col min="29" max="29" width="50.5703125" style="137" customWidth="1"/>
    <col min="30" max="30" width="13.5703125" style="10" customWidth="1"/>
    <col min="31" max="31" width="30.5703125" customWidth="1"/>
    <col min="32" max="32" width="11.5703125" bestFit="1" customWidth="1"/>
  </cols>
  <sheetData>
    <row r="1" spans="1:32" ht="18.75" thickBot="1">
      <c r="A1" s="138" t="s">
        <v>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40"/>
    </row>
    <row r="2" spans="1:32" ht="9.7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  <c r="O2" s="150"/>
      <c r="P2" s="150"/>
      <c r="Q2" s="150"/>
      <c r="R2" s="150"/>
      <c r="S2" s="150"/>
      <c r="T2" s="150"/>
      <c r="U2" s="151"/>
      <c r="V2" s="150"/>
      <c r="W2" s="150"/>
      <c r="X2" s="150"/>
      <c r="Y2" s="152"/>
      <c r="Z2" s="153"/>
      <c r="AA2" s="154"/>
      <c r="AB2" s="133"/>
      <c r="AC2" s="133"/>
    </row>
    <row r="3" spans="1:32" ht="15.75" customHeight="1" thickBot="1">
      <c r="A3" s="155" t="s">
        <v>4</v>
      </c>
      <c r="B3" s="157" t="s">
        <v>5</v>
      </c>
      <c r="C3" s="141" t="s">
        <v>505</v>
      </c>
      <c r="D3" s="141" t="s">
        <v>2447</v>
      </c>
      <c r="E3" s="141" t="s">
        <v>506</v>
      </c>
      <c r="F3" s="141" t="s">
        <v>507</v>
      </c>
      <c r="G3" s="155" t="s">
        <v>0</v>
      </c>
      <c r="H3" s="155" t="s">
        <v>755</v>
      </c>
      <c r="I3" s="155" t="s">
        <v>499</v>
      </c>
      <c r="J3" s="144" t="s">
        <v>8</v>
      </c>
      <c r="K3" s="144" t="s">
        <v>521</v>
      </c>
      <c r="L3" s="144" t="s">
        <v>520</v>
      </c>
      <c r="M3" s="144" t="s">
        <v>414</v>
      </c>
      <c r="N3" s="144" t="s">
        <v>159</v>
      </c>
      <c r="O3" s="159" t="s">
        <v>160</v>
      </c>
      <c r="P3" s="159"/>
      <c r="Q3" s="159"/>
      <c r="R3" s="159"/>
      <c r="S3" s="159"/>
      <c r="T3" s="159"/>
      <c r="U3" s="160"/>
      <c r="V3" s="146" t="s">
        <v>755</v>
      </c>
      <c r="W3" s="147"/>
      <c r="X3" s="147"/>
      <c r="Y3" s="147"/>
      <c r="Z3" s="147"/>
      <c r="AA3" s="148"/>
      <c r="AB3" s="135"/>
      <c r="AC3" s="135"/>
      <c r="AD3" s="141" t="s">
        <v>492</v>
      </c>
      <c r="AE3" s="141" t="s">
        <v>4003</v>
      </c>
    </row>
    <row r="4" spans="1:32" ht="38.25" customHeight="1" thickBot="1">
      <c r="A4" s="156"/>
      <c r="B4" s="158"/>
      <c r="C4" s="143"/>
      <c r="D4" s="143"/>
      <c r="E4" s="143"/>
      <c r="F4" s="143"/>
      <c r="G4" s="156"/>
      <c r="H4" s="156"/>
      <c r="I4" s="156"/>
      <c r="J4" s="145"/>
      <c r="K4" s="145"/>
      <c r="L4" s="145"/>
      <c r="M4" s="145"/>
      <c r="N4" s="145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5005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490</v>
      </c>
      <c r="Z4" s="25" t="s">
        <v>491</v>
      </c>
      <c r="AA4" s="71" t="s">
        <v>2</v>
      </c>
      <c r="AB4" s="136" t="s">
        <v>6047</v>
      </c>
      <c r="AC4" s="136" t="s">
        <v>4947</v>
      </c>
      <c r="AD4" s="142"/>
      <c r="AE4" s="142"/>
    </row>
    <row r="5" spans="1:32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7"/>
      <c r="U5" s="23"/>
      <c r="V5" s="4"/>
      <c r="W5" s="4"/>
      <c r="X5" s="4"/>
      <c r="Y5" s="28"/>
      <c r="Z5" s="26"/>
      <c r="AA5" s="16"/>
      <c r="AB5" s="16"/>
      <c r="AC5" s="16"/>
      <c r="AD5" s="16"/>
      <c r="AE5" s="16"/>
    </row>
    <row r="6" spans="1:32" s="37" customFormat="1" ht="15" customHeight="1">
      <c r="A6" s="30">
        <v>891</v>
      </c>
      <c r="B6" s="61" t="s">
        <v>1365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1216</v>
      </c>
      <c r="K6" s="32" t="s">
        <v>1289</v>
      </c>
      <c r="L6" s="32" t="s">
        <v>1290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8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4440</v>
      </c>
      <c r="AB6" s="72" t="s">
        <v>4868</v>
      </c>
      <c r="AC6" s="36"/>
      <c r="AD6" s="54">
        <v>41079</v>
      </c>
      <c r="AE6" s="32"/>
      <c r="AF6" s="37" t="s">
        <v>4868</v>
      </c>
    </row>
    <row r="7" spans="1:32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1520</v>
      </c>
      <c r="H7" s="31" t="s">
        <v>503</v>
      </c>
      <c r="I7" s="31" t="s">
        <v>1520</v>
      </c>
      <c r="J7" s="32" t="s">
        <v>2130</v>
      </c>
      <c r="K7" s="32" t="s">
        <v>1289</v>
      </c>
      <c r="L7" s="32" t="s">
        <v>1290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8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3474</v>
      </c>
      <c r="AB7" s="72" t="s">
        <v>4868</v>
      </c>
      <c r="AC7" s="72"/>
      <c r="AD7" s="54">
        <v>41046</v>
      </c>
      <c r="AE7" s="32"/>
      <c r="AF7" s="37" t="s">
        <v>4868</v>
      </c>
    </row>
    <row r="8" spans="1:32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1520</v>
      </c>
      <c r="H8" s="31" t="s">
        <v>503</v>
      </c>
      <c r="I8" s="31" t="s">
        <v>1520</v>
      </c>
      <c r="J8" s="32" t="s">
        <v>2130</v>
      </c>
      <c r="K8" s="32" t="s">
        <v>1289</v>
      </c>
      <c r="L8" s="32" t="s">
        <v>1290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8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3475</v>
      </c>
      <c r="AB8" s="72" t="s">
        <v>4868</v>
      </c>
      <c r="AC8" s="72"/>
      <c r="AD8" s="54">
        <v>41046</v>
      </c>
      <c r="AE8" s="32"/>
      <c r="AF8" s="37" t="s">
        <v>4868</v>
      </c>
    </row>
    <row r="9" spans="1:32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8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4072</v>
      </c>
      <c r="Y9" s="54">
        <v>40917</v>
      </c>
      <c r="Z9" s="54">
        <v>41012</v>
      </c>
      <c r="AA9" s="72" t="s">
        <v>751</v>
      </c>
      <c r="AB9" s="72" t="s">
        <v>4868</v>
      </c>
      <c r="AC9" s="72"/>
      <c r="AD9" s="54">
        <v>40917</v>
      </c>
      <c r="AE9" s="32"/>
      <c r="AF9" s="37" t="s">
        <v>4868</v>
      </c>
    </row>
    <row r="10" spans="1:32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8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756</v>
      </c>
      <c r="Y10" s="54">
        <v>40942</v>
      </c>
      <c r="Z10" s="54">
        <v>40984</v>
      </c>
      <c r="AA10" s="72" t="s">
        <v>2554</v>
      </c>
      <c r="AB10" s="72" t="s">
        <v>4868</v>
      </c>
      <c r="AC10" s="72"/>
      <c r="AD10" s="54">
        <v>40942</v>
      </c>
      <c r="AE10" s="32"/>
      <c r="AF10" s="37" t="s">
        <v>4868</v>
      </c>
    </row>
    <row r="11" spans="1:32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1520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8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5583</v>
      </c>
      <c r="AB11" s="72" t="s">
        <v>4868</v>
      </c>
      <c r="AD11" s="54">
        <v>41001</v>
      </c>
      <c r="AE11" s="32"/>
      <c r="AF11" s="37" t="s">
        <v>4868</v>
      </c>
    </row>
    <row r="12" spans="1:32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8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1595</v>
      </c>
      <c r="Y12" s="54">
        <v>40935</v>
      </c>
      <c r="Z12" s="54"/>
      <c r="AA12" s="72"/>
      <c r="AB12" s="72" t="s">
        <v>4868</v>
      </c>
      <c r="AC12" s="72"/>
      <c r="AD12" s="54">
        <v>40935</v>
      </c>
      <c r="AE12" s="32"/>
      <c r="AF12" s="37" t="s">
        <v>4868</v>
      </c>
    </row>
    <row r="13" spans="1:32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8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1637</v>
      </c>
      <c r="Y13" s="54">
        <v>40926</v>
      </c>
      <c r="Z13" s="54">
        <v>40927</v>
      </c>
      <c r="AA13" s="72" t="s">
        <v>694</v>
      </c>
      <c r="AB13" s="72" t="s">
        <v>4868</v>
      </c>
      <c r="AC13" s="72"/>
      <c r="AD13" s="54">
        <v>40926</v>
      </c>
      <c r="AE13" s="32"/>
      <c r="AF13" s="37" t="s">
        <v>4868</v>
      </c>
    </row>
    <row r="14" spans="1:32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8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2316</v>
      </c>
      <c r="Y14" s="54">
        <v>40934</v>
      </c>
      <c r="Z14" s="54">
        <v>40954</v>
      </c>
      <c r="AA14" s="72" t="s">
        <v>751</v>
      </c>
      <c r="AB14" s="72" t="s">
        <v>4868</v>
      </c>
      <c r="AC14" s="72"/>
      <c r="AD14" s="54">
        <v>40934</v>
      </c>
      <c r="AE14" s="32"/>
      <c r="AF14" s="37" t="s">
        <v>4868</v>
      </c>
    </row>
    <row r="15" spans="1:32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8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1574</v>
      </c>
      <c r="Y15" s="54">
        <v>40926</v>
      </c>
      <c r="Z15" s="54">
        <v>41012</v>
      </c>
      <c r="AA15" s="72" t="s">
        <v>751</v>
      </c>
      <c r="AB15" s="72" t="s">
        <v>4868</v>
      </c>
      <c r="AC15" s="72"/>
      <c r="AD15" s="54">
        <v>40926</v>
      </c>
      <c r="AE15" s="32"/>
      <c r="AF15" s="37" t="s">
        <v>4868</v>
      </c>
    </row>
    <row r="16" spans="1:32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8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4069</v>
      </c>
      <c r="Y16" s="54">
        <v>40906</v>
      </c>
      <c r="Z16" s="54">
        <v>41012</v>
      </c>
      <c r="AA16" s="72" t="s">
        <v>751</v>
      </c>
      <c r="AB16" s="72" t="s">
        <v>4868</v>
      </c>
      <c r="AC16" s="72"/>
      <c r="AD16" s="54">
        <v>40906</v>
      </c>
      <c r="AE16" s="54"/>
      <c r="AF16" s="37" t="s">
        <v>4868</v>
      </c>
    </row>
    <row r="17" spans="1:32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2843</v>
      </c>
      <c r="L17" s="63" t="s">
        <v>2844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8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1577</v>
      </c>
      <c r="Y17" s="54">
        <v>40899</v>
      </c>
      <c r="Z17" s="54">
        <v>41012</v>
      </c>
      <c r="AA17" s="72" t="s">
        <v>751</v>
      </c>
      <c r="AB17" s="72" t="s">
        <v>4868</v>
      </c>
      <c r="AC17" s="72"/>
      <c r="AD17" s="54">
        <v>40905</v>
      </c>
      <c r="AE17" s="32"/>
      <c r="AF17" s="37" t="s">
        <v>4868</v>
      </c>
    </row>
    <row r="18" spans="1:32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8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2316</v>
      </c>
      <c r="Y18" s="53">
        <v>40976</v>
      </c>
      <c r="Z18" s="94">
        <v>41012</v>
      </c>
      <c r="AA18" s="72" t="s">
        <v>751</v>
      </c>
      <c r="AB18" s="72" t="s">
        <v>4868</v>
      </c>
      <c r="AC18" s="72"/>
      <c r="AD18" s="54">
        <v>40976</v>
      </c>
      <c r="AE18" s="32"/>
      <c r="AF18" s="37" t="s">
        <v>4868</v>
      </c>
    </row>
    <row r="19" spans="1:32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8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1574</v>
      </c>
      <c r="Y19" s="53">
        <v>40920</v>
      </c>
      <c r="Z19" s="54">
        <v>41012</v>
      </c>
      <c r="AA19" s="72" t="s">
        <v>751</v>
      </c>
      <c r="AB19" s="72" t="s">
        <v>4868</v>
      </c>
      <c r="AC19" s="72"/>
      <c r="AD19" s="54">
        <v>40920</v>
      </c>
      <c r="AE19" s="32"/>
      <c r="AF19" s="37" t="s">
        <v>4868</v>
      </c>
    </row>
    <row r="20" spans="1:32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8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1595</v>
      </c>
      <c r="Y20" s="53">
        <v>40932</v>
      </c>
      <c r="Z20" s="54"/>
      <c r="AA20" s="72"/>
      <c r="AB20" s="72" t="s">
        <v>4868</v>
      </c>
      <c r="AC20" s="72"/>
      <c r="AD20" s="54">
        <v>40932</v>
      </c>
      <c r="AE20" s="32"/>
      <c r="AF20" s="37" t="s">
        <v>4868</v>
      </c>
    </row>
    <row r="21" spans="1:32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8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4071</v>
      </c>
      <c r="Y21" s="36">
        <v>40905</v>
      </c>
      <c r="Z21" s="54">
        <v>40954</v>
      </c>
      <c r="AA21" s="72" t="s">
        <v>751</v>
      </c>
      <c r="AB21" s="72" t="s">
        <v>4868</v>
      </c>
      <c r="AC21" s="72"/>
      <c r="AD21" s="54">
        <v>40904</v>
      </c>
      <c r="AE21" s="32"/>
      <c r="AF21" s="37" t="s">
        <v>4868</v>
      </c>
    </row>
    <row r="22" spans="1:32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8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1969</v>
      </c>
      <c r="Y22" s="36">
        <v>40921</v>
      </c>
      <c r="Z22" s="53">
        <v>41012</v>
      </c>
      <c r="AA22" s="72" t="s">
        <v>751</v>
      </c>
      <c r="AB22" s="72" t="s">
        <v>4868</v>
      </c>
      <c r="AC22" s="72"/>
      <c r="AD22" s="54">
        <v>40921</v>
      </c>
      <c r="AE22" s="32"/>
      <c r="AF22" s="37" t="s">
        <v>4868</v>
      </c>
    </row>
    <row r="23" spans="1:32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8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509</v>
      </c>
      <c r="Y23" s="36">
        <v>40919</v>
      </c>
      <c r="Z23" s="54">
        <v>40927</v>
      </c>
      <c r="AA23" s="72" t="s">
        <v>751</v>
      </c>
      <c r="AB23" s="72" t="s">
        <v>4868</v>
      </c>
      <c r="AC23" s="72"/>
      <c r="AD23" s="54">
        <v>40918</v>
      </c>
      <c r="AE23" s="32"/>
      <c r="AF23" s="37" t="s">
        <v>4868</v>
      </c>
    </row>
    <row r="24" spans="1:32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8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1740</v>
      </c>
      <c r="Y24" s="36">
        <v>40926</v>
      </c>
      <c r="Z24" s="54">
        <v>40927</v>
      </c>
      <c r="AA24" s="72" t="s">
        <v>751</v>
      </c>
      <c r="AB24" s="72" t="s">
        <v>4868</v>
      </c>
      <c r="AC24" s="72"/>
      <c r="AD24" s="54">
        <v>40926</v>
      </c>
      <c r="AE24" s="32"/>
      <c r="AF24" s="37" t="s">
        <v>4868</v>
      </c>
    </row>
    <row r="25" spans="1:32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8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1637</v>
      </c>
      <c r="Y25" s="36">
        <v>40918</v>
      </c>
      <c r="Z25" s="54">
        <v>40927</v>
      </c>
      <c r="AA25" s="72" t="s">
        <v>751</v>
      </c>
      <c r="AB25" s="72" t="s">
        <v>4868</v>
      </c>
      <c r="AC25" s="72"/>
      <c r="AD25" s="54">
        <v>40918</v>
      </c>
      <c r="AE25" s="32"/>
      <c r="AF25" s="37" t="s">
        <v>4868</v>
      </c>
    </row>
    <row r="26" spans="1:32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8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4070</v>
      </c>
      <c r="Y26" s="36">
        <v>40926</v>
      </c>
      <c r="Z26" s="54">
        <v>40927</v>
      </c>
      <c r="AA26" s="72" t="s">
        <v>2664</v>
      </c>
      <c r="AB26" s="72" t="s">
        <v>4868</v>
      </c>
      <c r="AC26" s="72"/>
      <c r="AD26" s="54">
        <v>40926</v>
      </c>
      <c r="AE26" s="32"/>
      <c r="AF26" s="37" t="s">
        <v>4868</v>
      </c>
    </row>
    <row r="27" spans="1:32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8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1969</v>
      </c>
      <c r="Y27" s="36">
        <v>40914</v>
      </c>
      <c r="Z27" s="54">
        <v>41012</v>
      </c>
      <c r="AA27" s="72" t="s">
        <v>751</v>
      </c>
      <c r="AB27" s="72" t="s">
        <v>4868</v>
      </c>
      <c r="AC27" s="72"/>
      <c r="AD27" s="54">
        <v>40914</v>
      </c>
      <c r="AE27" s="54"/>
      <c r="AF27" s="37" t="s">
        <v>4868</v>
      </c>
    </row>
    <row r="28" spans="1:32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8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4070</v>
      </c>
      <c r="Y28" s="36">
        <v>40905</v>
      </c>
      <c r="Z28" s="54">
        <v>41012</v>
      </c>
      <c r="AA28" s="72" t="s">
        <v>2731</v>
      </c>
      <c r="AB28" s="72" t="s">
        <v>4868</v>
      </c>
      <c r="AC28" s="72"/>
      <c r="AD28" s="54">
        <v>40904</v>
      </c>
      <c r="AE28" s="32"/>
      <c r="AF28" s="37" t="s">
        <v>4868</v>
      </c>
    </row>
    <row r="29" spans="1:32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8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1969</v>
      </c>
      <c r="Y29" s="36">
        <v>40905</v>
      </c>
      <c r="Z29" s="54">
        <v>41012</v>
      </c>
      <c r="AA29" s="72" t="s">
        <v>751</v>
      </c>
      <c r="AB29" s="72" t="s">
        <v>4868</v>
      </c>
      <c r="AC29" s="72"/>
      <c r="AD29" s="54">
        <v>40904</v>
      </c>
      <c r="AE29" s="32"/>
      <c r="AF29" s="37" t="s">
        <v>4868</v>
      </c>
    </row>
    <row r="30" spans="1:32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8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2243</v>
      </c>
      <c r="Y30" s="36">
        <v>40989</v>
      </c>
      <c r="Z30" s="94">
        <v>41012</v>
      </c>
      <c r="AA30" s="72" t="s">
        <v>751</v>
      </c>
      <c r="AB30" s="72" t="s">
        <v>4868</v>
      </c>
      <c r="AC30" s="72"/>
      <c r="AD30" s="54">
        <v>40990</v>
      </c>
      <c r="AE30" s="32"/>
      <c r="AF30" s="37" t="s">
        <v>4868</v>
      </c>
    </row>
    <row r="31" spans="1:32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8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2316</v>
      </c>
      <c r="Y31" s="36">
        <v>40938</v>
      </c>
      <c r="Z31" s="54">
        <v>40954</v>
      </c>
      <c r="AA31" s="72" t="s">
        <v>751</v>
      </c>
      <c r="AB31" s="72" t="s">
        <v>4868</v>
      </c>
      <c r="AC31" s="72"/>
      <c r="AD31" s="54">
        <v>40938</v>
      </c>
      <c r="AE31" s="32"/>
      <c r="AF31" s="37" t="s">
        <v>4868</v>
      </c>
    </row>
    <row r="32" spans="1:32" s="37" customFormat="1">
      <c r="A32" s="38">
        <v>669</v>
      </c>
      <c r="B32" s="61" t="s">
        <v>51</v>
      </c>
      <c r="C32" s="34">
        <v>40868</v>
      </c>
      <c r="D32" s="34">
        <v>41112</v>
      </c>
      <c r="E32" s="34">
        <f t="shared" si="0"/>
        <v>41127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8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4992</v>
      </c>
      <c r="AB32" s="72" t="s">
        <v>4868</v>
      </c>
      <c r="AC32" s="95"/>
      <c r="AD32" s="54">
        <v>41085</v>
      </c>
      <c r="AE32" s="32"/>
      <c r="AF32" s="37" t="s">
        <v>4868</v>
      </c>
    </row>
    <row r="33" spans="1:32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8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4071</v>
      </c>
      <c r="Y33" s="36">
        <v>40927</v>
      </c>
      <c r="Z33" s="54">
        <v>41012</v>
      </c>
      <c r="AA33" s="72" t="s">
        <v>751</v>
      </c>
      <c r="AB33" s="72" t="s">
        <v>4868</v>
      </c>
      <c r="AC33" s="72"/>
      <c r="AD33" s="54">
        <v>40927</v>
      </c>
      <c r="AE33" s="32"/>
      <c r="AF33" s="37" t="s">
        <v>4868</v>
      </c>
    </row>
    <row r="34" spans="1:32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8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1969</v>
      </c>
      <c r="Y34" s="36">
        <v>40932</v>
      </c>
      <c r="Z34" s="54">
        <v>41012</v>
      </c>
      <c r="AA34" s="72" t="s">
        <v>751</v>
      </c>
      <c r="AB34" s="72" t="s">
        <v>4868</v>
      </c>
      <c r="AC34" s="72"/>
      <c r="AD34" s="54">
        <v>40932</v>
      </c>
      <c r="AE34" s="54"/>
      <c r="AF34" s="37" t="s">
        <v>4868</v>
      </c>
    </row>
    <row r="35" spans="1:32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8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3276</v>
      </c>
      <c r="Y35" s="36">
        <v>41082</v>
      </c>
      <c r="Z35" s="54">
        <v>41081</v>
      </c>
      <c r="AA35" s="36" t="s">
        <v>3985</v>
      </c>
      <c r="AB35" s="72" t="s">
        <v>4868</v>
      </c>
      <c r="AC35" s="36"/>
      <c r="AD35" s="54">
        <v>41060</v>
      </c>
      <c r="AE35" s="37" t="s">
        <v>4532</v>
      </c>
      <c r="AF35" s="37" t="s">
        <v>4868</v>
      </c>
    </row>
    <row r="36" spans="1:32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8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4070</v>
      </c>
      <c r="Y36" s="36">
        <v>40932</v>
      </c>
      <c r="Z36" s="54">
        <v>40954</v>
      </c>
      <c r="AA36" s="72" t="s">
        <v>751</v>
      </c>
      <c r="AB36" s="72" t="s">
        <v>4868</v>
      </c>
      <c r="AC36" s="72"/>
      <c r="AD36" s="54">
        <v>40932</v>
      </c>
      <c r="AE36" s="32"/>
      <c r="AF36" s="37" t="s">
        <v>4868</v>
      </c>
    </row>
    <row r="37" spans="1:32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8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2673</v>
      </c>
      <c r="Y37" s="36">
        <v>40973</v>
      </c>
      <c r="Z37" s="53"/>
      <c r="AA37" s="72"/>
      <c r="AB37" s="72" t="s">
        <v>4868</v>
      </c>
      <c r="AC37" s="72"/>
      <c r="AD37" s="54">
        <v>40973</v>
      </c>
      <c r="AE37" s="32"/>
      <c r="AF37" s="37" t="s">
        <v>4868</v>
      </c>
    </row>
    <row r="38" spans="1:32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8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1637</v>
      </c>
      <c r="Y38" s="36">
        <v>40934</v>
      </c>
      <c r="Z38" s="54">
        <v>40954</v>
      </c>
      <c r="AA38" s="72" t="s">
        <v>2669</v>
      </c>
      <c r="AB38" s="72" t="s">
        <v>4868</v>
      </c>
      <c r="AC38" s="72"/>
      <c r="AD38" s="54">
        <v>40934</v>
      </c>
      <c r="AE38" s="32"/>
      <c r="AF38" s="37" t="s">
        <v>4868</v>
      </c>
    </row>
    <row r="39" spans="1:32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8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2316</v>
      </c>
      <c r="Y39" s="36">
        <v>40918</v>
      </c>
      <c r="Z39" s="54">
        <v>40927</v>
      </c>
      <c r="AA39" s="72" t="s">
        <v>751</v>
      </c>
      <c r="AB39" s="72" t="s">
        <v>4868</v>
      </c>
      <c r="AC39" s="72"/>
      <c r="AD39" s="54">
        <v>40918</v>
      </c>
      <c r="AE39" s="32"/>
      <c r="AF39" s="37" t="s">
        <v>4868</v>
      </c>
    </row>
    <row r="40" spans="1:32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8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1595</v>
      </c>
      <c r="Y40" s="36">
        <v>40920</v>
      </c>
      <c r="Z40" s="54">
        <v>41012</v>
      </c>
      <c r="AA40" s="72" t="s">
        <v>751</v>
      </c>
      <c r="AB40" s="72" t="s">
        <v>4868</v>
      </c>
      <c r="AC40" s="72"/>
      <c r="AD40" s="54">
        <v>40920</v>
      </c>
      <c r="AE40" s="32"/>
      <c r="AF40" s="37" t="s">
        <v>4868</v>
      </c>
    </row>
    <row r="41" spans="1:32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8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4072</v>
      </c>
      <c r="Y41" s="36">
        <v>40918</v>
      </c>
      <c r="Z41" s="54">
        <v>41012</v>
      </c>
      <c r="AA41" s="72" t="s">
        <v>751</v>
      </c>
      <c r="AB41" s="72" t="s">
        <v>4868</v>
      </c>
      <c r="AC41" s="72"/>
      <c r="AD41" s="54">
        <v>40918</v>
      </c>
      <c r="AE41" s="32"/>
      <c r="AF41" s="37" t="s">
        <v>4868</v>
      </c>
    </row>
    <row r="42" spans="1:32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8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4491</v>
      </c>
      <c r="AB42" s="72" t="s">
        <v>4868</v>
      </c>
      <c r="AC42" s="96"/>
      <c r="AD42" s="54">
        <v>41078</v>
      </c>
      <c r="AE42" s="54"/>
      <c r="AF42" s="37" t="s">
        <v>4868</v>
      </c>
    </row>
    <row r="43" spans="1:32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8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4070</v>
      </c>
      <c r="Y43" s="36">
        <v>40934</v>
      </c>
      <c r="Z43" s="54">
        <v>40954</v>
      </c>
      <c r="AA43" s="72" t="s">
        <v>2668</v>
      </c>
      <c r="AB43" s="72" t="s">
        <v>4868</v>
      </c>
      <c r="AC43" s="72"/>
      <c r="AD43" s="54">
        <v>40934</v>
      </c>
      <c r="AE43" s="32"/>
      <c r="AF43" s="37" t="s">
        <v>4868</v>
      </c>
    </row>
    <row r="44" spans="1:32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8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4070</v>
      </c>
      <c r="Y44" s="36">
        <v>40921</v>
      </c>
      <c r="Z44" s="54">
        <v>40927</v>
      </c>
      <c r="AA44" s="72" t="s">
        <v>744</v>
      </c>
      <c r="AB44" s="72" t="s">
        <v>4868</v>
      </c>
      <c r="AC44" s="72"/>
      <c r="AD44" s="54">
        <v>40924</v>
      </c>
      <c r="AE44" s="32"/>
      <c r="AF44" s="37" t="s">
        <v>4868</v>
      </c>
    </row>
    <row r="45" spans="1:32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8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2673</v>
      </c>
      <c r="Y45" s="36">
        <v>40976</v>
      </c>
      <c r="Z45" s="53"/>
      <c r="AA45" s="72"/>
      <c r="AB45" s="72" t="s">
        <v>4868</v>
      </c>
      <c r="AC45" s="72"/>
      <c r="AD45" s="54">
        <v>40976</v>
      </c>
      <c r="AE45" s="32"/>
      <c r="AF45" s="37" t="s">
        <v>4868</v>
      </c>
    </row>
    <row r="46" spans="1:32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8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4071</v>
      </c>
      <c r="Y46" s="36">
        <v>40919</v>
      </c>
      <c r="Z46" s="54">
        <v>40927</v>
      </c>
      <c r="AA46" s="72" t="s">
        <v>751</v>
      </c>
      <c r="AB46" s="72" t="s">
        <v>4868</v>
      </c>
      <c r="AC46" s="72"/>
      <c r="AD46" s="54">
        <v>40919</v>
      </c>
      <c r="AE46" s="54"/>
      <c r="AF46" s="37" t="s">
        <v>4868</v>
      </c>
    </row>
    <row r="47" spans="1:32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8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2316</v>
      </c>
      <c r="Y47" s="36">
        <v>40919</v>
      </c>
      <c r="Z47" s="54">
        <v>40954</v>
      </c>
      <c r="AA47" s="72" t="s">
        <v>2670</v>
      </c>
      <c r="AB47" s="72" t="s">
        <v>4868</v>
      </c>
      <c r="AC47" s="72"/>
      <c r="AD47" s="54">
        <v>40919</v>
      </c>
      <c r="AE47" s="32"/>
      <c r="AF47" s="37" t="s">
        <v>4868</v>
      </c>
    </row>
    <row r="48" spans="1:32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8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4070</v>
      </c>
      <c r="Y48" s="36">
        <v>40925</v>
      </c>
      <c r="Z48" s="54">
        <v>40927</v>
      </c>
      <c r="AA48" s="72" t="s">
        <v>745</v>
      </c>
      <c r="AB48" s="72" t="s">
        <v>4868</v>
      </c>
      <c r="AC48" s="72"/>
      <c r="AD48" s="54">
        <v>40925</v>
      </c>
      <c r="AE48" s="32"/>
      <c r="AF48" s="37" t="s">
        <v>4868</v>
      </c>
    </row>
    <row r="49" spans="1:32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8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2673</v>
      </c>
      <c r="Y49" s="36">
        <v>40991</v>
      </c>
      <c r="Z49" s="54"/>
      <c r="AA49" s="72" t="s">
        <v>2451</v>
      </c>
      <c r="AB49" s="72" t="s">
        <v>4868</v>
      </c>
      <c r="AC49" s="72"/>
      <c r="AD49" s="54">
        <v>40991</v>
      </c>
      <c r="AE49" s="32"/>
      <c r="AF49" s="37" t="s">
        <v>4868</v>
      </c>
    </row>
    <row r="50" spans="1:32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8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1969</v>
      </c>
      <c r="Y50" s="36">
        <v>40905</v>
      </c>
      <c r="Z50" s="54">
        <v>41012</v>
      </c>
      <c r="AA50" s="72" t="s">
        <v>751</v>
      </c>
      <c r="AB50" s="72" t="s">
        <v>4868</v>
      </c>
      <c r="AC50" s="72"/>
      <c r="AD50" s="54">
        <v>40900</v>
      </c>
      <c r="AE50" s="32"/>
      <c r="AF50" s="37" t="s">
        <v>4868</v>
      </c>
    </row>
    <row r="51" spans="1:32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8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692</v>
      </c>
      <c r="Y51" s="36">
        <v>40998</v>
      </c>
      <c r="Z51" s="54"/>
      <c r="AA51" s="72"/>
      <c r="AB51" s="72" t="s">
        <v>4868</v>
      </c>
      <c r="AC51" s="72"/>
      <c r="AD51" s="54">
        <v>41002</v>
      </c>
      <c r="AE51" s="32"/>
      <c r="AF51" s="37" t="s">
        <v>4868</v>
      </c>
    </row>
    <row r="52" spans="1:32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8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1577</v>
      </c>
      <c r="Y52" s="36">
        <v>40925</v>
      </c>
      <c r="Z52" s="54">
        <v>40927</v>
      </c>
      <c r="AA52" s="72" t="s">
        <v>746</v>
      </c>
      <c r="AB52" s="72" t="s">
        <v>4868</v>
      </c>
      <c r="AC52" s="72"/>
      <c r="AD52" s="54">
        <v>40925</v>
      </c>
      <c r="AE52" s="32"/>
      <c r="AF52" s="37" t="s">
        <v>4868</v>
      </c>
    </row>
    <row r="53" spans="1:32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8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4071</v>
      </c>
      <c r="Y53" s="36">
        <v>40905</v>
      </c>
      <c r="Z53" s="54">
        <v>40927</v>
      </c>
      <c r="AA53" s="72" t="s">
        <v>750</v>
      </c>
      <c r="AB53" s="72" t="s">
        <v>4868</v>
      </c>
      <c r="AC53" s="72"/>
      <c r="AD53" s="54">
        <v>40904</v>
      </c>
      <c r="AE53" s="32"/>
      <c r="AF53" s="37" t="s">
        <v>4868</v>
      </c>
    </row>
    <row r="54" spans="1:32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8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4071</v>
      </c>
      <c r="Y54" s="36">
        <v>40924</v>
      </c>
      <c r="Z54" s="34" t="s">
        <v>2671</v>
      </c>
      <c r="AA54" s="72"/>
      <c r="AB54" s="72" t="s">
        <v>4868</v>
      </c>
      <c r="AC54" s="72"/>
      <c r="AD54" s="54">
        <v>40924</v>
      </c>
      <c r="AE54" s="32"/>
      <c r="AF54" s="37" t="s">
        <v>4868</v>
      </c>
    </row>
    <row r="55" spans="1:32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8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1969</v>
      </c>
      <c r="Y55" s="36">
        <v>40913</v>
      </c>
      <c r="Z55" s="54">
        <v>40954</v>
      </c>
      <c r="AA55" s="72" t="s">
        <v>751</v>
      </c>
      <c r="AB55" s="72" t="s">
        <v>4868</v>
      </c>
      <c r="AC55" s="72"/>
      <c r="AD55" s="54">
        <v>40913</v>
      </c>
      <c r="AE55" s="32"/>
      <c r="AF55" s="37" t="s">
        <v>4868</v>
      </c>
    </row>
    <row r="56" spans="1:32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8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1637</v>
      </c>
      <c r="Y56" s="36">
        <v>40932</v>
      </c>
      <c r="Z56" s="54">
        <v>40954</v>
      </c>
      <c r="AA56" s="72" t="s">
        <v>2668</v>
      </c>
      <c r="AB56" s="72" t="s">
        <v>4868</v>
      </c>
      <c r="AC56" s="72"/>
      <c r="AD56" s="54">
        <v>40932</v>
      </c>
      <c r="AE56" s="32"/>
      <c r="AF56" s="37" t="s">
        <v>4868</v>
      </c>
    </row>
    <row r="57" spans="1:32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8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1571</v>
      </c>
      <c r="Y57" s="36">
        <v>41086</v>
      </c>
      <c r="Z57" s="54"/>
      <c r="AA57" s="95" t="s">
        <v>4051</v>
      </c>
      <c r="AB57" s="72" t="s">
        <v>4868</v>
      </c>
      <c r="AC57" s="95"/>
      <c r="AD57" s="54">
        <v>41086</v>
      </c>
      <c r="AE57" s="32" t="s">
        <v>4750</v>
      </c>
      <c r="AF57" s="37" t="s">
        <v>4868</v>
      </c>
    </row>
    <row r="58" spans="1:32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8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1577</v>
      </c>
      <c r="Y58" s="36">
        <v>40919</v>
      </c>
      <c r="Z58" s="54">
        <v>41012</v>
      </c>
      <c r="AA58" s="72" t="s">
        <v>751</v>
      </c>
      <c r="AB58" s="72" t="s">
        <v>4868</v>
      </c>
      <c r="AC58" s="72"/>
      <c r="AD58" s="54">
        <v>40919</v>
      </c>
      <c r="AE58" s="32"/>
      <c r="AF58" s="37" t="s">
        <v>4868</v>
      </c>
    </row>
    <row r="59" spans="1:32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8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493</v>
      </c>
      <c r="Y59" s="36">
        <v>40918</v>
      </c>
      <c r="Z59" s="54">
        <v>41012</v>
      </c>
      <c r="AA59" s="72" t="s">
        <v>751</v>
      </c>
      <c r="AB59" s="72" t="s">
        <v>4868</v>
      </c>
      <c r="AC59" s="72"/>
      <c r="AD59" s="54">
        <v>40918</v>
      </c>
      <c r="AE59" s="32"/>
      <c r="AF59" s="37" t="s">
        <v>4868</v>
      </c>
    </row>
    <row r="60" spans="1:32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8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4071</v>
      </c>
      <c r="Y60" s="36">
        <v>40934</v>
      </c>
      <c r="Z60" s="54">
        <v>40954</v>
      </c>
      <c r="AA60" s="72" t="s">
        <v>751</v>
      </c>
      <c r="AB60" s="72" t="s">
        <v>4868</v>
      </c>
      <c r="AC60" s="72"/>
      <c r="AD60" s="54">
        <v>40934</v>
      </c>
      <c r="AE60" s="32"/>
      <c r="AF60" s="37" t="s">
        <v>4868</v>
      </c>
    </row>
    <row r="61" spans="1:32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8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1577</v>
      </c>
      <c r="Y61" s="36">
        <v>40921</v>
      </c>
      <c r="Z61" s="54">
        <v>41012</v>
      </c>
      <c r="AA61" s="72" t="s">
        <v>751</v>
      </c>
      <c r="AB61" s="72" t="s">
        <v>4868</v>
      </c>
      <c r="AC61" s="72"/>
      <c r="AD61" s="54">
        <v>40921</v>
      </c>
      <c r="AE61" s="32"/>
      <c r="AF61" s="37" t="s">
        <v>4868</v>
      </c>
    </row>
    <row r="62" spans="1:32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8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1637</v>
      </c>
      <c r="Y62" s="36">
        <v>40921</v>
      </c>
      <c r="Z62" s="54">
        <v>40927</v>
      </c>
      <c r="AA62" s="72" t="s">
        <v>751</v>
      </c>
      <c r="AB62" s="72" t="s">
        <v>4868</v>
      </c>
      <c r="AC62" s="72"/>
      <c r="AD62" s="54">
        <v>40921</v>
      </c>
      <c r="AE62" s="32"/>
      <c r="AF62" s="37" t="s">
        <v>4868</v>
      </c>
    </row>
    <row r="63" spans="1:32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8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1595</v>
      </c>
      <c r="Y63" s="36">
        <v>40946</v>
      </c>
      <c r="Z63" s="54">
        <v>40984</v>
      </c>
      <c r="AA63" s="72" t="s">
        <v>2555</v>
      </c>
      <c r="AB63" s="72" t="s">
        <v>4868</v>
      </c>
      <c r="AC63" s="72"/>
      <c r="AD63" s="54">
        <v>40946</v>
      </c>
      <c r="AE63" s="32"/>
      <c r="AF63" s="37" t="s">
        <v>4868</v>
      </c>
    </row>
    <row r="64" spans="1:32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8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2316</v>
      </c>
      <c r="Y64" s="36">
        <v>40935</v>
      </c>
      <c r="Z64" s="54">
        <v>40954</v>
      </c>
      <c r="AA64" s="72" t="s">
        <v>751</v>
      </c>
      <c r="AB64" s="72" t="s">
        <v>4868</v>
      </c>
      <c r="AC64" s="72"/>
      <c r="AD64" s="54">
        <v>40935</v>
      </c>
      <c r="AE64" s="32"/>
      <c r="AF64" s="37" t="s">
        <v>4868</v>
      </c>
    </row>
    <row r="65" spans="1:32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8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1740</v>
      </c>
      <c r="Y65" s="36">
        <v>40910</v>
      </c>
      <c r="Z65" s="54">
        <v>41012</v>
      </c>
      <c r="AA65" s="72" t="s">
        <v>751</v>
      </c>
      <c r="AB65" s="72" t="s">
        <v>4868</v>
      </c>
      <c r="AC65" s="72"/>
      <c r="AD65" s="54">
        <v>40911</v>
      </c>
      <c r="AE65" s="32"/>
      <c r="AF65" s="37" t="s">
        <v>4868</v>
      </c>
    </row>
    <row r="66" spans="1:32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8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4071</v>
      </c>
      <c r="Y66" s="36">
        <v>40905</v>
      </c>
      <c r="Z66" s="97">
        <v>41012</v>
      </c>
      <c r="AA66" s="72" t="s">
        <v>751</v>
      </c>
      <c r="AB66" s="72" t="s">
        <v>4868</v>
      </c>
      <c r="AC66" s="72"/>
      <c r="AD66" s="54">
        <v>40905</v>
      </c>
      <c r="AE66" s="32"/>
      <c r="AF66" s="37" t="s">
        <v>4868</v>
      </c>
    </row>
    <row r="67" spans="1:32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8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2316</v>
      </c>
      <c r="Y67" s="36">
        <v>40998</v>
      </c>
      <c r="Z67" s="98">
        <v>41012</v>
      </c>
      <c r="AA67" s="72" t="s">
        <v>5798</v>
      </c>
      <c r="AB67" s="72" t="s">
        <v>4868</v>
      </c>
      <c r="AC67" s="72"/>
      <c r="AD67" s="54">
        <v>41002</v>
      </c>
      <c r="AE67" s="32"/>
      <c r="AF67" s="37" t="s">
        <v>4868</v>
      </c>
    </row>
    <row r="68" spans="1:32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8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1577</v>
      </c>
      <c r="Y68" s="36">
        <v>40918</v>
      </c>
      <c r="Z68" s="54">
        <v>41012</v>
      </c>
      <c r="AA68" s="72" t="s">
        <v>751</v>
      </c>
      <c r="AB68" s="72" t="s">
        <v>4868</v>
      </c>
      <c r="AC68" s="72"/>
      <c r="AD68" s="54">
        <v>40918</v>
      </c>
      <c r="AE68" s="32"/>
      <c r="AF68" s="37" t="s">
        <v>4868</v>
      </c>
    </row>
    <row r="69" spans="1:32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8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1740</v>
      </c>
      <c r="Y69" s="36">
        <v>40899</v>
      </c>
      <c r="Z69" s="53">
        <v>40927</v>
      </c>
      <c r="AA69" s="72" t="s">
        <v>751</v>
      </c>
      <c r="AB69" s="72" t="s">
        <v>4868</v>
      </c>
      <c r="AC69" s="72"/>
      <c r="AD69" s="54">
        <v>40905</v>
      </c>
      <c r="AE69" s="32"/>
      <c r="AF69" s="37" t="s">
        <v>4868</v>
      </c>
    </row>
    <row r="70" spans="1:32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8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1637</v>
      </c>
      <c r="Y70" s="36">
        <v>40899</v>
      </c>
      <c r="Z70" s="53">
        <v>40927</v>
      </c>
      <c r="AA70" s="72" t="s">
        <v>750</v>
      </c>
      <c r="AB70" s="72" t="s">
        <v>4868</v>
      </c>
      <c r="AC70" s="72"/>
      <c r="AD70" s="54">
        <v>40905</v>
      </c>
      <c r="AE70" s="32"/>
      <c r="AF70" s="37" t="s">
        <v>4868</v>
      </c>
    </row>
    <row r="71" spans="1:32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8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4070</v>
      </c>
      <c r="Y71" s="36">
        <v>40917</v>
      </c>
      <c r="Z71" s="54">
        <v>41012</v>
      </c>
      <c r="AA71" s="72" t="s">
        <v>751</v>
      </c>
      <c r="AB71" s="72" t="s">
        <v>4868</v>
      </c>
      <c r="AC71" s="72"/>
      <c r="AD71" s="54">
        <v>40917</v>
      </c>
      <c r="AE71" s="32"/>
      <c r="AF71" s="37" t="s">
        <v>4868</v>
      </c>
    </row>
    <row r="72" spans="1:32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8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1740</v>
      </c>
      <c r="Y72" s="36">
        <v>40918</v>
      </c>
      <c r="Z72" s="53">
        <v>41012</v>
      </c>
      <c r="AA72" s="72" t="s">
        <v>751</v>
      </c>
      <c r="AB72" s="72" t="s">
        <v>4868</v>
      </c>
      <c r="AC72" s="72"/>
      <c r="AD72" s="54">
        <v>40918</v>
      </c>
      <c r="AE72" s="32"/>
      <c r="AF72" s="37" t="s">
        <v>4868</v>
      </c>
    </row>
    <row r="73" spans="1:32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8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1577</v>
      </c>
      <c r="Y73" s="36">
        <v>40898</v>
      </c>
      <c r="Z73" s="53">
        <v>40927</v>
      </c>
      <c r="AA73" s="72" t="s">
        <v>751</v>
      </c>
      <c r="AB73" s="72" t="s">
        <v>4868</v>
      </c>
      <c r="AC73" s="72"/>
      <c r="AD73" s="54">
        <v>40898</v>
      </c>
      <c r="AE73" s="32"/>
      <c r="AF73" s="37" t="s">
        <v>4868</v>
      </c>
    </row>
    <row r="74" spans="1:32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8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4070</v>
      </c>
      <c r="Y74" s="36">
        <v>40910</v>
      </c>
      <c r="Z74" s="54">
        <v>40927</v>
      </c>
      <c r="AA74" s="72" t="s">
        <v>751</v>
      </c>
      <c r="AB74" s="72" t="s">
        <v>4868</v>
      </c>
      <c r="AC74" s="72"/>
      <c r="AD74" s="54">
        <v>40911</v>
      </c>
      <c r="AE74" s="32"/>
      <c r="AF74" s="37" t="s">
        <v>4868</v>
      </c>
    </row>
    <row r="75" spans="1:32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8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1577</v>
      </c>
      <c r="Y75" s="36">
        <v>40925</v>
      </c>
      <c r="Z75" s="53">
        <v>41012</v>
      </c>
      <c r="AA75" s="72" t="s">
        <v>751</v>
      </c>
      <c r="AB75" s="72" t="s">
        <v>4868</v>
      </c>
      <c r="AC75" s="72"/>
      <c r="AD75" s="54">
        <v>40925</v>
      </c>
      <c r="AE75" s="32"/>
      <c r="AF75" s="37" t="s">
        <v>4868</v>
      </c>
    </row>
    <row r="76" spans="1:32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8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1577</v>
      </c>
      <c r="Y76" s="36">
        <v>40914</v>
      </c>
      <c r="Z76" s="54">
        <v>40927</v>
      </c>
      <c r="AA76" s="72" t="s">
        <v>751</v>
      </c>
      <c r="AB76" s="72" t="s">
        <v>4868</v>
      </c>
      <c r="AC76" s="72"/>
      <c r="AD76" s="54">
        <v>40914</v>
      </c>
      <c r="AE76" s="32"/>
      <c r="AF76" s="37" t="s">
        <v>4868</v>
      </c>
    </row>
    <row r="77" spans="1:32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8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4071</v>
      </c>
      <c r="Y77" s="36">
        <v>40911</v>
      </c>
      <c r="Z77" s="53">
        <v>40927</v>
      </c>
      <c r="AA77" s="72" t="s">
        <v>750</v>
      </c>
      <c r="AB77" s="72" t="s">
        <v>4868</v>
      </c>
      <c r="AC77" s="72"/>
      <c r="AD77" s="54">
        <v>40911</v>
      </c>
      <c r="AE77" s="32"/>
      <c r="AF77" s="37" t="s">
        <v>4868</v>
      </c>
    </row>
    <row r="78" spans="1:32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8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4071</v>
      </c>
      <c r="Y78" s="36">
        <v>40903</v>
      </c>
      <c r="Z78" s="54">
        <v>41012</v>
      </c>
      <c r="AA78" s="72" t="s">
        <v>751</v>
      </c>
      <c r="AB78" s="72" t="s">
        <v>4868</v>
      </c>
      <c r="AC78" s="72"/>
      <c r="AD78" s="54">
        <v>40900</v>
      </c>
      <c r="AE78" s="32"/>
      <c r="AF78" s="37" t="s">
        <v>4868</v>
      </c>
    </row>
    <row r="79" spans="1:32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8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1740</v>
      </c>
      <c r="Y79" s="36">
        <v>40905</v>
      </c>
      <c r="Z79" s="53">
        <v>40927</v>
      </c>
      <c r="AA79" s="72" t="s">
        <v>750</v>
      </c>
      <c r="AB79" s="72" t="s">
        <v>4868</v>
      </c>
      <c r="AC79" s="72"/>
      <c r="AD79" s="54">
        <v>40904</v>
      </c>
      <c r="AE79" s="32"/>
      <c r="AF79" s="37" t="s">
        <v>4868</v>
      </c>
    </row>
    <row r="80" spans="1:32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8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1637</v>
      </c>
      <c r="Y80" s="36">
        <v>40913</v>
      </c>
      <c r="Z80" s="54">
        <v>40927</v>
      </c>
      <c r="AA80" s="72" t="s">
        <v>751</v>
      </c>
      <c r="AB80" s="72" t="s">
        <v>4868</v>
      </c>
      <c r="AC80" s="72"/>
      <c r="AD80" s="54">
        <v>40913</v>
      </c>
      <c r="AE80" s="32"/>
      <c r="AF80" s="37" t="s">
        <v>4868</v>
      </c>
    </row>
    <row r="81" spans="1:32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8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1969</v>
      </c>
      <c r="Y81" s="36">
        <v>40917</v>
      </c>
      <c r="Z81" s="54">
        <v>41012</v>
      </c>
      <c r="AA81" s="72" t="s">
        <v>751</v>
      </c>
      <c r="AB81" s="72" t="s">
        <v>4868</v>
      </c>
      <c r="AC81" s="72"/>
      <c r="AD81" s="54">
        <v>40917</v>
      </c>
      <c r="AE81" s="32"/>
      <c r="AF81" s="37" t="s">
        <v>4868</v>
      </c>
    </row>
    <row r="82" spans="1:32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8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1595</v>
      </c>
      <c r="Y82" s="36">
        <v>40924</v>
      </c>
      <c r="Z82" s="54"/>
      <c r="AA82" s="72"/>
      <c r="AB82" s="72" t="s">
        <v>4868</v>
      </c>
      <c r="AC82" s="72"/>
      <c r="AD82" s="54">
        <v>40924</v>
      </c>
      <c r="AE82" s="32"/>
      <c r="AF82" s="37" t="s">
        <v>4868</v>
      </c>
    </row>
    <row r="83" spans="1:32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8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1969</v>
      </c>
      <c r="Y83" s="36">
        <v>40934</v>
      </c>
      <c r="Z83" s="53">
        <v>40954</v>
      </c>
      <c r="AA83" s="72" t="s">
        <v>751</v>
      </c>
      <c r="AB83" s="72" t="s">
        <v>4868</v>
      </c>
      <c r="AC83" s="72"/>
      <c r="AD83" s="54">
        <v>40934</v>
      </c>
      <c r="AE83" s="32"/>
      <c r="AF83" s="37" t="s">
        <v>4868</v>
      </c>
    </row>
    <row r="84" spans="1:32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8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495</v>
      </c>
      <c r="Y84" s="36">
        <v>40942</v>
      </c>
      <c r="Z84" s="54">
        <v>40984</v>
      </c>
      <c r="AA84" s="72" t="s">
        <v>2556</v>
      </c>
      <c r="AB84" s="72" t="s">
        <v>4868</v>
      </c>
      <c r="AC84" s="72"/>
      <c r="AD84" s="54">
        <v>40942</v>
      </c>
      <c r="AE84" s="32"/>
      <c r="AF84" s="37" t="s">
        <v>4868</v>
      </c>
    </row>
    <row r="85" spans="1:32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8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1740</v>
      </c>
      <c r="Y85" s="36">
        <v>40921</v>
      </c>
      <c r="Z85" s="53">
        <v>41012</v>
      </c>
      <c r="AA85" s="72" t="s">
        <v>751</v>
      </c>
      <c r="AB85" s="72" t="s">
        <v>4868</v>
      </c>
      <c r="AC85" s="72"/>
      <c r="AD85" s="54">
        <v>40921</v>
      </c>
      <c r="AE85" s="32"/>
      <c r="AF85" s="37" t="s">
        <v>4868</v>
      </c>
    </row>
    <row r="86" spans="1:32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8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1740</v>
      </c>
      <c r="Y86" s="36">
        <v>40913</v>
      </c>
      <c r="Z86" s="54">
        <v>40927</v>
      </c>
      <c r="AA86" s="72" t="s">
        <v>749</v>
      </c>
      <c r="AB86" s="72" t="s">
        <v>4868</v>
      </c>
      <c r="AC86" s="72"/>
      <c r="AD86" s="54">
        <v>40913</v>
      </c>
      <c r="AE86" s="32"/>
      <c r="AF86" s="37" t="s">
        <v>4868</v>
      </c>
    </row>
    <row r="87" spans="1:32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8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4071</v>
      </c>
      <c r="Y87" s="36">
        <v>40925</v>
      </c>
      <c r="Z87" s="54">
        <v>40927</v>
      </c>
      <c r="AA87" s="72" t="s">
        <v>748</v>
      </c>
      <c r="AB87" s="72" t="s">
        <v>4868</v>
      </c>
      <c r="AC87" s="72"/>
      <c r="AD87" s="54">
        <v>40925</v>
      </c>
      <c r="AE87" s="32"/>
      <c r="AF87" s="37" t="s">
        <v>4868</v>
      </c>
    </row>
    <row r="88" spans="1:32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8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495</v>
      </c>
      <c r="Y88" s="36">
        <v>40928</v>
      </c>
      <c r="Z88" s="54">
        <v>41012</v>
      </c>
      <c r="AA88" s="72" t="s">
        <v>751</v>
      </c>
      <c r="AB88" s="72" t="s">
        <v>4868</v>
      </c>
      <c r="AC88" s="72"/>
      <c r="AD88" s="54">
        <v>40928</v>
      </c>
      <c r="AE88" s="54"/>
      <c r="AF88" s="37" t="s">
        <v>4868</v>
      </c>
    </row>
    <row r="89" spans="1:32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8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1577</v>
      </c>
      <c r="Y89" s="36">
        <v>40904</v>
      </c>
      <c r="Z89" s="54">
        <v>40927</v>
      </c>
      <c r="AA89" s="72" t="s">
        <v>747</v>
      </c>
      <c r="AB89" s="72" t="s">
        <v>4868</v>
      </c>
      <c r="AC89" s="72"/>
      <c r="AD89" s="54">
        <v>40904</v>
      </c>
      <c r="AE89" s="32"/>
      <c r="AF89" s="37" t="s">
        <v>4868</v>
      </c>
    </row>
    <row r="90" spans="1:32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8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2316</v>
      </c>
      <c r="Y90" s="36">
        <v>40932</v>
      </c>
      <c r="Z90" s="54">
        <v>40954</v>
      </c>
      <c r="AA90" s="72" t="s">
        <v>751</v>
      </c>
      <c r="AB90" s="72" t="s">
        <v>4868</v>
      </c>
      <c r="AC90" s="72"/>
      <c r="AD90" s="54">
        <v>40932</v>
      </c>
      <c r="AE90" s="32"/>
      <c r="AF90" s="37" t="s">
        <v>4868</v>
      </c>
    </row>
    <row r="91" spans="1:32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8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2673</v>
      </c>
      <c r="Y91" s="36">
        <v>40974</v>
      </c>
      <c r="Z91" s="53"/>
      <c r="AA91" s="72"/>
      <c r="AB91" s="72" t="s">
        <v>4868</v>
      </c>
      <c r="AC91" s="72"/>
      <c r="AD91" s="54">
        <v>40974</v>
      </c>
      <c r="AE91" s="54"/>
      <c r="AF91" s="37" t="s">
        <v>4868</v>
      </c>
    </row>
    <row r="92" spans="1:32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8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3167</v>
      </c>
      <c r="Y92" s="36">
        <v>40920</v>
      </c>
      <c r="Z92" s="53">
        <v>40954</v>
      </c>
      <c r="AA92" s="72" t="s">
        <v>751</v>
      </c>
      <c r="AB92" s="72" t="s">
        <v>4868</v>
      </c>
      <c r="AC92" s="72"/>
      <c r="AD92" s="54">
        <v>40920</v>
      </c>
      <c r="AE92" s="32"/>
      <c r="AF92" s="37" t="s">
        <v>4868</v>
      </c>
    </row>
    <row r="93" spans="1:32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8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495</v>
      </c>
      <c r="Y93" s="36">
        <v>40939</v>
      </c>
      <c r="Z93" s="53"/>
      <c r="AA93" s="72"/>
      <c r="AB93" s="72" t="s">
        <v>4868</v>
      </c>
      <c r="AC93" s="72"/>
      <c r="AD93" s="54">
        <v>40940</v>
      </c>
      <c r="AE93" s="32"/>
      <c r="AF93" s="37" t="s">
        <v>4868</v>
      </c>
    </row>
    <row r="94" spans="1:32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8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1637</v>
      </c>
      <c r="Y94" s="36">
        <v>40991</v>
      </c>
      <c r="Z94" s="98">
        <v>41012</v>
      </c>
      <c r="AA94" s="72" t="s">
        <v>751</v>
      </c>
      <c r="AB94" s="72" t="s">
        <v>4868</v>
      </c>
      <c r="AC94" s="72"/>
      <c r="AD94" s="54">
        <v>40991</v>
      </c>
      <c r="AE94" s="54"/>
      <c r="AF94" s="37" t="s">
        <v>4868</v>
      </c>
    </row>
    <row r="95" spans="1:32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8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4071</v>
      </c>
      <c r="Y95" s="36">
        <v>40946</v>
      </c>
      <c r="Z95" s="53">
        <v>40984</v>
      </c>
      <c r="AA95" s="72" t="s">
        <v>2557</v>
      </c>
      <c r="AB95" s="72" t="s">
        <v>4868</v>
      </c>
      <c r="AC95" s="72"/>
      <c r="AD95" s="54">
        <v>40946</v>
      </c>
      <c r="AE95" s="32"/>
      <c r="AF95" s="37" t="s">
        <v>4868</v>
      </c>
    </row>
    <row r="96" spans="1:32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8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1595</v>
      </c>
      <c r="Y96" s="36">
        <v>40954</v>
      </c>
      <c r="Z96" s="53">
        <v>40984</v>
      </c>
      <c r="AA96" s="72" t="s">
        <v>751</v>
      </c>
      <c r="AB96" s="72" t="s">
        <v>4868</v>
      </c>
      <c r="AC96" s="72"/>
      <c r="AD96" s="54">
        <v>40954</v>
      </c>
      <c r="AE96" s="32"/>
      <c r="AF96" s="37" t="s">
        <v>4868</v>
      </c>
    </row>
    <row r="97" spans="1:32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8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4431</v>
      </c>
      <c r="Y97" s="36">
        <v>40980</v>
      </c>
      <c r="Z97" s="53"/>
      <c r="AA97" s="72"/>
      <c r="AB97" s="72" t="s">
        <v>4868</v>
      </c>
      <c r="AC97" s="72"/>
      <c r="AD97" s="54">
        <v>40980</v>
      </c>
      <c r="AE97" s="32"/>
      <c r="AF97" s="37" t="s">
        <v>4868</v>
      </c>
    </row>
    <row r="98" spans="1:32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8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1595</v>
      </c>
      <c r="Y98" s="36">
        <v>40947</v>
      </c>
      <c r="Z98" s="53">
        <v>40984</v>
      </c>
      <c r="AA98" s="72" t="s">
        <v>751</v>
      </c>
      <c r="AB98" s="72" t="s">
        <v>4868</v>
      </c>
      <c r="AC98" s="72"/>
      <c r="AD98" s="54">
        <v>40947</v>
      </c>
      <c r="AE98" s="32"/>
      <c r="AF98" s="37" t="s">
        <v>4868</v>
      </c>
    </row>
    <row r="99" spans="1:32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8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2316</v>
      </c>
      <c r="Y99" s="36">
        <v>40947</v>
      </c>
      <c r="Z99" s="53">
        <v>40984</v>
      </c>
      <c r="AA99" s="72" t="s">
        <v>745</v>
      </c>
      <c r="AB99" s="72" t="s">
        <v>4868</v>
      </c>
      <c r="AC99" s="72"/>
      <c r="AD99" s="54">
        <v>40947</v>
      </c>
      <c r="AE99" s="54"/>
      <c r="AF99" s="37" t="s">
        <v>4868</v>
      </c>
    </row>
    <row r="100" spans="1:32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8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3167</v>
      </c>
      <c r="Y100" s="36">
        <v>40948</v>
      </c>
      <c r="Z100" s="53">
        <v>40984</v>
      </c>
      <c r="AA100" s="72" t="s">
        <v>745</v>
      </c>
      <c r="AB100" s="72" t="s">
        <v>4868</v>
      </c>
      <c r="AC100" s="72"/>
      <c r="AD100" s="54">
        <v>40917</v>
      </c>
      <c r="AE100" s="32"/>
      <c r="AF100" s="37" t="s">
        <v>4868</v>
      </c>
    </row>
    <row r="101" spans="1:32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8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2673</v>
      </c>
      <c r="Y101" s="36">
        <v>41010</v>
      </c>
      <c r="Z101" s="53"/>
      <c r="AA101" s="72" t="s">
        <v>2725</v>
      </c>
      <c r="AB101" s="72" t="s">
        <v>4868</v>
      </c>
      <c r="AC101" s="72"/>
      <c r="AD101" s="54">
        <v>41010</v>
      </c>
      <c r="AE101" s="54"/>
      <c r="AF101" s="37" t="s">
        <v>4868</v>
      </c>
    </row>
    <row r="102" spans="1:32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8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1969</v>
      </c>
      <c r="Y102" s="36">
        <v>40989</v>
      </c>
      <c r="Z102" s="98">
        <v>41012</v>
      </c>
      <c r="AA102" s="72" t="s">
        <v>751</v>
      </c>
      <c r="AB102" s="72" t="s">
        <v>4868</v>
      </c>
      <c r="AC102" s="72"/>
      <c r="AD102" s="54">
        <v>40989</v>
      </c>
      <c r="AE102" s="32"/>
      <c r="AF102" s="37" t="s">
        <v>4868</v>
      </c>
    </row>
    <row r="103" spans="1:32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8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1577</v>
      </c>
      <c r="Y103" s="36">
        <v>40946</v>
      </c>
      <c r="Z103" s="53">
        <v>40984</v>
      </c>
      <c r="AA103" s="72" t="s">
        <v>751</v>
      </c>
      <c r="AB103" s="72" t="s">
        <v>4868</v>
      </c>
      <c r="AC103" s="72"/>
      <c r="AD103" s="54">
        <v>40946</v>
      </c>
      <c r="AE103" s="32"/>
      <c r="AF103" s="37" t="s">
        <v>4868</v>
      </c>
    </row>
    <row r="104" spans="1:32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8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1637</v>
      </c>
      <c r="Y104" s="36">
        <v>40988</v>
      </c>
      <c r="Z104" s="98">
        <v>41012</v>
      </c>
      <c r="AA104" s="72" t="s">
        <v>751</v>
      </c>
      <c r="AB104" s="72" t="s">
        <v>4868</v>
      </c>
      <c r="AC104" s="72"/>
      <c r="AD104" s="54">
        <v>40988</v>
      </c>
      <c r="AE104" s="32"/>
      <c r="AF104" s="37" t="s">
        <v>4868</v>
      </c>
    </row>
    <row r="105" spans="1:32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8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4431</v>
      </c>
      <c r="Y105" s="36">
        <v>40952</v>
      </c>
      <c r="Z105" s="53"/>
      <c r="AA105" s="72"/>
      <c r="AB105" s="72" t="s">
        <v>4868</v>
      </c>
      <c r="AC105" s="72"/>
      <c r="AD105" s="54">
        <v>40952</v>
      </c>
      <c r="AE105" s="32"/>
      <c r="AF105" s="37" t="s">
        <v>4868</v>
      </c>
    </row>
    <row r="106" spans="1:32" s="37" customFormat="1">
      <c r="A106" s="30">
        <v>786</v>
      </c>
      <c r="B106" s="99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VLOOKUP(B106,SAOM!B102:M830,12,0)</f>
        <v>(31) 3833-5561</v>
      </c>
      <c r="T106" s="118" t="str">
        <f>VLOOKUP(B106,SAOM!B102:L830,11,0)</f>
        <v>35935-000</v>
      </c>
      <c r="U106" s="35"/>
      <c r="V106" s="63" t="str">
        <f>VLOOKUP(B106,SAOM!B102:N830,13,0)</f>
        <v>-</v>
      </c>
      <c r="W106" s="34"/>
      <c r="X106" s="32"/>
      <c r="Y106" s="36"/>
      <c r="Z106" s="53"/>
      <c r="AA106" s="72" t="s">
        <v>4537</v>
      </c>
      <c r="AB106" s="72" t="s">
        <v>4868</v>
      </c>
      <c r="AC106" s="72"/>
      <c r="AD106" s="54">
        <v>41078</v>
      </c>
      <c r="AE106" s="32"/>
      <c r="AF106" s="37" t="s">
        <v>4868</v>
      </c>
    </row>
    <row r="107" spans="1:32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519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8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1577</v>
      </c>
      <c r="Y107" s="36">
        <v>41108</v>
      </c>
      <c r="Z107" s="53"/>
      <c r="AA107" s="36" t="s">
        <v>4546</v>
      </c>
      <c r="AB107" s="72" t="s">
        <v>4868</v>
      </c>
      <c r="AC107" s="36"/>
      <c r="AD107" s="54">
        <v>41108</v>
      </c>
      <c r="AE107" s="32" t="s">
        <v>6018</v>
      </c>
      <c r="AF107" s="37" t="s">
        <v>4868</v>
      </c>
    </row>
    <row r="108" spans="1:32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8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4562</v>
      </c>
      <c r="AB108" s="72" t="s">
        <v>4868</v>
      </c>
      <c r="AC108" s="72"/>
      <c r="AD108" s="54">
        <v>40952</v>
      </c>
      <c r="AE108" s="32"/>
      <c r="AF108" s="37" t="s">
        <v>4868</v>
      </c>
    </row>
    <row r="109" spans="1:32" s="37" customFormat="1">
      <c r="A109" s="30">
        <v>802</v>
      </c>
      <c r="B109" s="100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8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4072</v>
      </c>
      <c r="Y109" s="36">
        <v>40968</v>
      </c>
      <c r="Z109" s="53">
        <v>40984</v>
      </c>
      <c r="AA109" s="72" t="s">
        <v>751</v>
      </c>
      <c r="AB109" s="72" t="s">
        <v>4868</v>
      </c>
      <c r="AC109" s="72"/>
      <c r="AD109" s="54">
        <v>40968</v>
      </c>
      <c r="AE109" s="32"/>
      <c r="AF109" s="37" t="s">
        <v>4868</v>
      </c>
    </row>
    <row r="110" spans="1:32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8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4526</v>
      </c>
      <c r="AB110" s="72" t="s">
        <v>4868</v>
      </c>
      <c r="AC110" s="36"/>
      <c r="AD110" s="54">
        <v>41078</v>
      </c>
      <c r="AE110" s="32"/>
      <c r="AF110" s="37" t="s">
        <v>4868</v>
      </c>
    </row>
    <row r="111" spans="1:32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8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1740</v>
      </c>
      <c r="Y111" s="36">
        <v>40998</v>
      </c>
      <c r="Z111" s="53"/>
      <c r="AA111" s="72"/>
      <c r="AB111" s="72" t="s">
        <v>4868</v>
      </c>
      <c r="AC111" s="72"/>
      <c r="AD111" s="54">
        <v>41002</v>
      </c>
      <c r="AE111" s="32"/>
      <c r="AF111" s="37" t="s">
        <v>4868</v>
      </c>
    </row>
    <row r="112" spans="1:32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8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4547</v>
      </c>
      <c r="AB112" s="72" t="s">
        <v>4868</v>
      </c>
      <c r="AC112" s="72"/>
      <c r="AD112" s="54">
        <v>41078</v>
      </c>
      <c r="AE112" s="32"/>
      <c r="AF112" s="37" t="s">
        <v>4868</v>
      </c>
    </row>
    <row r="113" spans="1:32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8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1577</v>
      </c>
      <c r="Y113" s="36">
        <v>40967</v>
      </c>
      <c r="Z113" s="53">
        <v>40984</v>
      </c>
      <c r="AA113" s="72" t="s">
        <v>751</v>
      </c>
      <c r="AB113" s="72" t="s">
        <v>4868</v>
      </c>
      <c r="AC113" s="72"/>
      <c r="AD113" s="54">
        <v>40968</v>
      </c>
      <c r="AE113" s="32"/>
      <c r="AF113" s="37" t="s">
        <v>4868</v>
      </c>
    </row>
    <row r="114" spans="1:32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8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2316</v>
      </c>
      <c r="Y114" s="36">
        <v>40968</v>
      </c>
      <c r="Z114" s="53">
        <v>40984</v>
      </c>
      <c r="AA114" s="72" t="s">
        <v>751</v>
      </c>
      <c r="AB114" s="72" t="s">
        <v>4868</v>
      </c>
      <c r="AC114" s="72"/>
      <c r="AD114" s="54">
        <v>40968</v>
      </c>
      <c r="AE114" s="32"/>
      <c r="AF114" s="37" t="s">
        <v>4868</v>
      </c>
    </row>
    <row r="115" spans="1:32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8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1577</v>
      </c>
      <c r="Y115" s="36">
        <v>40954</v>
      </c>
      <c r="Z115" s="53">
        <v>40984</v>
      </c>
      <c r="AA115" s="72" t="s">
        <v>751</v>
      </c>
      <c r="AB115" s="72" t="s">
        <v>4868</v>
      </c>
      <c r="AC115" s="72"/>
      <c r="AD115" s="54">
        <v>40954</v>
      </c>
      <c r="AE115" s="32"/>
      <c r="AF115" s="37" t="s">
        <v>4868</v>
      </c>
    </row>
    <row r="116" spans="1:32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8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2316</v>
      </c>
      <c r="Y116" s="36">
        <v>40966</v>
      </c>
      <c r="Z116" s="53">
        <v>40984</v>
      </c>
      <c r="AA116" s="72" t="s">
        <v>750</v>
      </c>
      <c r="AB116" s="72" t="s">
        <v>4868</v>
      </c>
      <c r="AC116" s="72"/>
      <c r="AD116" s="54">
        <v>40966</v>
      </c>
      <c r="AE116" s="32"/>
      <c r="AF116" s="37" t="s">
        <v>4868</v>
      </c>
    </row>
    <row r="117" spans="1:32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8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4434</v>
      </c>
      <c r="AB117" s="72" t="s">
        <v>4868</v>
      </c>
      <c r="AC117" s="36"/>
      <c r="AD117" s="54">
        <v>41079</v>
      </c>
      <c r="AE117" s="32"/>
      <c r="AF117" s="37" t="s">
        <v>4868</v>
      </c>
    </row>
    <row r="118" spans="1:32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8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4554</v>
      </c>
      <c r="AB118" s="72" t="s">
        <v>4868</v>
      </c>
      <c r="AC118" s="72"/>
      <c r="AD118" s="54">
        <v>41079</v>
      </c>
      <c r="AE118" s="54"/>
      <c r="AF118" s="37" t="s">
        <v>4868</v>
      </c>
    </row>
    <row r="119" spans="1:32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8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4435</v>
      </c>
      <c r="AB119" s="72" t="s">
        <v>4868</v>
      </c>
      <c r="AC119" s="72"/>
      <c r="AD119" s="54">
        <v>41079</v>
      </c>
      <c r="AE119" s="32"/>
      <c r="AF119" s="37" t="s">
        <v>4868</v>
      </c>
    </row>
    <row r="120" spans="1:32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519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8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1577</v>
      </c>
      <c r="Y120" s="36">
        <v>41110</v>
      </c>
      <c r="Z120" s="53"/>
      <c r="AA120" s="36" t="s">
        <v>4539</v>
      </c>
      <c r="AB120" s="72" t="s">
        <v>4868</v>
      </c>
      <c r="AC120" s="36"/>
      <c r="AD120" s="54">
        <v>41110</v>
      </c>
      <c r="AE120" s="129" t="s">
        <v>5540</v>
      </c>
      <c r="AF120" s="37" t="s">
        <v>4868</v>
      </c>
    </row>
    <row r="121" spans="1:32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8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1637</v>
      </c>
      <c r="Y121" s="36">
        <v>40975</v>
      </c>
      <c r="Z121" s="98">
        <v>41012</v>
      </c>
      <c r="AA121" s="72" t="s">
        <v>751</v>
      </c>
      <c r="AB121" s="72" t="s">
        <v>4868</v>
      </c>
      <c r="AC121" s="72"/>
      <c r="AD121" s="54">
        <v>40975</v>
      </c>
      <c r="AE121" s="32"/>
      <c r="AF121" s="37" t="s">
        <v>4868</v>
      </c>
    </row>
    <row r="122" spans="1:32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8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1595</v>
      </c>
      <c r="Y122" s="36">
        <v>40966</v>
      </c>
      <c r="Z122" s="53"/>
      <c r="AA122" s="72"/>
      <c r="AB122" s="72" t="s">
        <v>4868</v>
      </c>
      <c r="AC122" s="72"/>
      <c r="AD122" s="54">
        <v>40966</v>
      </c>
      <c r="AE122" s="32"/>
      <c r="AF122" s="37" t="s">
        <v>4868</v>
      </c>
    </row>
    <row r="123" spans="1:32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8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4542</v>
      </c>
      <c r="AB123" s="72" t="s">
        <v>4868</v>
      </c>
      <c r="AC123" s="36"/>
      <c r="AD123" s="54">
        <v>41078</v>
      </c>
      <c r="AE123" s="54"/>
      <c r="AF123" s="37" t="s">
        <v>4868</v>
      </c>
    </row>
    <row r="124" spans="1:32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8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1637</v>
      </c>
      <c r="Y124" s="36">
        <v>40964</v>
      </c>
      <c r="Z124" s="53">
        <v>40984</v>
      </c>
      <c r="AA124" s="72" t="s">
        <v>751</v>
      </c>
      <c r="AB124" s="72" t="s">
        <v>4868</v>
      </c>
      <c r="AC124" s="72"/>
      <c r="AD124" s="54">
        <v>40963</v>
      </c>
      <c r="AE124" s="32"/>
      <c r="AF124" s="37" t="s">
        <v>4868</v>
      </c>
    </row>
    <row r="125" spans="1:32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8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4052</v>
      </c>
      <c r="AB125" s="72" t="s">
        <v>4868</v>
      </c>
      <c r="AC125" s="36"/>
      <c r="AD125" s="54"/>
      <c r="AE125" s="32"/>
      <c r="AF125" s="37" t="s">
        <v>4868</v>
      </c>
    </row>
    <row r="126" spans="1:32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8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1969</v>
      </c>
      <c r="Y126" s="36">
        <v>40988</v>
      </c>
      <c r="Z126" s="53"/>
      <c r="AA126" s="36"/>
      <c r="AB126" s="72" t="s">
        <v>4868</v>
      </c>
      <c r="AC126" s="36"/>
      <c r="AD126" s="54">
        <v>40988</v>
      </c>
      <c r="AE126" s="32"/>
      <c r="AF126" s="37" t="s">
        <v>4868</v>
      </c>
    </row>
    <row r="127" spans="1:32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519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41109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8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5799</v>
      </c>
      <c r="Y127" s="36">
        <v>41109</v>
      </c>
      <c r="Z127" s="53"/>
      <c r="AA127" s="36" t="s">
        <v>4543</v>
      </c>
      <c r="AB127" s="72" t="s">
        <v>4868</v>
      </c>
      <c r="AC127" s="36"/>
      <c r="AD127" s="54">
        <v>41109</v>
      </c>
      <c r="AE127" s="32" t="s">
        <v>6037</v>
      </c>
      <c r="AF127" s="37" t="s">
        <v>4868</v>
      </c>
    </row>
    <row r="128" spans="1:32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8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1577</v>
      </c>
      <c r="Y128" s="36">
        <v>40968</v>
      </c>
      <c r="Z128" s="53">
        <v>40984</v>
      </c>
      <c r="AA128" s="72" t="s">
        <v>751</v>
      </c>
      <c r="AB128" s="72" t="s">
        <v>4868</v>
      </c>
      <c r="AC128" s="72"/>
      <c r="AD128" s="54">
        <v>40968</v>
      </c>
      <c r="AE128" s="54"/>
      <c r="AF128" s="37" t="s">
        <v>4868</v>
      </c>
    </row>
    <row r="129" spans="1:32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8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1740</v>
      </c>
      <c r="Y129" s="36">
        <v>40963</v>
      </c>
      <c r="Z129" s="53">
        <v>40984</v>
      </c>
      <c r="AA129" s="72" t="s">
        <v>751</v>
      </c>
      <c r="AB129" s="72" t="s">
        <v>4868</v>
      </c>
      <c r="AC129" s="72"/>
      <c r="AD129" s="54">
        <v>40963</v>
      </c>
      <c r="AE129" s="54"/>
      <c r="AF129" s="37" t="s">
        <v>4868</v>
      </c>
    </row>
    <row r="130" spans="1:32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8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509</v>
      </c>
      <c r="Y130" s="36">
        <v>40963</v>
      </c>
      <c r="Z130" s="53">
        <v>40984</v>
      </c>
      <c r="AA130" s="72" t="s">
        <v>2665</v>
      </c>
      <c r="AB130" s="72" t="s">
        <v>4868</v>
      </c>
      <c r="AC130" s="72"/>
      <c r="AD130" s="54">
        <v>40977</v>
      </c>
      <c r="AE130" s="32"/>
      <c r="AF130" s="37" t="s">
        <v>4868</v>
      </c>
    </row>
    <row r="131" spans="1:32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8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1969</v>
      </c>
      <c r="Y131" s="36">
        <v>40970</v>
      </c>
      <c r="Z131" s="53"/>
      <c r="AA131" s="72"/>
      <c r="AB131" s="72" t="s">
        <v>4868</v>
      </c>
      <c r="AC131" s="72"/>
      <c r="AD131" s="54">
        <v>40970</v>
      </c>
      <c r="AE131" s="54"/>
      <c r="AF131" s="37" t="s">
        <v>4868</v>
      </c>
    </row>
    <row r="132" spans="1:32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8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1595</v>
      </c>
      <c r="Y132" s="36">
        <v>40982</v>
      </c>
      <c r="Z132" s="53"/>
      <c r="AA132" s="72"/>
      <c r="AB132" s="72" t="s">
        <v>4868</v>
      </c>
      <c r="AC132" s="72"/>
      <c r="AD132" s="54">
        <v>40982</v>
      </c>
      <c r="AE132" s="32"/>
      <c r="AF132" s="37" t="s">
        <v>4868</v>
      </c>
    </row>
    <row r="133" spans="1:32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8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4549</v>
      </c>
      <c r="AB133" s="72" t="s">
        <v>4868</v>
      </c>
      <c r="AC133" s="36"/>
      <c r="AD133" s="54">
        <v>41078</v>
      </c>
      <c r="AE133" s="54"/>
      <c r="AF133" s="37" t="s">
        <v>4868</v>
      </c>
    </row>
    <row r="134" spans="1:32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8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3167</v>
      </c>
      <c r="Y134" s="36">
        <v>40969</v>
      </c>
      <c r="Z134" s="53"/>
      <c r="AA134" s="72"/>
      <c r="AB134" s="72" t="s">
        <v>4868</v>
      </c>
      <c r="AC134" s="72"/>
      <c r="AD134" s="54">
        <v>40969</v>
      </c>
      <c r="AE134" s="32"/>
      <c r="AF134" s="37" t="s">
        <v>4868</v>
      </c>
    </row>
    <row r="135" spans="1:32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489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SES-PONE-0804</v>
      </c>
      <c r="N135" s="33">
        <v>4035</v>
      </c>
      <c r="O135" s="34">
        <f>VLOOKUP(B135,SAOM!B$2:I1127,8,0)</f>
        <v>41109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VLOOKUP(B135,SAOM!B131:M859,12,0)</f>
        <v>(33)3316-1768</v>
      </c>
      <c r="T135" s="118" t="str">
        <f>VLOOKUP(B135,SAOM!B131:L859,11,0)</f>
        <v>36960-000</v>
      </c>
      <c r="U135" s="35"/>
      <c r="V135" s="63" t="str">
        <f>VLOOKUP(B135,SAOM!B131:N859,13,0)</f>
        <v>00:20:0e:10:4f:61</v>
      </c>
      <c r="W135" s="34">
        <v>41109</v>
      </c>
      <c r="X135" s="32"/>
      <c r="Y135" s="36"/>
      <c r="Z135" s="53"/>
      <c r="AA135" s="36" t="s">
        <v>4524</v>
      </c>
      <c r="AB135" s="72" t="s">
        <v>4868</v>
      </c>
      <c r="AC135" s="36"/>
      <c r="AD135" s="54">
        <v>41109</v>
      </c>
      <c r="AE135" s="32"/>
      <c r="AF135" s="37" t="s">
        <v>4868</v>
      </c>
    </row>
    <row r="136" spans="1:32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8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1740</v>
      </c>
      <c r="Y136" s="36">
        <v>40988</v>
      </c>
      <c r="Z136" s="53"/>
      <c r="AA136" s="36"/>
      <c r="AB136" s="72" t="s">
        <v>4868</v>
      </c>
      <c r="AC136" s="36"/>
      <c r="AD136" s="54">
        <v>40988</v>
      </c>
      <c r="AE136" s="32"/>
      <c r="AF136" s="37" t="s">
        <v>4868</v>
      </c>
    </row>
    <row r="137" spans="1:32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SES-CAOS-0810</v>
      </c>
      <c r="N137" s="33">
        <v>4033</v>
      </c>
      <c r="O137" s="34">
        <f>VLOOKUP(B137,SAOM!B$2:I1129,8,0)</f>
        <v>41117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8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4558</v>
      </c>
      <c r="AB137" s="72" t="s">
        <v>4868</v>
      </c>
      <c r="AC137" s="36"/>
      <c r="AD137" s="54">
        <v>41079</v>
      </c>
      <c r="AE137" s="54"/>
      <c r="AF137" s="37" t="s">
        <v>4868</v>
      </c>
    </row>
    <row r="138" spans="1:32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8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1526</v>
      </c>
      <c r="AB138" s="72" t="s">
        <v>4868</v>
      </c>
      <c r="AC138" s="36"/>
      <c r="AD138" s="54"/>
      <c r="AE138" s="54"/>
      <c r="AF138" s="37" t="s">
        <v>4868</v>
      </c>
    </row>
    <row r="139" spans="1:32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8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1637</v>
      </c>
      <c r="Y139" s="36">
        <v>40956</v>
      </c>
      <c r="Z139" s="53">
        <v>41012</v>
      </c>
      <c r="AA139" s="72" t="s">
        <v>751</v>
      </c>
      <c r="AB139" s="72" t="s">
        <v>4868</v>
      </c>
      <c r="AC139" s="72"/>
      <c r="AD139" s="54">
        <v>40956</v>
      </c>
      <c r="AE139" s="32"/>
      <c r="AF139" s="37" t="s">
        <v>4868</v>
      </c>
    </row>
    <row r="140" spans="1:32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8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2448</v>
      </c>
      <c r="Y140" s="36">
        <v>40974</v>
      </c>
      <c r="Z140" s="53"/>
      <c r="AA140" s="72"/>
      <c r="AB140" s="72" t="s">
        <v>4868</v>
      </c>
      <c r="AC140" s="72"/>
      <c r="AD140" s="54">
        <v>40974</v>
      </c>
      <c r="AE140" s="32"/>
      <c r="AF140" s="37" t="s">
        <v>4868</v>
      </c>
    </row>
    <row r="141" spans="1:32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8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2316</v>
      </c>
      <c r="Y141" s="36">
        <v>40969</v>
      </c>
      <c r="Z141" s="53">
        <v>40984</v>
      </c>
      <c r="AA141" s="72" t="s">
        <v>2666</v>
      </c>
      <c r="AB141" s="72" t="s">
        <v>4868</v>
      </c>
      <c r="AC141" s="72"/>
      <c r="AD141" s="54">
        <v>40969</v>
      </c>
      <c r="AE141" s="54"/>
      <c r="AF141" s="37" t="s">
        <v>4868</v>
      </c>
    </row>
    <row r="142" spans="1:32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8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5772</v>
      </c>
      <c r="AB142" s="72" t="s">
        <v>4868</v>
      </c>
      <c r="AD142" s="54"/>
      <c r="AE142" s="32"/>
      <c r="AF142" s="37" t="s">
        <v>4868</v>
      </c>
    </row>
    <row r="143" spans="1:32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8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1526</v>
      </c>
      <c r="AB143" s="72" t="s">
        <v>4868</v>
      </c>
      <c r="AC143" s="36"/>
      <c r="AD143" s="54"/>
      <c r="AE143" s="32"/>
      <c r="AF143" s="37" t="s">
        <v>4868</v>
      </c>
    </row>
    <row r="144" spans="1:32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8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1637</v>
      </c>
      <c r="Y144" s="36">
        <v>40970</v>
      </c>
      <c r="Z144" s="53"/>
      <c r="AA144" s="72"/>
      <c r="AB144" s="72" t="s">
        <v>4868</v>
      </c>
      <c r="AC144" s="72"/>
      <c r="AD144" s="54">
        <v>40970</v>
      </c>
      <c r="AE144" s="32"/>
      <c r="AF144" s="37" t="s">
        <v>4868</v>
      </c>
    </row>
    <row r="145" spans="1:32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519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41109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8" t="str">
        <f>VLOOKUP(B145,SAOM!B141:L869,11,0)</f>
        <v>37260-000</v>
      </c>
      <c r="U145" s="35"/>
      <c r="V145" s="63" t="str">
        <f>VLOOKUP(B145,SAOM!B141:N869,13,0)</f>
        <v>00:20:0e:10:4f:3f</v>
      </c>
      <c r="W145" s="34">
        <v>41110</v>
      </c>
      <c r="X145" s="32" t="s">
        <v>5806</v>
      </c>
      <c r="Y145" s="36">
        <v>41110</v>
      </c>
      <c r="Z145" s="53"/>
      <c r="AA145" s="36" t="s">
        <v>4523</v>
      </c>
      <c r="AB145" s="72" t="s">
        <v>4868</v>
      </c>
      <c r="AC145" s="36"/>
      <c r="AD145" s="54">
        <v>41113</v>
      </c>
      <c r="AE145" s="129" t="s">
        <v>6050</v>
      </c>
      <c r="AF145" s="37" t="s">
        <v>4868</v>
      </c>
    </row>
    <row r="146" spans="1:32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8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4527</v>
      </c>
      <c r="AB146" s="72" t="s">
        <v>4868</v>
      </c>
      <c r="AC146" s="36"/>
      <c r="AD146" s="54">
        <v>41078</v>
      </c>
      <c r="AE146" s="32"/>
      <c r="AF146" s="37" t="s">
        <v>4868</v>
      </c>
    </row>
    <row r="147" spans="1:32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519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8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1637</v>
      </c>
      <c r="Y147" s="36">
        <v>41107</v>
      </c>
      <c r="Z147" s="53"/>
      <c r="AA147" s="36" t="s">
        <v>4534</v>
      </c>
      <c r="AB147" s="72" t="s">
        <v>4868</v>
      </c>
      <c r="AC147" s="36"/>
      <c r="AD147" s="54">
        <v>41107</v>
      </c>
      <c r="AE147" s="32" t="s">
        <v>5964</v>
      </c>
      <c r="AF147" s="37" t="s">
        <v>4868</v>
      </c>
    </row>
    <row r="148" spans="1:32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8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1969</v>
      </c>
      <c r="Y148" s="36">
        <v>41094</v>
      </c>
      <c r="Z148" s="53"/>
      <c r="AA148" s="36" t="s">
        <v>3984</v>
      </c>
      <c r="AB148" s="72" t="s">
        <v>4868</v>
      </c>
      <c r="AC148" s="36"/>
      <c r="AD148" s="54">
        <v>41094</v>
      </c>
      <c r="AE148" s="32"/>
      <c r="AF148" s="37" t="s">
        <v>4868</v>
      </c>
    </row>
    <row r="149" spans="1:32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SES-SAAS-0829</v>
      </c>
      <c r="N149" s="33">
        <v>4033</v>
      </c>
      <c r="O149" s="34">
        <f>VLOOKUP(B149,SAOM!B$2:I1141,8,0)</f>
        <v>41114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8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4536</v>
      </c>
      <c r="AB149" s="72" t="s">
        <v>4868</v>
      </c>
      <c r="AC149" s="36"/>
      <c r="AD149" s="54">
        <v>41078</v>
      </c>
      <c r="AE149" s="54"/>
      <c r="AF149" s="37" t="s">
        <v>4868</v>
      </c>
    </row>
    <row r="150" spans="1:32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8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4070</v>
      </c>
      <c r="Y150" s="36">
        <v>40966</v>
      </c>
      <c r="Z150" s="53">
        <v>40984</v>
      </c>
      <c r="AA150" s="72" t="s">
        <v>2667</v>
      </c>
      <c r="AB150" s="72" t="s">
        <v>4868</v>
      </c>
      <c r="AC150" s="72"/>
      <c r="AD150" s="54">
        <v>40966</v>
      </c>
      <c r="AE150" s="32"/>
      <c r="AF150" s="37" t="s">
        <v>4868</v>
      </c>
    </row>
    <row r="151" spans="1:32" s="37" customFormat="1">
      <c r="A151" s="30">
        <v>842</v>
      </c>
      <c r="B151" s="61" t="s">
        <v>988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1007</v>
      </c>
      <c r="K151" s="32" t="s">
        <v>1024</v>
      </c>
      <c r="L151" s="32" t="s">
        <v>1025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8" t="str">
        <f>VLOOKUP(B151,SAOM!B147:L875,11,0)</f>
        <v>38870-000</v>
      </c>
      <c r="U151" s="35"/>
      <c r="V151" s="63" t="str">
        <f>VLOOKUP(B151,SAOM!B147:N875,13,0)</f>
        <v>-</v>
      </c>
      <c r="W151" s="34"/>
      <c r="X151" s="32"/>
      <c r="Y151" s="36"/>
      <c r="Z151" s="53"/>
      <c r="AA151" s="36" t="s">
        <v>4514</v>
      </c>
      <c r="AB151" s="72" t="s">
        <v>4868</v>
      </c>
      <c r="AC151" s="36"/>
      <c r="AD151" s="54">
        <v>41078</v>
      </c>
      <c r="AE151" s="32"/>
      <c r="AF151" s="37" t="s">
        <v>4868</v>
      </c>
    </row>
    <row r="152" spans="1:32" s="37" customFormat="1">
      <c r="A152" s="30">
        <v>849</v>
      </c>
      <c r="B152" s="61" t="s">
        <v>989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1008</v>
      </c>
      <c r="K152" s="32" t="s">
        <v>1026</v>
      </c>
      <c r="L152" s="32" t="s">
        <v>1027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8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1637</v>
      </c>
      <c r="Y152" s="36">
        <v>40970</v>
      </c>
      <c r="Z152" s="53"/>
      <c r="AA152" s="72"/>
      <c r="AB152" s="72" t="s">
        <v>4868</v>
      </c>
      <c r="AC152" s="72"/>
      <c r="AD152" s="54">
        <v>40970</v>
      </c>
      <c r="AE152" s="32"/>
      <c r="AF152" s="37" t="s">
        <v>4868</v>
      </c>
    </row>
    <row r="153" spans="1:32" s="37" customFormat="1">
      <c r="A153" s="30">
        <v>863</v>
      </c>
      <c r="B153" s="61" t="s">
        <v>991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1010</v>
      </c>
      <c r="K153" s="32" t="s">
        <v>1030</v>
      </c>
      <c r="L153" s="32" t="s">
        <v>1031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8" t="str">
        <f>VLOOKUP(B153,SAOM!B149:L877,11,0)</f>
        <v>37926-000</v>
      </c>
      <c r="U153" s="35"/>
      <c r="V153" s="63" t="str">
        <f>VLOOKUP(B153,SAOM!B149:N877,13,0)</f>
        <v>-</v>
      </c>
      <c r="W153" s="34"/>
      <c r="X153" s="32"/>
      <c r="Y153" s="36"/>
      <c r="Z153" s="53"/>
      <c r="AA153" s="36" t="s">
        <v>4066</v>
      </c>
      <c r="AB153" s="72" t="s">
        <v>4868</v>
      </c>
      <c r="AC153" s="36"/>
      <c r="AD153" s="54">
        <v>41074</v>
      </c>
      <c r="AE153" s="32"/>
      <c r="AF153" s="37" t="s">
        <v>4868</v>
      </c>
    </row>
    <row r="154" spans="1:32" s="37" customFormat="1">
      <c r="A154" s="30">
        <v>834</v>
      </c>
      <c r="B154" s="61" t="s">
        <v>992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1011</v>
      </c>
      <c r="K154" s="32" t="s">
        <v>1032</v>
      </c>
      <c r="L154" s="32" t="s">
        <v>1033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8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4530</v>
      </c>
      <c r="AB154" s="72" t="s">
        <v>4868</v>
      </c>
      <c r="AC154" s="36"/>
      <c r="AD154" s="54">
        <v>41078</v>
      </c>
      <c r="AE154" s="32"/>
      <c r="AF154" s="37" t="s">
        <v>4868</v>
      </c>
    </row>
    <row r="155" spans="1:32" s="37" customFormat="1">
      <c r="A155" s="30">
        <v>843</v>
      </c>
      <c r="B155" s="61" t="s">
        <v>993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1520</v>
      </c>
      <c r="H155" s="31" t="s">
        <v>503</v>
      </c>
      <c r="I155" s="31" t="s">
        <v>508</v>
      </c>
      <c r="J155" s="32" t="s">
        <v>169</v>
      </c>
      <c r="K155" s="32" t="s">
        <v>1034</v>
      </c>
      <c r="L155" s="32" t="s">
        <v>1035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8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5585</v>
      </c>
      <c r="AB155" s="72" t="s">
        <v>4868</v>
      </c>
      <c r="AC155" s="72"/>
      <c r="AD155" s="54">
        <v>40983</v>
      </c>
      <c r="AE155" s="32"/>
      <c r="AF155" s="37" t="s">
        <v>4868</v>
      </c>
    </row>
    <row r="156" spans="1:32" s="37" customFormat="1">
      <c r="A156" s="30">
        <v>851</v>
      </c>
      <c r="B156" s="61" t="s">
        <v>994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1012</v>
      </c>
      <c r="K156" s="32" t="s">
        <v>1036</v>
      </c>
      <c r="L156" s="32" t="s">
        <v>1037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8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1182</v>
      </c>
      <c r="Y156" s="36">
        <v>40956</v>
      </c>
      <c r="Z156" s="53">
        <v>40984</v>
      </c>
      <c r="AA156" s="72" t="s">
        <v>751</v>
      </c>
      <c r="AB156" s="72" t="s">
        <v>4868</v>
      </c>
      <c r="AC156" s="72"/>
      <c r="AD156" s="54">
        <v>40956</v>
      </c>
      <c r="AE156" s="54"/>
      <c r="AF156" s="37" t="s">
        <v>4868</v>
      </c>
    </row>
    <row r="157" spans="1:32" s="37" customFormat="1">
      <c r="A157" s="30">
        <v>857</v>
      </c>
      <c r="B157" s="61" t="s">
        <v>995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1013</v>
      </c>
      <c r="K157" s="32" t="s">
        <v>1038</v>
      </c>
      <c r="L157" s="32" t="s">
        <v>1039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8" t="str">
        <f>VLOOKUP(B157,SAOM!B153:L881,11,0)</f>
        <v>35624-000</v>
      </c>
      <c r="U157" s="35"/>
      <c r="V157" s="63" t="str">
        <f>VLOOKUP(B157,SAOM!B153:N881,13,0)</f>
        <v>-</v>
      </c>
      <c r="W157" s="34"/>
      <c r="X157" s="32"/>
      <c r="Y157" s="36"/>
      <c r="Z157" s="53"/>
      <c r="AA157" s="36" t="s">
        <v>4444</v>
      </c>
      <c r="AB157" s="72" t="s">
        <v>4868</v>
      </c>
      <c r="AC157" s="36"/>
      <c r="AD157" s="54">
        <v>41078</v>
      </c>
      <c r="AE157" s="32"/>
      <c r="AF157" s="37" t="s">
        <v>4868</v>
      </c>
    </row>
    <row r="158" spans="1:32" s="37" customFormat="1">
      <c r="A158" s="30">
        <v>865</v>
      </c>
      <c r="B158" s="61" t="s">
        <v>996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519</v>
      </c>
      <c r="H158" s="31" t="s">
        <v>501</v>
      </c>
      <c r="I158" s="31" t="s">
        <v>503</v>
      </c>
      <c r="J158" s="32" t="s">
        <v>1014</v>
      </c>
      <c r="K158" s="32" t="s">
        <v>1040</v>
      </c>
      <c r="L158" s="32" t="s">
        <v>1041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8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4661</v>
      </c>
      <c r="Y158" s="36">
        <v>41108</v>
      </c>
      <c r="Z158" s="53"/>
      <c r="AA158" s="36" t="s">
        <v>4496</v>
      </c>
      <c r="AB158" s="72" t="s">
        <v>4868</v>
      </c>
      <c r="AC158" s="36"/>
      <c r="AD158" s="54">
        <v>41108</v>
      </c>
      <c r="AE158" s="54" t="s">
        <v>6019</v>
      </c>
      <c r="AF158" s="37" t="s">
        <v>4868</v>
      </c>
    </row>
    <row r="159" spans="1:32" s="37" customFormat="1">
      <c r="A159" s="30">
        <v>836</v>
      </c>
      <c r="B159" s="61" t="s">
        <v>997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1015</v>
      </c>
      <c r="K159" s="32" t="s">
        <v>1042</v>
      </c>
      <c r="L159" s="32" t="s">
        <v>1043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8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1574</v>
      </c>
      <c r="Y159" s="36">
        <v>40974</v>
      </c>
      <c r="Z159" s="53"/>
      <c r="AA159" s="72"/>
      <c r="AB159" s="72" t="s">
        <v>4868</v>
      </c>
      <c r="AC159" s="72"/>
      <c r="AD159" s="54">
        <v>40974</v>
      </c>
      <c r="AE159" s="54"/>
      <c r="AF159" s="37" t="s">
        <v>4868</v>
      </c>
    </row>
    <row r="160" spans="1:32" s="37" customFormat="1">
      <c r="A160" s="30">
        <v>845</v>
      </c>
      <c r="B160" s="61" t="s">
        <v>998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1016</v>
      </c>
      <c r="K160" s="32" t="s">
        <v>1044</v>
      </c>
      <c r="L160" s="32" t="s">
        <v>1045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8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4505</v>
      </c>
      <c r="AB160" s="72" t="s">
        <v>4868</v>
      </c>
      <c r="AC160" s="36"/>
      <c r="AD160" s="54">
        <v>41078</v>
      </c>
      <c r="AE160" s="32"/>
      <c r="AF160" s="37" t="s">
        <v>4868</v>
      </c>
    </row>
    <row r="161" spans="1:32" s="37" customFormat="1">
      <c r="A161" s="30">
        <v>853</v>
      </c>
      <c r="B161" s="61" t="s">
        <v>999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1046</v>
      </c>
      <c r="L161" s="32" t="s">
        <v>1047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8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1376</v>
      </c>
      <c r="Y161" s="36">
        <v>40970</v>
      </c>
      <c r="Z161" s="53"/>
      <c r="AA161" s="72"/>
      <c r="AB161" s="72" t="s">
        <v>4868</v>
      </c>
      <c r="AC161" s="72"/>
      <c r="AD161" s="54">
        <v>40970</v>
      </c>
      <c r="AE161" s="32"/>
      <c r="AF161" s="37" t="s">
        <v>4868</v>
      </c>
    </row>
    <row r="162" spans="1:32" s="37" customFormat="1">
      <c r="A162" s="30">
        <v>859</v>
      </c>
      <c r="B162" s="61" t="s">
        <v>1000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1017</v>
      </c>
      <c r="K162" s="32" t="s">
        <v>1046</v>
      </c>
      <c r="L162" s="32" t="s">
        <v>1047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8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2316</v>
      </c>
      <c r="Y162" s="36">
        <v>40970</v>
      </c>
      <c r="Z162" s="53"/>
      <c r="AA162" s="72"/>
      <c r="AB162" s="72" t="s">
        <v>4868</v>
      </c>
      <c r="AC162" s="72"/>
      <c r="AD162" s="54">
        <v>40970</v>
      </c>
      <c r="AE162" s="32"/>
      <c r="AF162" s="37" t="s">
        <v>4868</v>
      </c>
    </row>
    <row r="163" spans="1:32" s="37" customFormat="1">
      <c r="A163" s="30">
        <v>869</v>
      </c>
      <c r="B163" s="61" t="s">
        <v>1001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1018</v>
      </c>
      <c r="K163" s="32" t="s">
        <v>1048</v>
      </c>
      <c r="L163" s="32" t="s">
        <v>1049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8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2448</v>
      </c>
      <c r="Y163" s="36">
        <v>41002</v>
      </c>
      <c r="Z163" s="53"/>
      <c r="AA163" s="36"/>
      <c r="AB163" s="72" t="s">
        <v>4868</v>
      </c>
      <c r="AC163" s="36"/>
      <c r="AD163" s="54">
        <v>41002</v>
      </c>
      <c r="AE163" s="54"/>
      <c r="AF163" s="37" t="s">
        <v>4868</v>
      </c>
    </row>
    <row r="164" spans="1:32" s="37" customFormat="1">
      <c r="A164" s="30">
        <v>867</v>
      </c>
      <c r="B164" s="61" t="s">
        <v>1002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3476</v>
      </c>
      <c r="K164" s="32" t="s">
        <v>1050</v>
      </c>
      <c r="L164" s="32" t="s">
        <v>1051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8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1740</v>
      </c>
      <c r="Y164" s="36">
        <v>40968</v>
      </c>
      <c r="Z164" s="53">
        <v>40984</v>
      </c>
      <c r="AA164" s="72" t="s">
        <v>751</v>
      </c>
      <c r="AB164" s="72" t="s">
        <v>4868</v>
      </c>
      <c r="AC164" s="72"/>
      <c r="AD164" s="54">
        <v>40968</v>
      </c>
      <c r="AE164" s="32"/>
      <c r="AF164" s="37" t="s">
        <v>4868</v>
      </c>
    </row>
    <row r="165" spans="1:32" s="37" customFormat="1">
      <c r="A165" s="30">
        <v>839</v>
      </c>
      <c r="B165" s="61" t="s">
        <v>1003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1020</v>
      </c>
      <c r="K165" s="32" t="s">
        <v>1052</v>
      </c>
      <c r="L165" s="32" t="s">
        <v>1053</v>
      </c>
      <c r="M165" s="63" t="str">
        <f>VLOOKUP(B165,SAOM!B$2:H1158,7,0)</f>
        <v>SES-PEIA-0839</v>
      </c>
      <c r="N165" s="33">
        <v>4033</v>
      </c>
      <c r="O165" s="34">
        <f>VLOOKUP(B165,SAOM!B$2:I1158,8,0)</f>
        <v>41110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e">
        <f>VLOOKUP(B165,SAOM!B161:M889,12,0)</f>
        <v>#N/A</v>
      </c>
      <c r="T165" s="118" t="e">
        <f>VLOOKUP(B165,SAOM!B161:L889,11,0)</f>
        <v>#N/A</v>
      </c>
      <c r="U165" s="35"/>
      <c r="V165" s="63" t="e">
        <f>VLOOKUP(B165,SAOM!B161:N889,13,0)</f>
        <v>#N/A</v>
      </c>
      <c r="W165" s="34"/>
      <c r="X165" s="32"/>
      <c r="Y165" s="36"/>
      <c r="Z165" s="53"/>
      <c r="AA165" s="36" t="s">
        <v>4520</v>
      </c>
      <c r="AB165" s="72" t="s">
        <v>4868</v>
      </c>
      <c r="AC165" s="36"/>
      <c r="AD165" s="54">
        <v>41078</v>
      </c>
      <c r="AE165" s="32"/>
      <c r="AF165" s="37" t="s">
        <v>4868</v>
      </c>
    </row>
    <row r="166" spans="1:32" s="37" customFormat="1">
      <c r="A166" s="30">
        <v>848</v>
      </c>
      <c r="B166" s="61" t="s">
        <v>1004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1021</v>
      </c>
      <c r="K166" s="32" t="s">
        <v>1054</v>
      </c>
      <c r="L166" s="32" t="s">
        <v>1055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8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1577</v>
      </c>
      <c r="Y166" s="36">
        <v>40974</v>
      </c>
      <c r="Z166" s="53"/>
      <c r="AA166" s="72"/>
      <c r="AB166" s="72" t="s">
        <v>4868</v>
      </c>
      <c r="AC166" s="72"/>
      <c r="AD166" s="54">
        <v>40974</v>
      </c>
      <c r="AE166" s="54"/>
      <c r="AF166" s="37" t="s">
        <v>4868</v>
      </c>
    </row>
    <row r="167" spans="1:32" s="37" customFormat="1">
      <c r="A167" s="30">
        <v>861</v>
      </c>
      <c r="B167" s="61" t="s">
        <v>1005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1022</v>
      </c>
      <c r="K167" s="32" t="s">
        <v>1056</v>
      </c>
      <c r="L167" s="32" t="s">
        <v>1057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8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2316</v>
      </c>
      <c r="Y167" s="36">
        <v>41079</v>
      </c>
      <c r="Z167" s="53"/>
      <c r="AA167" s="36" t="s">
        <v>3984</v>
      </c>
      <c r="AB167" s="72" t="s">
        <v>4868</v>
      </c>
      <c r="AC167" s="36"/>
      <c r="AD167" s="54">
        <v>41060</v>
      </c>
      <c r="AE167" s="54" t="s">
        <v>4432</v>
      </c>
      <c r="AF167" s="37" t="s">
        <v>4868</v>
      </c>
    </row>
    <row r="168" spans="1:32" s="37" customFormat="1">
      <c r="A168" s="30">
        <v>832</v>
      </c>
      <c r="B168" s="61" t="s">
        <v>1006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1023</v>
      </c>
      <c r="K168" s="32" t="s">
        <v>1056</v>
      </c>
      <c r="L168" s="32" t="s">
        <v>1057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8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4535</v>
      </c>
      <c r="AB168" s="72" t="s">
        <v>4868</v>
      </c>
      <c r="AC168" s="36"/>
      <c r="AD168" s="54">
        <v>41078</v>
      </c>
      <c r="AE168" s="32"/>
      <c r="AF168" s="37" t="s">
        <v>4868</v>
      </c>
    </row>
    <row r="169" spans="1:32" s="37" customFormat="1">
      <c r="A169" s="30">
        <v>870</v>
      </c>
      <c r="B169" s="61" t="s">
        <v>1530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1064</v>
      </c>
      <c r="K169" s="32" t="s">
        <v>1071</v>
      </c>
      <c r="L169" s="32" t="s">
        <v>1072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8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4431</v>
      </c>
      <c r="Y169" s="36">
        <v>40989</v>
      </c>
      <c r="Z169" s="53"/>
      <c r="AA169" s="72"/>
      <c r="AB169" s="72" t="s">
        <v>4868</v>
      </c>
      <c r="AC169" s="72"/>
      <c r="AD169" s="54">
        <v>40989</v>
      </c>
      <c r="AE169" s="32"/>
      <c r="AF169" s="37" t="s">
        <v>4868</v>
      </c>
    </row>
    <row r="170" spans="1:32" s="37" customFormat="1">
      <c r="A170" s="30">
        <v>846</v>
      </c>
      <c r="B170" s="61" t="s">
        <v>1531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1065</v>
      </c>
      <c r="K170" s="32" t="s">
        <v>1073</v>
      </c>
      <c r="L170" s="32" t="s">
        <v>1074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8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4431</v>
      </c>
      <c r="Y170" s="36">
        <v>40973</v>
      </c>
      <c r="Z170" s="53"/>
      <c r="AA170" s="72"/>
      <c r="AB170" s="72" t="s">
        <v>4868</v>
      </c>
      <c r="AC170" s="72"/>
      <c r="AD170" s="54">
        <v>40974</v>
      </c>
      <c r="AE170" s="32"/>
      <c r="AF170" s="37" t="s">
        <v>4868</v>
      </c>
    </row>
    <row r="171" spans="1:32" s="37" customFormat="1">
      <c r="A171" s="30">
        <v>866</v>
      </c>
      <c r="B171" s="61" t="s">
        <v>1390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1067</v>
      </c>
      <c r="K171" s="32" t="s">
        <v>1077</v>
      </c>
      <c r="L171" s="32" t="s">
        <v>1078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8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1969</v>
      </c>
      <c r="Y171" s="36">
        <v>40967</v>
      </c>
      <c r="Z171" s="53">
        <v>40984</v>
      </c>
      <c r="AA171" s="72" t="s">
        <v>2667</v>
      </c>
      <c r="AB171" s="72" t="s">
        <v>4868</v>
      </c>
      <c r="AC171" s="72"/>
      <c r="AD171" s="54">
        <v>40968</v>
      </c>
      <c r="AE171" s="32"/>
      <c r="AF171" s="37" t="s">
        <v>4868</v>
      </c>
    </row>
    <row r="172" spans="1:32" s="37" customFormat="1">
      <c r="A172" s="30">
        <v>818</v>
      </c>
      <c r="B172" s="61" t="s">
        <v>1485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1068</v>
      </c>
      <c r="K172" s="32" t="s">
        <v>1079</v>
      </c>
      <c r="L172" s="32" t="s">
        <v>1080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8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4437</v>
      </c>
      <c r="AB172" s="72" t="s">
        <v>4868</v>
      </c>
      <c r="AC172" s="72"/>
      <c r="AD172" s="54">
        <v>41079</v>
      </c>
      <c r="AE172" s="32"/>
      <c r="AF172" s="37" t="s">
        <v>4868</v>
      </c>
    </row>
    <row r="173" spans="1:32" s="37" customFormat="1">
      <c r="A173" s="30">
        <v>868</v>
      </c>
      <c r="B173" s="61" t="s">
        <v>1484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1069</v>
      </c>
      <c r="K173" s="32" t="s">
        <v>1081</v>
      </c>
      <c r="L173" s="32" t="s">
        <v>1082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8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5532</v>
      </c>
      <c r="AB173" s="72" t="s">
        <v>4868</v>
      </c>
      <c r="AC173" s="72"/>
      <c r="AD173" s="54">
        <v>41078</v>
      </c>
      <c r="AE173" s="32"/>
      <c r="AF173" s="37" t="s">
        <v>4868</v>
      </c>
    </row>
    <row r="174" spans="1:32" s="37" customFormat="1">
      <c r="A174" s="30">
        <v>844</v>
      </c>
      <c r="B174" s="61" t="s">
        <v>1483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1070</v>
      </c>
      <c r="K174" s="32" t="s">
        <v>1083</v>
      </c>
      <c r="L174" s="32" t="s">
        <v>1084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8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2243</v>
      </c>
      <c r="Y174" s="36">
        <v>41012</v>
      </c>
      <c r="Z174" s="53"/>
      <c r="AA174" s="72"/>
      <c r="AB174" s="72" t="s">
        <v>4868</v>
      </c>
      <c r="AC174" s="72"/>
      <c r="AD174" s="54">
        <v>41015</v>
      </c>
      <c r="AE174" s="32"/>
      <c r="AF174" s="37" t="s">
        <v>4868</v>
      </c>
    </row>
    <row r="175" spans="1:32" s="37" customFormat="1">
      <c r="A175" s="30">
        <v>833</v>
      </c>
      <c r="B175" s="61" t="s">
        <v>1087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684</v>
      </c>
      <c r="H175" s="31" t="s">
        <v>501</v>
      </c>
      <c r="I175" s="31" t="s">
        <v>503</v>
      </c>
      <c r="J175" s="32" t="s">
        <v>1086</v>
      </c>
      <c r="K175" s="32" t="s">
        <v>1154</v>
      </c>
      <c r="L175" s="32" t="s">
        <v>1155</v>
      </c>
      <c r="M175" s="63" t="str">
        <f>VLOOKUP(B175,SAOM!B$2:H1169,7,0)</f>
        <v>SES-SASA-0833</v>
      </c>
      <c r="N175" s="33">
        <v>4035</v>
      </c>
      <c r="O175" s="34">
        <f>VLOOKUP(B175,SAOM!B$2:I1169,8,0)</f>
        <v>41113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8" t="str">
        <f>VLOOKUP(B175,SAOM!B171:L899,11,0)</f>
        <v>39925-000</v>
      </c>
      <c r="U175" s="35"/>
      <c r="V175" s="63" t="str">
        <f>VLOOKUP(B175,SAOM!B171:N899,13,0)</f>
        <v>-</v>
      </c>
      <c r="W175" s="34"/>
      <c r="X175" s="32"/>
      <c r="Y175" s="36"/>
      <c r="Z175" s="53"/>
      <c r="AA175" s="36" t="s">
        <v>5786</v>
      </c>
      <c r="AB175" s="72" t="s">
        <v>4868</v>
      </c>
      <c r="AC175" s="36"/>
      <c r="AD175" s="54">
        <v>41089</v>
      </c>
      <c r="AE175" s="32"/>
      <c r="AF175" s="37" t="s">
        <v>4868</v>
      </c>
    </row>
    <row r="176" spans="1:32" s="37" customFormat="1">
      <c r="A176" s="30">
        <v>835</v>
      </c>
      <c r="B176" s="61" t="s">
        <v>1090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1091</v>
      </c>
      <c r="K176" s="32" t="s">
        <v>1156</v>
      </c>
      <c r="L176" s="32" t="s">
        <v>1157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8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2268</v>
      </c>
      <c r="AB176" s="72" t="s">
        <v>4868</v>
      </c>
      <c r="AC176" s="72"/>
      <c r="AD176" s="54">
        <v>40980</v>
      </c>
      <c r="AE176" s="32"/>
      <c r="AF176" s="37" t="s">
        <v>4868</v>
      </c>
    </row>
    <row r="177" spans="1:32" s="37" customFormat="1">
      <c r="A177" s="30">
        <v>838</v>
      </c>
      <c r="B177" s="61" t="s">
        <v>1095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1096</v>
      </c>
      <c r="K177" s="32" t="s">
        <v>1158</v>
      </c>
      <c r="L177" s="32" t="s">
        <v>1159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8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4522</v>
      </c>
      <c r="AB177" s="72" t="s">
        <v>4868</v>
      </c>
      <c r="AC177" s="36"/>
      <c r="AD177" s="54">
        <v>41078</v>
      </c>
      <c r="AE177" s="32"/>
      <c r="AF177" s="37" t="s">
        <v>4868</v>
      </c>
    </row>
    <row r="178" spans="1:32" s="37" customFormat="1">
      <c r="A178" s="30">
        <v>840</v>
      </c>
      <c r="B178" s="61" t="s">
        <v>1100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1101</v>
      </c>
      <c r="K178" s="32" t="s">
        <v>1160</v>
      </c>
      <c r="L178" s="32" t="s">
        <v>1161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8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1637</v>
      </c>
      <c r="Y178" s="36">
        <v>41010</v>
      </c>
      <c r="Z178" s="53"/>
      <c r="AA178" s="72"/>
      <c r="AB178" s="72" t="s">
        <v>4868</v>
      </c>
      <c r="AC178" s="72"/>
      <c r="AD178" s="54">
        <v>40984</v>
      </c>
      <c r="AE178" s="32"/>
      <c r="AF178" s="37" t="s">
        <v>4868</v>
      </c>
    </row>
    <row r="179" spans="1:32" s="37" customFormat="1">
      <c r="A179" s="30">
        <v>841</v>
      </c>
      <c r="B179" s="61" t="s">
        <v>1105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519</v>
      </c>
      <c r="H179" s="31" t="s">
        <v>501</v>
      </c>
      <c r="I179" s="31" t="s">
        <v>503</v>
      </c>
      <c r="J179" s="32" t="s">
        <v>1106</v>
      </c>
      <c r="K179" s="32" t="s">
        <v>1162</v>
      </c>
      <c r="L179" s="32" t="s">
        <v>1163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41110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8" t="str">
        <f>VLOOKUP(B179,SAOM!B175:L903,11,0)</f>
        <v>35447-000</v>
      </c>
      <c r="U179" s="35">
        <v>40969</v>
      </c>
      <c r="V179" s="63" t="str">
        <f>VLOOKUP(B179,SAOM!B175:N903,13,0)</f>
        <v>00:20:0E:10:4f:49</v>
      </c>
      <c r="W179" s="34">
        <v>41110</v>
      </c>
      <c r="X179" s="32" t="s">
        <v>5771</v>
      </c>
      <c r="Y179" s="36">
        <v>41110</v>
      </c>
      <c r="Z179" s="53"/>
      <c r="AA179" s="72" t="s">
        <v>4438</v>
      </c>
      <c r="AB179" s="72" t="s">
        <v>4868</v>
      </c>
      <c r="AC179" s="72"/>
      <c r="AD179" s="54">
        <v>41113</v>
      </c>
      <c r="AE179" s="129" t="s">
        <v>6051</v>
      </c>
      <c r="AF179" s="37" t="s">
        <v>4868</v>
      </c>
    </row>
    <row r="180" spans="1:32" s="37" customFormat="1">
      <c r="A180" s="30">
        <v>847</v>
      </c>
      <c r="B180" s="61" t="s">
        <v>1110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1111</v>
      </c>
      <c r="K180" s="32" t="s">
        <v>1164</v>
      </c>
      <c r="L180" s="32" t="s">
        <v>1165</v>
      </c>
      <c r="M180" s="63" t="str">
        <f>VLOOKUP(B180,SAOM!B$2:H1174,7,0)</f>
        <v>-</v>
      </c>
      <c r="N180" s="33">
        <v>4033</v>
      </c>
      <c r="O180" s="34">
        <f>VLOOKUP(B180,SAOM!B$2:I1174,8,0)</f>
        <v>41113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8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4556</v>
      </c>
      <c r="AB180" s="72" t="s">
        <v>4868</v>
      </c>
      <c r="AC180" s="36"/>
      <c r="AD180" s="54">
        <v>41079</v>
      </c>
      <c r="AE180" s="32"/>
      <c r="AF180" s="37" t="s">
        <v>4868</v>
      </c>
    </row>
    <row r="181" spans="1:32" s="37" customFormat="1">
      <c r="A181" s="30">
        <v>852</v>
      </c>
      <c r="B181" s="61" t="s">
        <v>1120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1121</v>
      </c>
      <c r="K181" s="32" t="s">
        <v>1168</v>
      </c>
      <c r="L181" s="32" t="s">
        <v>1169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8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4441</v>
      </c>
      <c r="AB181" s="72" t="s">
        <v>4868</v>
      </c>
      <c r="AC181" s="36"/>
      <c r="AD181" s="54">
        <v>41079</v>
      </c>
      <c r="AE181" s="54"/>
      <c r="AF181" s="37" t="s">
        <v>4868</v>
      </c>
    </row>
    <row r="182" spans="1:32" s="37" customFormat="1">
      <c r="A182" s="30">
        <v>856</v>
      </c>
      <c r="B182" s="61" t="s">
        <v>1129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1130</v>
      </c>
      <c r="K182" s="32" t="s">
        <v>1172</v>
      </c>
      <c r="L182" s="32" t="s">
        <v>1173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8" t="str">
        <f>VLOOKUP(B182,SAOM!B178:L906,11,0)</f>
        <v>37150-000</v>
      </c>
      <c r="U182" s="35"/>
      <c r="V182" s="63" t="str">
        <f>VLOOKUP(B182,SAOM!B178:N906,13,0)</f>
        <v>-</v>
      </c>
      <c r="W182" s="34"/>
      <c r="X182" s="32"/>
      <c r="Y182" s="36"/>
      <c r="Z182" s="53"/>
      <c r="AA182" s="36" t="s">
        <v>4557</v>
      </c>
      <c r="AB182" s="72" t="s">
        <v>4868</v>
      </c>
      <c r="AC182" s="36"/>
      <c r="AD182" s="54">
        <v>41079</v>
      </c>
      <c r="AE182" s="32"/>
      <c r="AF182" s="37" t="s">
        <v>4868</v>
      </c>
    </row>
    <row r="183" spans="1:32" s="37" customFormat="1">
      <c r="A183" s="30">
        <v>858</v>
      </c>
      <c r="B183" s="61" t="s">
        <v>1134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1135</v>
      </c>
      <c r="K183" s="32" t="s">
        <v>1174</v>
      </c>
      <c r="L183" s="32" t="s">
        <v>1175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8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4431</v>
      </c>
      <c r="Y183" s="36">
        <v>40996</v>
      </c>
      <c r="Z183" s="53"/>
      <c r="AA183" s="72"/>
      <c r="AB183" s="72" t="s">
        <v>4868</v>
      </c>
      <c r="AC183" s="72"/>
      <c r="AD183" s="54">
        <v>40998</v>
      </c>
      <c r="AE183" s="32"/>
      <c r="AF183" s="37" t="s">
        <v>4868</v>
      </c>
    </row>
    <row r="184" spans="1:32" s="37" customFormat="1">
      <c r="A184" s="30">
        <v>860</v>
      </c>
      <c r="B184" s="61" t="s">
        <v>1139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1140</v>
      </c>
      <c r="K184" s="32" t="s">
        <v>1176</v>
      </c>
      <c r="L184" s="32" t="s">
        <v>1177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8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4493</v>
      </c>
      <c r="AB184" s="72" t="s">
        <v>4868</v>
      </c>
      <c r="AC184" s="36"/>
      <c r="AD184" s="54">
        <v>41078</v>
      </c>
      <c r="AE184" s="32"/>
      <c r="AF184" s="37" t="s">
        <v>4868</v>
      </c>
    </row>
    <row r="185" spans="1:32" s="37" customFormat="1">
      <c r="A185" s="30">
        <v>864</v>
      </c>
      <c r="B185" s="61" t="s">
        <v>1149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1150</v>
      </c>
      <c r="K185" s="32" t="s">
        <v>1180</v>
      </c>
      <c r="L185" s="32" t="s">
        <v>1181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8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4575</v>
      </c>
      <c r="Y185" s="36">
        <v>41094</v>
      </c>
      <c r="Z185" s="53"/>
      <c r="AA185" s="36" t="s">
        <v>3984</v>
      </c>
      <c r="AB185" s="72" t="s">
        <v>4868</v>
      </c>
      <c r="AC185" s="36"/>
      <c r="AD185" s="54">
        <v>41094</v>
      </c>
      <c r="AE185" s="32" t="s">
        <v>4974</v>
      </c>
      <c r="AF185" s="37" t="s">
        <v>4868</v>
      </c>
    </row>
    <row r="186" spans="1:32" s="37" customFormat="1">
      <c r="A186" s="30">
        <v>903</v>
      </c>
      <c r="B186" s="61" t="s">
        <v>1333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1184</v>
      </c>
      <c r="K186" s="32" t="s">
        <v>1223</v>
      </c>
      <c r="L186" s="32" t="s">
        <v>1224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8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4552</v>
      </c>
      <c r="AB186" s="72" t="s">
        <v>4868</v>
      </c>
      <c r="AC186" s="36"/>
      <c r="AD186" s="54">
        <v>41079</v>
      </c>
      <c r="AE186" s="32"/>
      <c r="AF186" s="37" t="s">
        <v>4868</v>
      </c>
    </row>
    <row r="187" spans="1:32" s="37" customFormat="1">
      <c r="A187" s="30">
        <v>888</v>
      </c>
      <c r="B187" s="61" t="s">
        <v>1334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1185</v>
      </c>
      <c r="K187" s="32" t="s">
        <v>1225</v>
      </c>
      <c r="L187" s="32" t="s">
        <v>1226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8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4555</v>
      </c>
      <c r="AB187" s="72" t="s">
        <v>4868</v>
      </c>
      <c r="AC187" s="36"/>
      <c r="AD187" s="54">
        <v>41079</v>
      </c>
      <c r="AE187" s="32"/>
      <c r="AF187" s="37" t="s">
        <v>4868</v>
      </c>
    </row>
    <row r="188" spans="1:32" s="37" customFormat="1">
      <c r="A188" s="30">
        <v>907</v>
      </c>
      <c r="B188" s="61" t="s">
        <v>1335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1186</v>
      </c>
      <c r="K188" s="32" t="s">
        <v>1227</v>
      </c>
      <c r="L188" s="32" t="s">
        <v>1228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8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4553</v>
      </c>
      <c r="AB188" s="72" t="s">
        <v>4868</v>
      </c>
      <c r="AC188" s="72"/>
      <c r="AD188" s="54">
        <v>41079</v>
      </c>
      <c r="AE188" s="32"/>
      <c r="AF188" s="37" t="s">
        <v>4868</v>
      </c>
    </row>
    <row r="189" spans="1:32" s="37" customFormat="1" ht="15.75" customHeight="1">
      <c r="A189" s="30">
        <v>892</v>
      </c>
      <c r="B189" s="61" t="s">
        <v>1336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1187</v>
      </c>
      <c r="K189" s="32" t="s">
        <v>1229</v>
      </c>
      <c r="L189" s="32" t="s">
        <v>1230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8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4442</v>
      </c>
      <c r="AB189" s="72" t="s">
        <v>4868</v>
      </c>
      <c r="AC189" s="36"/>
      <c r="AD189" s="54">
        <v>41079</v>
      </c>
      <c r="AE189" s="54"/>
      <c r="AF189" s="37" t="s">
        <v>4868</v>
      </c>
    </row>
    <row r="190" spans="1:32" s="37" customFormat="1">
      <c r="A190" s="30">
        <v>876</v>
      </c>
      <c r="B190" s="61" t="s">
        <v>1337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1188</v>
      </c>
      <c r="K190" s="32" t="s">
        <v>1231</v>
      </c>
      <c r="L190" s="32" t="s">
        <v>1232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8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4538</v>
      </c>
      <c r="AB190" s="72" t="s">
        <v>4868</v>
      </c>
      <c r="AC190" s="36"/>
      <c r="AD190" s="54">
        <v>41078</v>
      </c>
      <c r="AE190" s="32"/>
      <c r="AF190" s="37" t="s">
        <v>4868</v>
      </c>
    </row>
    <row r="191" spans="1:32" s="37" customFormat="1">
      <c r="A191" s="30">
        <v>881</v>
      </c>
      <c r="B191" s="61" t="s">
        <v>1339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1190</v>
      </c>
      <c r="K191" s="32" t="s">
        <v>1235</v>
      </c>
      <c r="L191" s="32" t="s">
        <v>1236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8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4072</v>
      </c>
      <c r="Y191" s="36">
        <v>40974</v>
      </c>
      <c r="Z191" s="53"/>
      <c r="AA191" s="72"/>
      <c r="AB191" s="72" t="s">
        <v>4868</v>
      </c>
      <c r="AC191" s="72"/>
      <c r="AD191" s="54">
        <v>40974</v>
      </c>
      <c r="AE191" s="32"/>
      <c r="AF191" s="37" t="s">
        <v>4868</v>
      </c>
    </row>
    <row r="192" spans="1:32" s="37" customFormat="1">
      <c r="A192" s="30">
        <v>911</v>
      </c>
      <c r="B192" s="61" t="s">
        <v>1340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1191</v>
      </c>
      <c r="K192" s="32" t="s">
        <v>1237</v>
      </c>
      <c r="L192" s="32" t="s">
        <v>1238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8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4517</v>
      </c>
      <c r="AB192" s="72" t="s">
        <v>4868</v>
      </c>
      <c r="AC192" s="36"/>
      <c r="AD192" s="54">
        <v>41078</v>
      </c>
      <c r="AE192" s="32"/>
      <c r="AF192" s="37" t="s">
        <v>4868</v>
      </c>
    </row>
    <row r="193" spans="1:32" s="37" customFormat="1">
      <c r="A193" s="30">
        <v>899</v>
      </c>
      <c r="B193" s="61" t="s">
        <v>1341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1192</v>
      </c>
      <c r="K193" s="32" t="s">
        <v>1239</v>
      </c>
      <c r="L193" s="32" t="s">
        <v>1240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8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1577</v>
      </c>
      <c r="Y193" s="36">
        <v>40982</v>
      </c>
      <c r="Z193" s="53"/>
      <c r="AA193" s="72"/>
      <c r="AB193" s="72" t="s">
        <v>4868</v>
      </c>
      <c r="AC193" s="72"/>
      <c r="AD193" s="54">
        <v>40982</v>
      </c>
      <c r="AE193" s="32"/>
      <c r="AF193" s="37" t="s">
        <v>4868</v>
      </c>
    </row>
    <row r="194" spans="1:32" s="37" customFormat="1">
      <c r="A194" s="30">
        <v>915</v>
      </c>
      <c r="B194" s="61" t="s">
        <v>1342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1193</v>
      </c>
      <c r="K194" s="32" t="s">
        <v>1241</v>
      </c>
      <c r="L194" s="32" t="s">
        <v>1242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8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2316</v>
      </c>
      <c r="Y194" s="36">
        <v>41096</v>
      </c>
      <c r="Z194" s="53"/>
      <c r="AA194" s="36" t="s">
        <v>4978</v>
      </c>
      <c r="AB194" s="72" t="s">
        <v>4868</v>
      </c>
      <c r="AC194" s="36"/>
      <c r="AD194" s="54">
        <v>41096</v>
      </c>
      <c r="AE194" s="32" t="s">
        <v>5591</v>
      </c>
      <c r="AF194" s="37" t="s">
        <v>4868</v>
      </c>
    </row>
    <row r="195" spans="1:32" s="37" customFormat="1">
      <c r="A195" s="30">
        <v>885</v>
      </c>
      <c r="B195" s="61" t="s">
        <v>1343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1194</v>
      </c>
      <c r="K195" s="32" t="s">
        <v>1243</v>
      </c>
      <c r="L195" s="32" t="s">
        <v>1244</v>
      </c>
      <c r="M195" s="63" t="str">
        <f>VLOOKUP(B195,SAOM!B$2:H1193,7,0)</f>
        <v>SES-VIIA-0885</v>
      </c>
      <c r="N195" s="64">
        <v>4033</v>
      </c>
      <c r="O195" s="34">
        <f>VLOOKUP(B195,SAOM!B$2:I1193,8,0)</f>
        <v>41115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8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4550</v>
      </c>
      <c r="AB195" s="72" t="s">
        <v>4868</v>
      </c>
      <c r="AC195" s="36"/>
      <c r="AD195" s="54">
        <v>41078</v>
      </c>
      <c r="AE195" s="101"/>
      <c r="AF195" s="37" t="s">
        <v>4868</v>
      </c>
    </row>
    <row r="196" spans="1:32" s="37" customFormat="1">
      <c r="A196" s="30">
        <v>904</v>
      </c>
      <c r="B196" s="61" t="s">
        <v>1344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1195</v>
      </c>
      <c r="K196" s="32" t="s">
        <v>1245</v>
      </c>
      <c r="L196" s="32" t="s">
        <v>1246</v>
      </c>
      <c r="M196" s="63" t="str">
        <f>VLOOKUP(B196,SAOM!B$2:H1194,7,0)</f>
        <v>SES-ITVA-0904</v>
      </c>
      <c r="N196" s="64">
        <v>4033</v>
      </c>
      <c r="O196" s="34">
        <f>VLOOKUP(B196,SAOM!B$2:I1194,8,0)</f>
        <v>41117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8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4498</v>
      </c>
      <c r="AB196" s="72" t="s">
        <v>4868</v>
      </c>
      <c r="AC196" s="36"/>
      <c r="AD196" s="54">
        <v>41078</v>
      </c>
      <c r="AE196" s="32"/>
      <c r="AF196" s="37" t="s">
        <v>4868</v>
      </c>
    </row>
    <row r="197" spans="1:32" s="37" customFormat="1">
      <c r="A197" s="30">
        <v>889</v>
      </c>
      <c r="B197" s="61" t="s">
        <v>1345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1516</v>
      </c>
      <c r="K197" s="32" t="s">
        <v>1515</v>
      </c>
      <c r="L197" s="32" t="s">
        <v>1517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8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2243</v>
      </c>
      <c r="Y197" s="36">
        <v>40983</v>
      </c>
      <c r="Z197" s="53"/>
      <c r="AA197" s="72" t="s">
        <v>1534</v>
      </c>
      <c r="AB197" s="72" t="s">
        <v>4868</v>
      </c>
      <c r="AC197" s="72"/>
      <c r="AD197" s="54">
        <v>40983</v>
      </c>
      <c r="AE197" s="32"/>
      <c r="AF197" s="37" t="s">
        <v>4868</v>
      </c>
    </row>
    <row r="198" spans="1:32" s="37" customFormat="1">
      <c r="A198" s="30">
        <v>886</v>
      </c>
      <c r="B198" s="61" t="s">
        <v>1346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1512</v>
      </c>
      <c r="K198" s="32" t="s">
        <v>1513</v>
      </c>
      <c r="L198" s="32" t="s">
        <v>1514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8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1637</v>
      </c>
      <c r="Y198" s="36">
        <v>40983</v>
      </c>
      <c r="Z198" s="53"/>
      <c r="AA198" s="72"/>
      <c r="AB198" s="72" t="s">
        <v>4868</v>
      </c>
      <c r="AC198" s="72"/>
      <c r="AD198" s="54">
        <v>40982</v>
      </c>
      <c r="AE198" s="54"/>
      <c r="AF198" s="37" t="s">
        <v>4868</v>
      </c>
    </row>
    <row r="199" spans="1:32" s="37" customFormat="1">
      <c r="A199" s="30">
        <v>908</v>
      </c>
      <c r="B199" s="61" t="s">
        <v>1347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1196</v>
      </c>
      <c r="K199" s="32" t="s">
        <v>1247</v>
      </c>
      <c r="L199" s="32" t="s">
        <v>1248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8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4500</v>
      </c>
      <c r="AB199" s="72" t="s">
        <v>4868</v>
      </c>
      <c r="AC199" s="36"/>
      <c r="AD199" s="54">
        <v>41078</v>
      </c>
      <c r="AE199" s="32"/>
      <c r="AF199" s="37" t="s">
        <v>4868</v>
      </c>
    </row>
    <row r="200" spans="1:32" s="37" customFormat="1">
      <c r="A200" s="30">
        <v>893</v>
      </c>
      <c r="B200" s="61" t="s">
        <v>1348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1197</v>
      </c>
      <c r="K200" s="32" t="s">
        <v>1249</v>
      </c>
      <c r="L200" s="32" t="s">
        <v>1250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8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4445</v>
      </c>
      <c r="AB200" s="72" t="s">
        <v>4868</v>
      </c>
      <c r="AC200" s="72"/>
      <c r="AD200" s="54">
        <v>41079</v>
      </c>
      <c r="AE200" s="32"/>
      <c r="AF200" s="37" t="s">
        <v>4868</v>
      </c>
    </row>
    <row r="201" spans="1:32" s="37" customFormat="1">
      <c r="A201" s="30">
        <v>877</v>
      </c>
      <c r="B201" s="61" t="s">
        <v>1183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1198</v>
      </c>
      <c r="K201" s="32" t="s">
        <v>1251</v>
      </c>
      <c r="L201" s="32" t="s">
        <v>1252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8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4431</v>
      </c>
      <c r="Y201" s="36">
        <v>40977</v>
      </c>
      <c r="Z201" s="53"/>
      <c r="AA201" s="72"/>
      <c r="AB201" s="72" t="s">
        <v>4868</v>
      </c>
      <c r="AC201" s="72"/>
      <c r="AD201" s="54">
        <v>40977</v>
      </c>
      <c r="AE201" s="32"/>
      <c r="AF201" s="37" t="s">
        <v>4868</v>
      </c>
    </row>
    <row r="202" spans="1:32" s="37" customFormat="1">
      <c r="A202" s="30">
        <v>897</v>
      </c>
      <c r="B202" s="61" t="s">
        <v>1349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1199</v>
      </c>
      <c r="K202" s="32" t="s">
        <v>1253</v>
      </c>
      <c r="L202" s="32" t="s">
        <v>1254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8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4492</v>
      </c>
      <c r="AB202" s="72" t="s">
        <v>4868</v>
      </c>
      <c r="AC202" s="36"/>
      <c r="AD202" s="54">
        <v>41078</v>
      </c>
      <c r="AE202" s="32"/>
      <c r="AF202" s="37" t="s">
        <v>4868</v>
      </c>
    </row>
    <row r="203" spans="1:32" s="37" customFormat="1">
      <c r="A203" s="30">
        <v>882</v>
      </c>
      <c r="B203" s="61" t="s">
        <v>1350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1200</v>
      </c>
      <c r="K203" s="32" t="s">
        <v>1255</v>
      </c>
      <c r="L203" s="32" t="s">
        <v>1256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8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4566</v>
      </c>
      <c r="AB203" s="72" t="s">
        <v>4868</v>
      </c>
      <c r="AC203" s="36"/>
      <c r="AD203" s="54">
        <v>41078</v>
      </c>
      <c r="AE203" s="32"/>
      <c r="AF203" s="37" t="s">
        <v>4868</v>
      </c>
    </row>
    <row r="204" spans="1:32" s="37" customFormat="1">
      <c r="A204" s="30">
        <v>912</v>
      </c>
      <c r="B204" s="61" t="s">
        <v>1351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1201</v>
      </c>
      <c r="K204" s="32" t="s">
        <v>1257</v>
      </c>
      <c r="L204" s="32" t="s">
        <v>1258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8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4518</v>
      </c>
      <c r="AB204" s="72" t="s">
        <v>4868</v>
      </c>
      <c r="AC204" s="36"/>
      <c r="AD204" s="54">
        <v>41078</v>
      </c>
      <c r="AE204" s="32"/>
      <c r="AF204" s="37" t="s">
        <v>4868</v>
      </c>
    </row>
    <row r="205" spans="1:32" s="37" customFormat="1">
      <c r="A205" s="30">
        <v>900</v>
      </c>
      <c r="B205" s="61" t="s">
        <v>1352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1202</v>
      </c>
      <c r="K205" s="32" t="s">
        <v>1259</v>
      </c>
      <c r="L205" s="32" t="s">
        <v>1260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8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1969</v>
      </c>
      <c r="Y205" s="36">
        <v>41002</v>
      </c>
      <c r="Z205" s="53"/>
      <c r="AA205" s="36" t="s">
        <v>2811</v>
      </c>
      <c r="AB205" s="72" t="s">
        <v>4868</v>
      </c>
      <c r="AC205" s="36"/>
      <c r="AD205" s="54">
        <v>40972</v>
      </c>
      <c r="AE205" s="32"/>
      <c r="AF205" s="37" t="s">
        <v>4868</v>
      </c>
    </row>
    <row r="206" spans="1:32" s="37" customFormat="1">
      <c r="A206" s="30">
        <v>901</v>
      </c>
      <c r="B206" s="61" t="s">
        <v>1353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1203</v>
      </c>
      <c r="K206" s="32" t="s">
        <v>1263</v>
      </c>
      <c r="L206" s="32" t="s">
        <v>1264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8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4551</v>
      </c>
      <c r="AB206" s="72" t="s">
        <v>4868</v>
      </c>
      <c r="AC206" s="36"/>
      <c r="AD206" s="54">
        <v>41078</v>
      </c>
      <c r="AE206" s="32"/>
      <c r="AF206" s="37" t="s">
        <v>4868</v>
      </c>
    </row>
    <row r="207" spans="1:32" s="37" customFormat="1">
      <c r="A207" s="30">
        <v>905</v>
      </c>
      <c r="B207" s="61" t="s">
        <v>1354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519</v>
      </c>
      <c r="H207" s="31" t="s">
        <v>501</v>
      </c>
      <c r="I207" s="31" t="s">
        <v>503</v>
      </c>
      <c r="J207" s="32" t="s">
        <v>1204</v>
      </c>
      <c r="K207" s="32" t="s">
        <v>1265</v>
      </c>
      <c r="L207" s="32" t="s">
        <v>1266</v>
      </c>
      <c r="M207" s="63" t="str">
        <f>VLOOKUP(B207,SAOM!B$2:H1205,7,0)</f>
        <v>SES-LAIM-0905</v>
      </c>
      <c r="N207" s="64">
        <v>4033</v>
      </c>
      <c r="O207" s="34">
        <f>VLOOKUP(B207,SAOM!B$2:I1205,8,0)</f>
        <v>41109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8" t="str">
        <f>VLOOKUP(B207,SAOM!B203:L931,11,0)</f>
        <v>36455-000</v>
      </c>
      <c r="U207" s="35"/>
      <c r="V207" s="63" t="str">
        <f>VLOOKUP(B207,SAOM!B203:N931,13,0)</f>
        <v>00:20:0e:10:4f:b1</v>
      </c>
      <c r="W207" s="34">
        <v>41110</v>
      </c>
      <c r="X207" s="32" t="s">
        <v>4661</v>
      </c>
      <c r="Y207" s="36">
        <v>41110</v>
      </c>
      <c r="Z207" s="53"/>
      <c r="AA207" s="36" t="s">
        <v>4501</v>
      </c>
      <c r="AB207" s="72" t="s">
        <v>4868</v>
      </c>
      <c r="AC207" s="36"/>
      <c r="AD207" s="54">
        <v>41110</v>
      </c>
      <c r="AE207" s="129" t="s">
        <v>5540</v>
      </c>
      <c r="AF207" s="37" t="s">
        <v>4868</v>
      </c>
    </row>
    <row r="208" spans="1:32" s="37" customFormat="1">
      <c r="A208" s="30">
        <v>890</v>
      </c>
      <c r="B208" s="61" t="s">
        <v>1355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1205</v>
      </c>
      <c r="K208" s="32" t="s">
        <v>1267</v>
      </c>
      <c r="L208" s="32" t="s">
        <v>1268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8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4439</v>
      </c>
      <c r="AB208" s="72" t="s">
        <v>4868</v>
      </c>
      <c r="AC208" s="36"/>
      <c r="AD208" s="54">
        <v>41079</v>
      </c>
      <c r="AE208" s="32"/>
      <c r="AF208" s="37" t="s">
        <v>4868</v>
      </c>
    </row>
    <row r="209" spans="1:32" s="37" customFormat="1">
      <c r="A209" s="30">
        <v>874</v>
      </c>
      <c r="B209" s="61" t="s">
        <v>1356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1206</v>
      </c>
      <c r="K209" s="32" t="s">
        <v>1269</v>
      </c>
      <c r="L209" s="32" t="s">
        <v>1270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8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4567</v>
      </c>
      <c r="AB209" s="72" t="s">
        <v>4868</v>
      </c>
      <c r="AC209" s="36"/>
      <c r="AD209" s="54">
        <v>41078</v>
      </c>
      <c r="AE209" s="54"/>
      <c r="AF209" s="37" t="s">
        <v>4868</v>
      </c>
    </row>
    <row r="210" spans="1:32" s="37" customFormat="1">
      <c r="A210" s="30">
        <v>894</v>
      </c>
      <c r="B210" s="61" t="s">
        <v>1533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1207</v>
      </c>
      <c r="K210" s="32" t="s">
        <v>1271</v>
      </c>
      <c r="L210" s="32" t="s">
        <v>1272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8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4431</v>
      </c>
      <c r="Y210" s="36">
        <v>40970</v>
      </c>
      <c r="Z210" s="53"/>
      <c r="AA210" s="72"/>
      <c r="AB210" s="72" t="s">
        <v>4868</v>
      </c>
      <c r="AC210" s="72"/>
      <c r="AD210" s="54">
        <v>40970</v>
      </c>
      <c r="AE210" s="32"/>
      <c r="AF210" s="37" t="s">
        <v>4868</v>
      </c>
    </row>
    <row r="211" spans="1:32" s="37" customFormat="1">
      <c r="A211" s="30">
        <v>878</v>
      </c>
      <c r="B211" s="61" t="s">
        <v>1357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754</v>
      </c>
      <c r="H211" s="31" t="s">
        <v>501</v>
      </c>
      <c r="I211" s="31" t="s">
        <v>503</v>
      </c>
      <c r="J211" s="32" t="s">
        <v>1208</v>
      </c>
      <c r="K211" s="32" t="s">
        <v>1273</v>
      </c>
      <c r="L211" s="32" t="s">
        <v>1274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8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5960</v>
      </c>
      <c r="AB211" s="72" t="s">
        <v>4868</v>
      </c>
      <c r="AC211" s="36"/>
      <c r="AD211" s="54">
        <v>41095</v>
      </c>
      <c r="AE211" s="32"/>
      <c r="AF211" s="37" t="s">
        <v>4868</v>
      </c>
    </row>
    <row r="212" spans="1:32" s="37" customFormat="1">
      <c r="A212" s="30">
        <v>909</v>
      </c>
      <c r="B212" s="61" t="s">
        <v>1358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1209</v>
      </c>
      <c r="K212" s="32" t="s">
        <v>1275</v>
      </c>
      <c r="L212" s="32" t="s">
        <v>1276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8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2448</v>
      </c>
      <c r="Y212" s="36">
        <v>40991</v>
      </c>
      <c r="Z212" s="53">
        <v>41024</v>
      </c>
      <c r="AA212" s="36" t="s">
        <v>3277</v>
      </c>
      <c r="AB212" s="72" t="s">
        <v>4868</v>
      </c>
      <c r="AC212" s="36"/>
      <c r="AD212" s="54">
        <v>41024</v>
      </c>
      <c r="AE212" s="32"/>
      <c r="AF212" s="37" t="s">
        <v>4868</v>
      </c>
    </row>
    <row r="213" spans="1:32" s="37" customFormat="1">
      <c r="A213" s="30">
        <v>898</v>
      </c>
      <c r="B213" s="61" t="s">
        <v>1359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1210</v>
      </c>
      <c r="K213" s="32" t="s">
        <v>1277</v>
      </c>
      <c r="L213" s="32" t="s">
        <v>1278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8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4494</v>
      </c>
      <c r="AB213" s="72" t="s">
        <v>4868</v>
      </c>
      <c r="AC213" s="36"/>
      <c r="AD213" s="54">
        <v>41078</v>
      </c>
      <c r="AE213" s="32"/>
      <c r="AF213" s="37" t="s">
        <v>4868</v>
      </c>
    </row>
    <row r="214" spans="1:32" s="37" customFormat="1">
      <c r="A214" s="30">
        <v>883</v>
      </c>
      <c r="B214" s="61" t="s">
        <v>1360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1211</v>
      </c>
      <c r="K214" s="32" t="s">
        <v>1279</v>
      </c>
      <c r="L214" s="32" t="s">
        <v>1280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8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4548</v>
      </c>
      <c r="AB214" s="72" t="s">
        <v>4868</v>
      </c>
      <c r="AC214" s="36"/>
      <c r="AD214" s="54">
        <v>41078</v>
      </c>
      <c r="AE214" s="32"/>
      <c r="AF214" s="37" t="s">
        <v>4868</v>
      </c>
    </row>
    <row r="215" spans="1:32" s="37" customFormat="1">
      <c r="A215" s="30">
        <v>902</v>
      </c>
      <c r="B215" s="61" t="s">
        <v>1362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1213</v>
      </c>
      <c r="K215" s="32" t="s">
        <v>1283</v>
      </c>
      <c r="L215" s="32" t="s">
        <v>1284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8" t="str">
        <f>VLOOKUP(B215,SAOM!B211:L939,11,0)</f>
        <v>38470-000</v>
      </c>
      <c r="U215" s="35"/>
      <c r="V215" s="63" t="str">
        <f>VLOOKUP(B215,SAOM!B211:N939,13,0)</f>
        <v>-</v>
      </c>
      <c r="W215" s="34"/>
      <c r="X215" s="32"/>
      <c r="Y215" s="36"/>
      <c r="Z215" s="53"/>
      <c r="AA215" s="36" t="s">
        <v>4497</v>
      </c>
      <c r="AB215" s="72" t="s">
        <v>4868</v>
      </c>
      <c r="AC215" s="36"/>
      <c r="AD215" s="54">
        <v>41078</v>
      </c>
      <c r="AE215" s="32"/>
      <c r="AF215" s="37" t="s">
        <v>4868</v>
      </c>
    </row>
    <row r="216" spans="1:32" s="37" customFormat="1">
      <c r="A216" s="30">
        <v>887</v>
      </c>
      <c r="B216" s="61" t="s">
        <v>1363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1214</v>
      </c>
      <c r="K216" s="32" t="s">
        <v>1285</v>
      </c>
      <c r="L216" s="32" t="s">
        <v>1286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8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4436</v>
      </c>
      <c r="AB216" s="72" t="s">
        <v>4868</v>
      </c>
      <c r="AC216" s="36"/>
      <c r="AD216" s="54">
        <v>41079</v>
      </c>
      <c r="AE216" s="32"/>
      <c r="AF216" s="37" t="s">
        <v>4868</v>
      </c>
    </row>
    <row r="217" spans="1:32" s="37" customFormat="1">
      <c r="A217" s="30">
        <v>906</v>
      </c>
      <c r="B217" s="61" t="s">
        <v>1364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1215</v>
      </c>
      <c r="K217" s="32" t="s">
        <v>1287</v>
      </c>
      <c r="L217" s="32" t="s">
        <v>1288</v>
      </c>
      <c r="M217" s="63" t="str">
        <f>VLOOKUP(B217,SAOM!B$2:H1216,7,0)</f>
        <v>SES-ITIM-0906</v>
      </c>
      <c r="N217" s="64">
        <v>4033</v>
      </c>
      <c r="O217" s="34">
        <f>VLOOKUP(B217,SAOM!B$2:I1216,8,0)</f>
        <v>41114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8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4499</v>
      </c>
      <c r="AB217" s="72" t="s">
        <v>4868</v>
      </c>
      <c r="AC217" s="72"/>
      <c r="AD217" s="54">
        <v>41078</v>
      </c>
      <c r="AE217" s="54"/>
      <c r="AF217" s="37" t="s">
        <v>4868</v>
      </c>
    </row>
    <row r="218" spans="1:32" s="37" customFormat="1">
      <c r="A218" s="30">
        <v>875</v>
      </c>
      <c r="B218" s="61" t="s">
        <v>1366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684</v>
      </c>
      <c r="H218" s="31" t="s">
        <v>501</v>
      </c>
      <c r="I218" s="31" t="s">
        <v>503</v>
      </c>
      <c r="J218" s="32" t="s">
        <v>1217</v>
      </c>
      <c r="K218" s="32" t="s">
        <v>1291</v>
      </c>
      <c r="L218" s="32" t="s">
        <v>1292</v>
      </c>
      <c r="M218" s="63" t="str">
        <f>VLOOKUP(B218,SAOM!B$2:H1218,7,0)</f>
        <v>SES-SARO-0875</v>
      </c>
      <c r="N218" s="64">
        <v>4033</v>
      </c>
      <c r="O218" s="34">
        <f>VLOOKUP(B218,SAOM!B$2:I1218,8,0)</f>
        <v>41115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8" t="e">
        <f>VLOOKUP(B218,SAOM!B214:L942,11,0)</f>
        <v>#N/A</v>
      </c>
      <c r="U218" s="35"/>
      <c r="V218" s="63" t="e">
        <f>VLOOKUP(B218,SAOM!B214:N942,13,0)</f>
        <v>#N/A</v>
      </c>
      <c r="W218" s="34"/>
      <c r="X218" s="32"/>
      <c r="Y218" s="36"/>
      <c r="Z218" s="53"/>
      <c r="AA218" s="36" t="s">
        <v>4536</v>
      </c>
      <c r="AB218" s="72" t="s">
        <v>4868</v>
      </c>
      <c r="AC218" s="36"/>
      <c r="AD218" s="54">
        <v>41078</v>
      </c>
      <c r="AE218" s="32"/>
      <c r="AF218" s="37" t="s">
        <v>4868</v>
      </c>
    </row>
    <row r="219" spans="1:32" s="37" customFormat="1">
      <c r="A219" s="30">
        <v>895</v>
      </c>
      <c r="B219" s="61" t="s">
        <v>1367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1218</v>
      </c>
      <c r="K219" s="32" t="s">
        <v>1293</v>
      </c>
      <c r="L219" s="32" t="s">
        <v>1294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8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2316</v>
      </c>
      <c r="Y219" s="36">
        <v>40970</v>
      </c>
      <c r="Z219" s="53"/>
      <c r="AA219" s="72"/>
      <c r="AB219" s="72" t="s">
        <v>4868</v>
      </c>
      <c r="AC219" s="72"/>
      <c r="AD219" s="54">
        <v>40970</v>
      </c>
      <c r="AE219" s="54"/>
      <c r="AF219" s="37" t="s">
        <v>4868</v>
      </c>
    </row>
    <row r="220" spans="1:32" s="37" customFormat="1">
      <c r="A220" s="30">
        <v>880</v>
      </c>
      <c r="B220" s="61" t="s">
        <v>1368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1219</v>
      </c>
      <c r="K220" s="32" t="s">
        <v>1295</v>
      </c>
      <c r="L220" s="32" t="s">
        <v>1296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8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4545</v>
      </c>
      <c r="AB220" s="72" t="s">
        <v>4868</v>
      </c>
      <c r="AC220" s="72"/>
      <c r="AD220" s="54">
        <v>41078</v>
      </c>
      <c r="AE220" s="32"/>
      <c r="AF220" s="37" t="s">
        <v>4868</v>
      </c>
    </row>
    <row r="221" spans="1:32" s="37" customFormat="1">
      <c r="A221" s="30">
        <v>910</v>
      </c>
      <c r="B221" s="61" t="s">
        <v>1369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1220</v>
      </c>
      <c r="K221" s="32" t="s">
        <v>1297</v>
      </c>
      <c r="L221" s="32" t="s">
        <v>1298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8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1595</v>
      </c>
      <c r="Y221" s="36">
        <v>40970</v>
      </c>
      <c r="Z221" s="53"/>
      <c r="AA221" s="72"/>
      <c r="AB221" s="72" t="s">
        <v>4868</v>
      </c>
      <c r="AC221" s="72"/>
      <c r="AD221" s="54">
        <v>40970</v>
      </c>
      <c r="AE221" s="32"/>
      <c r="AF221" s="37" t="s">
        <v>4868</v>
      </c>
    </row>
    <row r="222" spans="1:32" s="37" customFormat="1">
      <c r="A222" s="30">
        <v>914</v>
      </c>
      <c r="B222" s="61" t="s">
        <v>1370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1221</v>
      </c>
      <c r="K222" s="32" t="s">
        <v>1299</v>
      </c>
      <c r="L222" s="32" t="s">
        <v>1300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8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4525</v>
      </c>
      <c r="AB222" s="72" t="s">
        <v>4868</v>
      </c>
      <c r="AC222" s="36"/>
      <c r="AD222" s="54">
        <v>41078</v>
      </c>
      <c r="AE222" s="32"/>
      <c r="AF222" s="37" t="s">
        <v>4868</v>
      </c>
    </row>
    <row r="223" spans="1:32" s="37" customFormat="1">
      <c r="A223" s="30">
        <v>884</v>
      </c>
      <c r="B223" s="61" t="s">
        <v>1371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1222</v>
      </c>
      <c r="K223" s="32" t="s">
        <v>1301</v>
      </c>
      <c r="L223" s="32" t="s">
        <v>1302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8" t="e">
        <f>VLOOKUP(B223,SAOM!B219:L947,11,0)</f>
        <v>#N/A</v>
      </c>
      <c r="U223" s="35"/>
      <c r="V223" s="63" t="e">
        <f>VLOOKUP(B223,SAOM!B219:N947,13,0)</f>
        <v>#N/A</v>
      </c>
      <c r="W223" s="34"/>
      <c r="X223" s="32"/>
      <c r="Y223" s="36"/>
      <c r="Z223" s="53"/>
      <c r="AA223" s="36" t="s">
        <v>4561</v>
      </c>
      <c r="AB223" s="72" t="s">
        <v>4868</v>
      </c>
      <c r="AC223" s="36"/>
      <c r="AD223" s="54">
        <v>41078</v>
      </c>
      <c r="AE223" s="32"/>
      <c r="AF223" s="37" t="s">
        <v>4868</v>
      </c>
    </row>
    <row r="224" spans="1:32" s="37" customFormat="1">
      <c r="A224" s="30">
        <v>923</v>
      </c>
      <c r="B224" s="61" t="s">
        <v>1303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1304</v>
      </c>
      <c r="K224" s="32" t="s">
        <v>1261</v>
      </c>
      <c r="L224" s="32" t="s">
        <v>1262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8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2243</v>
      </c>
      <c r="Y224" s="36">
        <v>41002</v>
      </c>
      <c r="Z224" s="53"/>
      <c r="AA224" s="36"/>
      <c r="AB224" s="72" t="s">
        <v>4868</v>
      </c>
      <c r="AC224" s="36"/>
      <c r="AD224" s="54">
        <v>41002</v>
      </c>
      <c r="AE224" s="54"/>
      <c r="AF224" s="37" t="s">
        <v>4868</v>
      </c>
    </row>
    <row r="225" spans="1:32" s="37" customFormat="1" ht="15.75" customHeight="1">
      <c r="A225" s="30">
        <v>916</v>
      </c>
      <c r="B225" s="61" t="s">
        <v>1305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1306</v>
      </c>
      <c r="K225" s="32" t="s">
        <v>1319</v>
      </c>
      <c r="L225" s="32" t="s">
        <v>1320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8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2" t="s">
        <v>5586</v>
      </c>
      <c r="AB225" s="72" t="s">
        <v>4868</v>
      </c>
      <c r="AC225" s="102"/>
      <c r="AD225" s="54">
        <v>41096</v>
      </c>
      <c r="AE225" s="32"/>
      <c r="AF225" s="37" t="s">
        <v>4868</v>
      </c>
    </row>
    <row r="226" spans="1:32" s="37" customFormat="1">
      <c r="A226" s="30">
        <v>917</v>
      </c>
      <c r="B226" s="61" t="s">
        <v>1307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1308</v>
      </c>
      <c r="K226" s="32" t="s">
        <v>1321</v>
      </c>
      <c r="L226" s="32" t="s">
        <v>1322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8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1740</v>
      </c>
      <c r="Y226" s="36">
        <v>40981</v>
      </c>
      <c r="Z226" s="53"/>
      <c r="AA226" s="72"/>
      <c r="AB226" s="72" t="s">
        <v>4868</v>
      </c>
      <c r="AC226" s="72"/>
      <c r="AD226" s="54">
        <v>40981</v>
      </c>
      <c r="AE226" s="32"/>
      <c r="AF226" s="37" t="s">
        <v>4868</v>
      </c>
    </row>
    <row r="227" spans="1:32" s="37" customFormat="1" ht="15" customHeight="1">
      <c r="A227" s="30">
        <v>918</v>
      </c>
      <c r="B227" s="61" t="s">
        <v>1309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1310</v>
      </c>
      <c r="K227" s="32" t="s">
        <v>1323</v>
      </c>
      <c r="L227" s="32" t="s">
        <v>1324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8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3" t="s">
        <v>5587</v>
      </c>
      <c r="AB227" s="72" t="s">
        <v>4868</v>
      </c>
      <c r="AC227" s="103"/>
      <c r="AD227" s="54">
        <v>41095</v>
      </c>
      <c r="AE227" s="32"/>
      <c r="AF227" s="37" t="s">
        <v>4868</v>
      </c>
    </row>
    <row r="228" spans="1:32" s="37" customFormat="1">
      <c r="A228" s="30">
        <v>919</v>
      </c>
      <c r="B228" s="61" t="s">
        <v>1311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1312</v>
      </c>
      <c r="K228" s="32" t="s">
        <v>1325</v>
      </c>
      <c r="L228" s="32" t="s">
        <v>1326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8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4540</v>
      </c>
      <c r="AB228" s="72" t="s">
        <v>4868</v>
      </c>
      <c r="AC228" s="36"/>
      <c r="AD228" s="54">
        <v>41078</v>
      </c>
      <c r="AE228" s="32"/>
      <c r="AF228" s="37" t="s">
        <v>4868</v>
      </c>
    </row>
    <row r="229" spans="1:32" s="37" customFormat="1">
      <c r="A229" s="30">
        <v>920</v>
      </c>
      <c r="B229" s="61" t="s">
        <v>1313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1314</v>
      </c>
      <c r="K229" s="32" t="s">
        <v>1327</v>
      </c>
      <c r="L229" s="32" t="s">
        <v>1328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8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1535</v>
      </c>
      <c r="AB229" s="72" t="s">
        <v>4868</v>
      </c>
      <c r="AC229" s="72"/>
      <c r="AD229" s="54">
        <v>40977</v>
      </c>
      <c r="AE229" s="32"/>
      <c r="AF229" s="37" t="s">
        <v>4868</v>
      </c>
    </row>
    <row r="230" spans="1:32" s="37" customFormat="1">
      <c r="A230" s="30">
        <v>921</v>
      </c>
      <c r="B230" s="61" t="s">
        <v>1315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1316</v>
      </c>
      <c r="K230" s="32" t="s">
        <v>1329</v>
      </c>
      <c r="L230" s="32" t="s">
        <v>1330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8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4541</v>
      </c>
      <c r="AB230" s="72" t="s">
        <v>4868</v>
      </c>
      <c r="AC230" s="36"/>
      <c r="AD230" s="54">
        <v>41078</v>
      </c>
      <c r="AE230" s="32"/>
      <c r="AF230" s="37" t="s">
        <v>4868</v>
      </c>
    </row>
    <row r="231" spans="1:32" s="37" customFormat="1">
      <c r="A231" s="30">
        <v>922</v>
      </c>
      <c r="B231" s="61" t="s">
        <v>1317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1318</v>
      </c>
      <c r="K231" s="32" t="s">
        <v>1331</v>
      </c>
      <c r="L231" s="32" t="s">
        <v>1332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8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4569</v>
      </c>
      <c r="AB231" s="72" t="s">
        <v>4868</v>
      </c>
      <c r="AC231" s="36"/>
      <c r="AD231" s="54">
        <v>41085</v>
      </c>
      <c r="AE231" s="54"/>
      <c r="AF231" s="37" t="s">
        <v>4868</v>
      </c>
    </row>
    <row r="232" spans="1:32" s="37" customFormat="1">
      <c r="A232" s="30">
        <v>879</v>
      </c>
      <c r="B232" s="61" t="s">
        <v>1377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1378</v>
      </c>
      <c r="K232" s="32" t="s">
        <v>1379</v>
      </c>
      <c r="L232" s="32" t="s">
        <v>1380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8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4544</v>
      </c>
      <c r="AB232" s="72" t="s">
        <v>4868</v>
      </c>
      <c r="AC232" s="36"/>
      <c r="AD232" s="54">
        <v>41078</v>
      </c>
      <c r="AE232" s="32"/>
      <c r="AF232" s="37" t="s">
        <v>4868</v>
      </c>
    </row>
    <row r="233" spans="1:32" s="37" customFormat="1">
      <c r="A233" s="30">
        <v>924</v>
      </c>
      <c r="B233" s="70" t="s">
        <v>1410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1407</v>
      </c>
      <c r="K233" s="32" t="s">
        <v>1408</v>
      </c>
      <c r="L233" s="32" t="s">
        <v>1409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8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1740</v>
      </c>
      <c r="Y233" s="36">
        <v>40982</v>
      </c>
      <c r="Z233" s="53"/>
      <c r="AA233" s="72"/>
      <c r="AB233" s="72" t="s">
        <v>4868</v>
      </c>
      <c r="AC233" s="72"/>
      <c r="AD233" s="54">
        <v>40982</v>
      </c>
      <c r="AE233" s="54"/>
      <c r="AF233" s="37" t="s">
        <v>4868</v>
      </c>
    </row>
    <row r="234" spans="1:32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2929</v>
      </c>
      <c r="K234" s="32" t="s">
        <v>3029</v>
      </c>
      <c r="L234" s="32" t="s">
        <v>3030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8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3276</v>
      </c>
      <c r="Y234" s="36">
        <v>41038</v>
      </c>
      <c r="Z234" s="53"/>
      <c r="AA234" s="72"/>
      <c r="AB234" s="72" t="s">
        <v>4868</v>
      </c>
      <c r="AC234" s="72"/>
      <c r="AD234" s="54">
        <v>41038</v>
      </c>
      <c r="AE234" s="32"/>
      <c r="AF234" s="37" t="s">
        <v>4868</v>
      </c>
    </row>
    <row r="235" spans="1:32" s="37" customFormat="1">
      <c r="A235" s="30">
        <v>930</v>
      </c>
      <c r="B235" s="70" t="s">
        <v>1537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1538</v>
      </c>
      <c r="K235" s="32" t="s">
        <v>1539</v>
      </c>
      <c r="L235" s="32" t="s">
        <v>1540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8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2316</v>
      </c>
      <c r="Y235" s="36">
        <v>40987</v>
      </c>
      <c r="Z235" s="53"/>
      <c r="AA235" s="72"/>
      <c r="AB235" s="72" t="s">
        <v>4868</v>
      </c>
      <c r="AC235" s="72"/>
      <c r="AD235" s="54">
        <v>40987</v>
      </c>
      <c r="AE235" s="54"/>
      <c r="AF235" s="37" t="s">
        <v>4868</v>
      </c>
    </row>
    <row r="236" spans="1:32" s="37" customFormat="1">
      <c r="A236" s="30">
        <v>850</v>
      </c>
      <c r="B236" s="61" t="s">
        <v>2278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1116</v>
      </c>
      <c r="K236" s="32" t="s">
        <v>1166</v>
      </c>
      <c r="L236" s="32" t="s">
        <v>1167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8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1637</v>
      </c>
      <c r="Y236" s="36">
        <v>40996</v>
      </c>
      <c r="Z236" s="53"/>
      <c r="AA236" s="72"/>
      <c r="AB236" s="72" t="s">
        <v>4868</v>
      </c>
      <c r="AC236" s="72"/>
      <c r="AD236" s="54">
        <v>40998</v>
      </c>
      <c r="AE236" s="54"/>
      <c r="AF236" s="37" t="s">
        <v>4868</v>
      </c>
    </row>
    <row r="237" spans="1:32" s="37" customFormat="1">
      <c r="A237" s="30">
        <v>854</v>
      </c>
      <c r="B237" s="61" t="s">
        <v>2279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1125</v>
      </c>
      <c r="K237" s="32" t="s">
        <v>1170</v>
      </c>
      <c r="L237" s="32" t="s">
        <v>1171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8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2243</v>
      </c>
      <c r="Y237" s="36">
        <v>40996</v>
      </c>
      <c r="Z237" s="53"/>
      <c r="AA237" s="72"/>
      <c r="AB237" s="72" t="s">
        <v>4868</v>
      </c>
      <c r="AC237" s="72"/>
      <c r="AD237" s="54">
        <v>40998</v>
      </c>
      <c r="AE237" s="54"/>
      <c r="AF237" s="37" t="s">
        <v>4868</v>
      </c>
    </row>
    <row r="238" spans="1:32" s="37" customFormat="1">
      <c r="A238" s="30">
        <v>913</v>
      </c>
      <c r="B238" s="61" t="s">
        <v>2280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1212</v>
      </c>
      <c r="K238" s="32" t="s">
        <v>1281</v>
      </c>
      <c r="L238" s="32" t="s">
        <v>1282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8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2316</v>
      </c>
      <c r="Y238" s="36">
        <v>40991</v>
      </c>
      <c r="Z238" s="53"/>
      <c r="AA238" s="72"/>
      <c r="AB238" s="72" t="s">
        <v>4868</v>
      </c>
      <c r="AC238" s="72"/>
      <c r="AD238" s="54">
        <v>40991</v>
      </c>
      <c r="AE238" s="54"/>
      <c r="AF238" s="37" t="s">
        <v>4868</v>
      </c>
    </row>
    <row r="239" spans="1:32" s="37" customFormat="1">
      <c r="A239" s="30" t="s">
        <v>2283</v>
      </c>
      <c r="B239" s="61" t="s">
        <v>2284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1009</v>
      </c>
      <c r="K239" s="32" t="s">
        <v>1028</v>
      </c>
      <c r="L239" s="32" t="s">
        <v>1029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8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1637</v>
      </c>
      <c r="Y239" s="36">
        <v>40996</v>
      </c>
      <c r="Z239" s="53"/>
      <c r="AA239" s="72"/>
      <c r="AB239" s="72" t="s">
        <v>4868</v>
      </c>
      <c r="AC239" s="72"/>
      <c r="AD239" s="54">
        <v>40998</v>
      </c>
      <c r="AE239" s="54"/>
      <c r="AF239" s="37" t="s">
        <v>4868</v>
      </c>
    </row>
    <row r="240" spans="1:32" s="37" customFormat="1" ht="15.75" customHeight="1">
      <c r="A240" s="30" t="s">
        <v>2281</v>
      </c>
      <c r="B240" s="61" t="s">
        <v>2282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1145</v>
      </c>
      <c r="K240" s="32" t="s">
        <v>1178</v>
      </c>
      <c r="L240" s="32" t="s">
        <v>1179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8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1577</v>
      </c>
      <c r="Y240" s="36">
        <v>40996</v>
      </c>
      <c r="Z240" s="53"/>
      <c r="AA240" s="72"/>
      <c r="AB240" s="72" t="s">
        <v>4868</v>
      </c>
      <c r="AC240" s="72"/>
      <c r="AD240" s="54">
        <v>40998</v>
      </c>
      <c r="AE240" s="32"/>
      <c r="AF240" s="37" t="s">
        <v>4868</v>
      </c>
    </row>
    <row r="241" spans="1:32" s="37" customFormat="1">
      <c r="A241" s="30">
        <v>896</v>
      </c>
      <c r="B241" s="61" t="s">
        <v>2303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1189</v>
      </c>
      <c r="K241" s="32" t="s">
        <v>1233</v>
      </c>
      <c r="L241" s="32" t="s">
        <v>1234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8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1969</v>
      </c>
      <c r="Y241" s="36">
        <v>40994</v>
      </c>
      <c r="Z241" s="53"/>
      <c r="AA241" s="72"/>
      <c r="AB241" s="72" t="s">
        <v>4868</v>
      </c>
      <c r="AC241" s="72"/>
      <c r="AD241" s="54">
        <v>40998</v>
      </c>
      <c r="AE241" s="32"/>
      <c r="AF241" s="37" t="s">
        <v>4868</v>
      </c>
    </row>
    <row r="242" spans="1:32" s="37" customFormat="1" ht="18" customHeight="1">
      <c r="A242" s="30" t="s">
        <v>2311</v>
      </c>
      <c r="B242" s="61" t="s">
        <v>2312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1520</v>
      </c>
      <c r="H242" s="31" t="s">
        <v>503</v>
      </c>
      <c r="I242" s="31" t="s">
        <v>503</v>
      </c>
      <c r="J242" s="32" t="s">
        <v>1190</v>
      </c>
      <c r="K242" s="32" t="s">
        <v>1235</v>
      </c>
      <c r="L242" s="32" t="s">
        <v>1236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8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105" t="s">
        <v>6147</v>
      </c>
      <c r="AB242" s="72" t="s">
        <v>4868</v>
      </c>
      <c r="AC242" s="72"/>
      <c r="AD242" s="54">
        <v>41113</v>
      </c>
      <c r="AE242" s="54"/>
      <c r="AF242" s="37" t="s">
        <v>4868</v>
      </c>
    </row>
    <row r="243" spans="1:32" s="37" customFormat="1">
      <c r="A243" s="30">
        <v>948</v>
      </c>
      <c r="B243" s="61" t="s">
        <v>2346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519</v>
      </c>
      <c r="H243" s="31" t="s">
        <v>501</v>
      </c>
      <c r="I243" s="31" t="s">
        <v>503</v>
      </c>
      <c r="J243" s="32" t="s">
        <v>2360</v>
      </c>
      <c r="K243" s="32" t="s">
        <v>2410</v>
      </c>
      <c r="L243" s="32" t="s">
        <v>2411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8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5806</v>
      </c>
      <c r="Y243" s="36">
        <v>41106</v>
      </c>
      <c r="Z243" s="53"/>
      <c r="AA243" s="72" t="s">
        <v>4490</v>
      </c>
      <c r="AB243" s="72" t="s">
        <v>4868</v>
      </c>
      <c r="AC243" s="72"/>
      <c r="AD243" s="54">
        <v>41106</v>
      </c>
      <c r="AE243" s="32"/>
      <c r="AF243" s="37" t="s">
        <v>4868</v>
      </c>
    </row>
    <row r="244" spans="1:32" s="37" customFormat="1" ht="15.75" customHeight="1">
      <c r="A244" s="30">
        <v>938</v>
      </c>
      <c r="B244" s="61" t="s">
        <v>2347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2361</v>
      </c>
      <c r="K244" s="32" t="s">
        <v>2412</v>
      </c>
      <c r="L244" s="32" t="s">
        <v>2413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8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1969</v>
      </c>
      <c r="Y244" s="36">
        <v>40996</v>
      </c>
      <c r="Z244" s="53"/>
      <c r="AA244" s="72"/>
      <c r="AB244" s="72" t="s">
        <v>4868</v>
      </c>
      <c r="AC244" s="72"/>
      <c r="AD244" s="54">
        <v>40996</v>
      </c>
      <c r="AE244" s="54"/>
      <c r="AF244" s="37" t="s">
        <v>4868</v>
      </c>
    </row>
    <row r="245" spans="1:32" s="37" customFormat="1">
      <c r="A245" s="30">
        <v>939</v>
      </c>
      <c r="B245" s="61" t="s">
        <v>2348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684</v>
      </c>
      <c r="H245" s="31" t="s">
        <v>501</v>
      </c>
      <c r="I245" s="31" t="s">
        <v>503</v>
      </c>
      <c r="J245" s="32" t="s">
        <v>2362</v>
      </c>
      <c r="K245" s="32" t="s">
        <v>2414</v>
      </c>
      <c r="L245" s="32" t="s">
        <v>2415</v>
      </c>
      <c r="M245" s="63" t="str">
        <f>VLOOKUP(B245,SAOM!B$2:H1245,7,0)</f>
        <v>SES-ALRA-0939</v>
      </c>
      <c r="N245" s="64">
        <v>4035</v>
      </c>
      <c r="O245" s="34">
        <f>VLOOKUP(B245,SAOM!B$2:I1245,8,0)</f>
        <v>41115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8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2663</v>
      </c>
      <c r="AB245" s="72" t="s">
        <v>4868</v>
      </c>
      <c r="AC245" s="72"/>
      <c r="AD245" s="54">
        <v>40972</v>
      </c>
      <c r="AE245" s="54"/>
      <c r="AF245" s="37" t="s">
        <v>4868</v>
      </c>
    </row>
    <row r="246" spans="1:32" s="37" customFormat="1">
      <c r="A246" s="30">
        <v>940</v>
      </c>
      <c r="B246" s="61" t="s">
        <v>2349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04" t="s">
        <v>2445</v>
      </c>
      <c r="K246" s="32" t="s">
        <v>2416</v>
      </c>
      <c r="L246" s="32" t="s">
        <v>2417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8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2316</v>
      </c>
      <c r="Y246" s="36">
        <v>40996</v>
      </c>
      <c r="Z246" s="53"/>
      <c r="AA246" s="72"/>
      <c r="AB246" s="72" t="s">
        <v>4868</v>
      </c>
      <c r="AC246" s="72"/>
      <c r="AD246" s="54">
        <v>40998</v>
      </c>
      <c r="AE246" s="32"/>
      <c r="AF246" s="37" t="s">
        <v>4868</v>
      </c>
    </row>
    <row r="247" spans="1:32" s="37" customFormat="1">
      <c r="A247" s="30">
        <v>942</v>
      </c>
      <c r="B247" s="61" t="s">
        <v>2350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2363</v>
      </c>
      <c r="K247" s="32" t="s">
        <v>2418</v>
      </c>
      <c r="L247" s="32" t="s">
        <v>2419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8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2316</v>
      </c>
      <c r="Y247" s="36">
        <v>40998</v>
      </c>
      <c r="Z247" s="53"/>
      <c r="AA247" s="72"/>
      <c r="AB247" s="72" t="s">
        <v>4868</v>
      </c>
      <c r="AC247" s="72"/>
      <c r="AD247" s="54">
        <v>40998</v>
      </c>
      <c r="AE247" s="32"/>
      <c r="AF247" s="37" t="s">
        <v>4868</v>
      </c>
    </row>
    <row r="248" spans="1:32" s="37" customFormat="1">
      <c r="A248" s="30">
        <v>943</v>
      </c>
      <c r="B248" s="61" t="s">
        <v>2351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2364</v>
      </c>
      <c r="K248" s="32" t="s">
        <v>2420</v>
      </c>
      <c r="L248" s="32" t="s">
        <v>2421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8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4502</v>
      </c>
      <c r="AB248" s="72" t="s">
        <v>4868</v>
      </c>
      <c r="AC248" s="72"/>
      <c r="AD248" s="54">
        <v>41078</v>
      </c>
      <c r="AE248" s="32"/>
      <c r="AF248" s="37" t="s">
        <v>4868</v>
      </c>
    </row>
    <row r="249" spans="1:32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2929</v>
      </c>
      <c r="K249" s="32" t="s">
        <v>3029</v>
      </c>
      <c r="L249" s="32" t="s">
        <v>3030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8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2243</v>
      </c>
      <c r="Y249" s="36">
        <v>41040</v>
      </c>
      <c r="Z249" s="53"/>
      <c r="AA249" s="72" t="s">
        <v>3209</v>
      </c>
      <c r="AB249" s="72" t="s">
        <v>4868</v>
      </c>
      <c r="AC249" s="72"/>
      <c r="AD249" s="54">
        <v>41040</v>
      </c>
      <c r="AE249" s="32"/>
      <c r="AF249" s="37" t="s">
        <v>4868</v>
      </c>
    </row>
    <row r="250" spans="1:32" s="37" customFormat="1">
      <c r="A250" s="30">
        <v>945</v>
      </c>
      <c r="B250" s="61" t="s">
        <v>2353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2366</v>
      </c>
      <c r="K250" s="32" t="s">
        <v>2424</v>
      </c>
      <c r="L250" s="32" t="s">
        <v>2425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8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3062</v>
      </c>
      <c r="AB250" s="72" t="s">
        <v>4868</v>
      </c>
      <c r="AC250" s="72"/>
      <c r="AD250" s="54">
        <v>41023</v>
      </c>
      <c r="AE250" s="32"/>
      <c r="AF250" s="37" t="s">
        <v>4868</v>
      </c>
    </row>
    <row r="251" spans="1:32" s="37" customFormat="1">
      <c r="A251" s="30">
        <v>946</v>
      </c>
      <c r="B251" s="61" t="s">
        <v>2354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2367</v>
      </c>
      <c r="K251" s="32" t="s">
        <v>2426</v>
      </c>
      <c r="L251" s="32" t="s">
        <v>2427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8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3061</v>
      </c>
      <c r="AB251" s="72" t="s">
        <v>4868</v>
      </c>
      <c r="AC251" s="72"/>
      <c r="AD251" s="54">
        <v>41023</v>
      </c>
      <c r="AE251" s="32"/>
      <c r="AF251" s="37" t="s">
        <v>4868</v>
      </c>
    </row>
    <row r="252" spans="1:32" s="37" customFormat="1">
      <c r="A252" s="30">
        <v>947</v>
      </c>
      <c r="B252" s="61" t="s">
        <v>2355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2368</v>
      </c>
      <c r="K252" s="32" t="s">
        <v>2428</v>
      </c>
      <c r="L252" s="32" t="s">
        <v>2429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8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2243</v>
      </c>
      <c r="Y252" s="36">
        <v>41010</v>
      </c>
      <c r="Z252" s="53"/>
      <c r="AA252" s="72"/>
      <c r="AB252" s="72" t="s">
        <v>4868</v>
      </c>
      <c r="AC252" s="72"/>
      <c r="AD252" s="54">
        <v>41019</v>
      </c>
      <c r="AE252" s="32"/>
      <c r="AF252" s="37" t="s">
        <v>4868</v>
      </c>
    </row>
    <row r="253" spans="1:32" s="37" customFormat="1">
      <c r="A253" s="30">
        <v>937</v>
      </c>
      <c r="B253" s="61" t="s">
        <v>2356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2430</v>
      </c>
      <c r="K253" s="32" t="s">
        <v>2431</v>
      </c>
      <c r="L253" s="32" t="s">
        <v>2432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8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1969</v>
      </c>
      <c r="Y253" s="36">
        <v>41002</v>
      </c>
      <c r="Z253" s="53"/>
      <c r="AA253" s="72"/>
      <c r="AB253" s="72" t="s">
        <v>4868</v>
      </c>
      <c r="AC253" s="72"/>
      <c r="AD253" s="54">
        <v>41002</v>
      </c>
      <c r="AE253" s="32"/>
      <c r="AF253" s="37" t="s">
        <v>4868</v>
      </c>
    </row>
    <row r="254" spans="1:32" s="37" customFormat="1">
      <c r="A254" s="30">
        <v>936</v>
      </c>
      <c r="B254" s="61" t="s">
        <v>2357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2369</v>
      </c>
      <c r="K254" s="32" t="s">
        <v>2433</v>
      </c>
      <c r="L254" s="32" t="s">
        <v>2434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8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5543</v>
      </c>
      <c r="AB254" s="72" t="s">
        <v>4868</v>
      </c>
      <c r="AC254" s="72"/>
      <c r="AD254" s="54">
        <v>41095</v>
      </c>
      <c r="AE254" s="32"/>
      <c r="AF254" s="37" t="s">
        <v>4868</v>
      </c>
    </row>
    <row r="255" spans="1:32" s="37" customFormat="1">
      <c r="A255" s="30">
        <v>935</v>
      </c>
      <c r="B255" s="61" t="s">
        <v>2358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2370</v>
      </c>
      <c r="K255" s="32" t="s">
        <v>2435</v>
      </c>
      <c r="L255" s="32" t="s">
        <v>2436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8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1969</v>
      </c>
      <c r="Y255" s="36">
        <v>41002</v>
      </c>
      <c r="Z255" s="53"/>
      <c r="AA255" s="72"/>
      <c r="AB255" s="72" t="s">
        <v>4868</v>
      </c>
      <c r="AC255" s="72"/>
      <c r="AD255" s="54">
        <v>41002</v>
      </c>
      <c r="AE255" s="32"/>
      <c r="AF255" s="37" t="s">
        <v>4868</v>
      </c>
    </row>
    <row r="256" spans="1:32" s="37" customFormat="1">
      <c r="A256" s="30">
        <v>934</v>
      </c>
      <c r="B256" s="61" t="s">
        <v>2359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2437</v>
      </c>
      <c r="K256" s="32" t="s">
        <v>2438</v>
      </c>
      <c r="L256" s="32" t="s">
        <v>2439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8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2243</v>
      </c>
      <c r="Y256" s="36">
        <v>41016</v>
      </c>
      <c r="Z256" s="53"/>
      <c r="AA256" s="72"/>
      <c r="AB256" s="72" t="s">
        <v>4868</v>
      </c>
      <c r="AC256" s="72"/>
      <c r="AD256" s="54">
        <v>41019</v>
      </c>
      <c r="AE256" s="32"/>
      <c r="AF256" s="37" t="s">
        <v>4868</v>
      </c>
    </row>
    <row r="257" spans="1:32" s="37" customFormat="1">
      <c r="A257" s="30">
        <v>955</v>
      </c>
      <c r="B257" s="61" t="s">
        <v>2475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2476</v>
      </c>
      <c r="K257" s="32" t="s">
        <v>2477</v>
      </c>
      <c r="L257" s="32" t="s">
        <v>2478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VLOOKUP(B257,SAOM!B253:M981,12,0)</f>
        <v>(38) 3535-1178</v>
      </c>
      <c r="T257" s="118" t="str">
        <f>VLOOKUP(B257,SAOM!B253:L981,11,0)</f>
        <v>39130-000</v>
      </c>
      <c r="U257" s="35"/>
      <c r="V257" s="63" t="str">
        <f>VLOOKUP(B257,SAOM!B253:N981,13,0)</f>
        <v>-</v>
      </c>
      <c r="W257" s="34"/>
      <c r="X257" s="32"/>
      <c r="Y257" s="36"/>
      <c r="Z257" s="53"/>
      <c r="AA257" s="72" t="s">
        <v>4560</v>
      </c>
      <c r="AB257" s="72" t="s">
        <v>4868</v>
      </c>
      <c r="AC257" s="72"/>
      <c r="AD257" s="54">
        <v>41081</v>
      </c>
      <c r="AE257" s="32"/>
      <c r="AF257" s="37" t="s">
        <v>4868</v>
      </c>
    </row>
    <row r="258" spans="1:32" s="37" customFormat="1">
      <c r="A258" s="30">
        <v>951</v>
      </c>
      <c r="B258" s="61" t="s">
        <v>2506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2507</v>
      </c>
      <c r="K258" s="32" t="s">
        <v>2538</v>
      </c>
      <c r="L258" s="32" t="s">
        <v>2539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8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1637</v>
      </c>
      <c r="Y258" s="36">
        <v>41003</v>
      </c>
      <c r="Z258" s="53"/>
      <c r="AA258" s="72"/>
      <c r="AB258" s="72" t="s">
        <v>4868</v>
      </c>
      <c r="AC258" s="72"/>
      <c r="AD258" s="54">
        <v>41009</v>
      </c>
      <c r="AE258" s="32"/>
      <c r="AF258" s="37" t="s">
        <v>4868</v>
      </c>
    </row>
    <row r="259" spans="1:32" s="37" customFormat="1">
      <c r="A259" s="30">
        <v>949</v>
      </c>
      <c r="B259" s="61" t="s">
        <v>2511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2512</v>
      </c>
      <c r="K259" s="32" t="s">
        <v>2540</v>
      </c>
      <c r="L259" s="32" t="s">
        <v>2541</v>
      </c>
      <c r="M259" s="63" t="str">
        <f>VLOOKUP(B259,SAOM!B$2:H1259,7,0)</f>
        <v>SES-CABU-0949</v>
      </c>
      <c r="N259" s="64">
        <v>4033</v>
      </c>
      <c r="O259" s="34">
        <f>VLOOKUP(B259,SAOM!B$2:I1259,8,0)</f>
        <v>41115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8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4443</v>
      </c>
      <c r="AB259" s="72" t="s">
        <v>4868</v>
      </c>
      <c r="AC259" s="72"/>
      <c r="AD259" s="54">
        <v>41079</v>
      </c>
      <c r="AE259" s="32"/>
      <c r="AF259" s="37" t="s">
        <v>4868</v>
      </c>
    </row>
    <row r="260" spans="1:32" s="37" customFormat="1">
      <c r="A260" s="30">
        <v>950</v>
      </c>
      <c r="B260" s="61" t="s">
        <v>2516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2517</v>
      </c>
      <c r="K260" s="32" t="s">
        <v>2542</v>
      </c>
      <c r="L260" s="32" t="s">
        <v>2543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8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2662</v>
      </c>
      <c r="AB260" s="72" t="s">
        <v>4868</v>
      </c>
      <c r="AC260" s="72"/>
      <c r="AD260" s="54">
        <v>40972</v>
      </c>
      <c r="AE260" s="32"/>
      <c r="AF260" s="37" t="s">
        <v>4868</v>
      </c>
    </row>
    <row r="261" spans="1:32" s="37" customFormat="1">
      <c r="A261" s="30">
        <v>952</v>
      </c>
      <c r="B261" s="61" t="s">
        <v>2520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2521</v>
      </c>
      <c r="K261" s="32" t="s">
        <v>2544</v>
      </c>
      <c r="L261" s="32" t="s">
        <v>2545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8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2448</v>
      </c>
      <c r="Y261" s="36">
        <v>41026</v>
      </c>
      <c r="Z261" s="53"/>
      <c r="AA261" s="72"/>
      <c r="AB261" s="72" t="s">
        <v>4868</v>
      </c>
      <c r="AC261" s="72"/>
      <c r="AD261" s="54">
        <v>41026</v>
      </c>
      <c r="AE261" s="32"/>
      <c r="AF261" s="37" t="s">
        <v>4868</v>
      </c>
    </row>
    <row r="262" spans="1:32" s="37" customFormat="1">
      <c r="A262" s="30">
        <v>953</v>
      </c>
      <c r="B262" s="61" t="s">
        <v>2525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4802</v>
      </c>
      <c r="K262" s="32" t="s">
        <v>2546</v>
      </c>
      <c r="L262" s="32" t="s">
        <v>2547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8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4801</v>
      </c>
      <c r="AB262" s="72" t="s">
        <v>4868</v>
      </c>
      <c r="AC262" s="72"/>
      <c r="AD262" s="54">
        <v>41087</v>
      </c>
      <c r="AE262" s="32"/>
      <c r="AF262" s="37" t="s">
        <v>4868</v>
      </c>
    </row>
    <row r="263" spans="1:32" s="37" customFormat="1">
      <c r="A263" s="30">
        <v>954</v>
      </c>
      <c r="B263" s="61" t="s">
        <v>2536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2529</v>
      </c>
      <c r="K263" s="32" t="s">
        <v>2548</v>
      </c>
      <c r="L263" s="32" t="s">
        <v>2549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8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1969</v>
      </c>
      <c r="Y263" s="36">
        <v>41024</v>
      </c>
      <c r="Z263" s="53"/>
      <c r="AA263" s="72"/>
      <c r="AB263" s="72" t="s">
        <v>4868</v>
      </c>
      <c r="AC263" s="72"/>
      <c r="AD263" s="54">
        <v>41024</v>
      </c>
      <c r="AE263" s="32"/>
      <c r="AF263" s="37" t="s">
        <v>4868</v>
      </c>
    </row>
    <row r="264" spans="1:32" s="37" customFormat="1">
      <c r="A264" s="30">
        <v>956</v>
      </c>
      <c r="B264" s="61" t="s">
        <v>2537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2741</v>
      </c>
      <c r="K264" s="32" t="s">
        <v>2550</v>
      </c>
      <c r="L264" s="32" t="s">
        <v>2551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8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2243</v>
      </c>
      <c r="Y264" s="36">
        <v>41023</v>
      </c>
      <c r="Z264" s="53"/>
      <c r="AA264" s="72"/>
      <c r="AB264" s="72" t="s">
        <v>4868</v>
      </c>
      <c r="AC264" s="72"/>
      <c r="AD264" s="54">
        <v>41023</v>
      </c>
      <c r="AE264" s="32"/>
      <c r="AF264" s="37" t="s">
        <v>4868</v>
      </c>
    </row>
    <row r="265" spans="1:32" s="37" customFormat="1">
      <c r="A265" s="30">
        <v>3231</v>
      </c>
      <c r="B265" s="61" t="s">
        <v>2640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8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2316</v>
      </c>
      <c r="Y265" s="36">
        <v>41011</v>
      </c>
      <c r="Z265" s="53"/>
      <c r="AA265" s="72"/>
      <c r="AB265" s="72" t="s">
        <v>4868</v>
      </c>
      <c r="AC265" s="72"/>
      <c r="AD265" s="54">
        <v>41011</v>
      </c>
      <c r="AE265" s="32" t="s">
        <v>4068</v>
      </c>
      <c r="AF265" s="37" t="s">
        <v>4868</v>
      </c>
    </row>
    <row r="266" spans="1:32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2929</v>
      </c>
      <c r="K266" s="32" t="s">
        <v>3029</v>
      </c>
      <c r="L266" s="32" t="s">
        <v>3030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8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2243</v>
      </c>
      <c r="Y266" s="36">
        <v>41040</v>
      </c>
      <c r="Z266" s="53"/>
      <c r="AA266" s="72"/>
      <c r="AB266" s="72" t="s">
        <v>4868</v>
      </c>
      <c r="AC266" s="72"/>
      <c r="AD266" s="54">
        <v>41040</v>
      </c>
      <c r="AE266" s="32"/>
      <c r="AF266" s="37" t="s">
        <v>4868</v>
      </c>
    </row>
    <row r="267" spans="1:32" s="37" customFormat="1">
      <c r="A267" s="30">
        <v>3233</v>
      </c>
      <c r="B267" s="61" t="s">
        <v>2642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8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4070</v>
      </c>
      <c r="Y267" s="36">
        <v>41016</v>
      </c>
      <c r="Z267" s="53"/>
      <c r="AA267" s="72"/>
      <c r="AB267" s="72" t="s">
        <v>4868</v>
      </c>
      <c r="AC267" s="72"/>
      <c r="AD267" s="54">
        <v>41019</v>
      </c>
      <c r="AE267" s="32"/>
      <c r="AF267" s="37" t="s">
        <v>4868</v>
      </c>
    </row>
    <row r="268" spans="1:32" s="37" customFormat="1">
      <c r="A268" s="30">
        <v>3234</v>
      </c>
      <c r="B268" s="61" t="s">
        <v>2643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8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3063</v>
      </c>
      <c r="AB268" s="72" t="s">
        <v>4868</v>
      </c>
      <c r="AC268" s="72"/>
      <c r="AD268" s="54">
        <v>41023</v>
      </c>
      <c r="AE268" s="32"/>
      <c r="AF268" s="37" t="s">
        <v>4868</v>
      </c>
    </row>
    <row r="269" spans="1:32" s="37" customFormat="1">
      <c r="A269" s="30">
        <v>3236</v>
      </c>
      <c r="B269" s="61" t="s">
        <v>2644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8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2448</v>
      </c>
      <c r="Y269" s="36">
        <v>41012</v>
      </c>
      <c r="Z269" s="53"/>
      <c r="AA269" s="72"/>
      <c r="AB269" s="72" t="s">
        <v>4868</v>
      </c>
      <c r="AC269" s="72"/>
      <c r="AD269" s="54">
        <v>41015</v>
      </c>
      <c r="AE269" s="32"/>
      <c r="AF269" s="37" t="s">
        <v>4868</v>
      </c>
    </row>
    <row r="270" spans="1:32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8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4431</v>
      </c>
      <c r="Y270" s="36">
        <v>41019</v>
      </c>
      <c r="Z270" s="53"/>
      <c r="AA270" s="72"/>
      <c r="AB270" s="72" t="s">
        <v>4868</v>
      </c>
      <c r="AC270" s="72"/>
      <c r="AD270" s="54">
        <v>41019</v>
      </c>
      <c r="AE270" s="32"/>
      <c r="AF270" s="37" t="s">
        <v>4868</v>
      </c>
    </row>
    <row r="271" spans="1:32" s="37" customFormat="1">
      <c r="A271" s="30">
        <v>3238</v>
      </c>
      <c r="B271" s="61" t="s">
        <v>2645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8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1740</v>
      </c>
      <c r="Y271" s="36">
        <v>41019</v>
      </c>
      <c r="Z271" s="53"/>
      <c r="AA271" s="72"/>
      <c r="AB271" s="72" t="s">
        <v>4868</v>
      </c>
      <c r="AC271" s="72"/>
      <c r="AD271" s="54">
        <v>41022</v>
      </c>
      <c r="AE271" s="32"/>
      <c r="AF271" s="37" t="s">
        <v>4868</v>
      </c>
    </row>
    <row r="272" spans="1:32" s="37" customFormat="1">
      <c r="A272" s="30">
        <v>3239</v>
      </c>
      <c r="B272" s="61" t="s">
        <v>2646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8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2809</v>
      </c>
      <c r="AB272" s="72" t="s">
        <v>4868</v>
      </c>
      <c r="AC272" s="72"/>
      <c r="AD272" s="54"/>
      <c r="AE272" s="32"/>
      <c r="AF272" s="37" t="s">
        <v>4868</v>
      </c>
    </row>
    <row r="273" spans="1:32" s="37" customFormat="1">
      <c r="A273" s="30">
        <v>3240</v>
      </c>
      <c r="B273" s="61" t="s">
        <v>2647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8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1740</v>
      </c>
      <c r="Y273" s="36">
        <v>41017</v>
      </c>
      <c r="Z273" s="53"/>
      <c r="AA273" s="72"/>
      <c r="AB273" s="72" t="s">
        <v>4868</v>
      </c>
      <c r="AC273" s="72"/>
      <c r="AD273" s="54">
        <v>41019</v>
      </c>
      <c r="AE273" s="32"/>
      <c r="AF273" s="37" t="s">
        <v>4868</v>
      </c>
    </row>
    <row r="274" spans="1:32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8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3278</v>
      </c>
      <c r="AB274" s="72" t="s">
        <v>4868</v>
      </c>
      <c r="AC274" s="72"/>
      <c r="AD274" s="54">
        <v>41039</v>
      </c>
      <c r="AE274" s="32"/>
      <c r="AF274" s="37" t="s">
        <v>4868</v>
      </c>
    </row>
    <row r="275" spans="1:32" s="37" customFormat="1">
      <c r="A275" s="30">
        <v>3242</v>
      </c>
      <c r="B275" s="61" t="s">
        <v>2648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8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1740</v>
      </c>
      <c r="Y275" s="36">
        <v>41015</v>
      </c>
      <c r="Z275" s="53"/>
      <c r="AA275" s="72"/>
      <c r="AB275" s="72" t="s">
        <v>4868</v>
      </c>
      <c r="AC275" s="72"/>
      <c r="AD275" s="54">
        <v>41019</v>
      </c>
      <c r="AE275" s="32"/>
      <c r="AF275" s="37" t="s">
        <v>4868</v>
      </c>
    </row>
    <row r="276" spans="1:32" s="37" customFormat="1">
      <c r="A276" s="30">
        <v>3243</v>
      </c>
      <c r="B276" s="61" t="s">
        <v>2649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8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1577</v>
      </c>
      <c r="Y276" s="36">
        <v>41018</v>
      </c>
      <c r="Z276" s="53"/>
      <c r="AA276" s="72" t="s">
        <v>2808</v>
      </c>
      <c r="AB276" s="72" t="s">
        <v>4868</v>
      </c>
      <c r="AC276" s="72"/>
      <c r="AD276" s="54">
        <v>41019</v>
      </c>
      <c r="AE276" s="32"/>
      <c r="AF276" s="37" t="s">
        <v>4868</v>
      </c>
    </row>
    <row r="277" spans="1:32" s="37" customFormat="1">
      <c r="A277" s="30">
        <v>3244</v>
      </c>
      <c r="B277" s="61" t="s">
        <v>2650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8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4070</v>
      </c>
      <c r="Y277" s="36">
        <v>41012</v>
      </c>
      <c r="Z277" s="53"/>
      <c r="AA277" s="72"/>
      <c r="AB277" s="72" t="s">
        <v>4868</v>
      </c>
      <c r="AC277" s="72"/>
      <c r="AD277" s="54">
        <v>41012</v>
      </c>
      <c r="AE277" s="32"/>
      <c r="AF277" s="37" t="s">
        <v>4868</v>
      </c>
    </row>
    <row r="278" spans="1:32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2929</v>
      </c>
      <c r="K278" s="32" t="s">
        <v>3029</v>
      </c>
      <c r="L278" s="32" t="s">
        <v>3030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8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2243</v>
      </c>
      <c r="Y278" s="36">
        <v>41039</v>
      </c>
      <c r="Z278" s="53"/>
      <c r="AA278" s="72" t="s">
        <v>3210</v>
      </c>
      <c r="AB278" s="72" t="s">
        <v>4868</v>
      </c>
      <c r="AC278" s="72"/>
      <c r="AD278" s="54">
        <v>41039</v>
      </c>
      <c r="AE278" s="32"/>
      <c r="AF278" s="37" t="s">
        <v>4868</v>
      </c>
    </row>
    <row r="279" spans="1:32" s="37" customFormat="1">
      <c r="A279" s="30">
        <v>3246</v>
      </c>
      <c r="B279" s="61" t="s">
        <v>2651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8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2448</v>
      </c>
      <c r="Y279" s="36">
        <v>41016</v>
      </c>
      <c r="Z279" s="53"/>
      <c r="AA279" s="72"/>
      <c r="AB279" s="72" t="s">
        <v>4868</v>
      </c>
      <c r="AC279" s="72"/>
      <c r="AD279" s="54">
        <v>41019</v>
      </c>
      <c r="AE279" s="32"/>
      <c r="AF279" s="37" t="s">
        <v>4868</v>
      </c>
    </row>
    <row r="280" spans="1:32" s="37" customFormat="1">
      <c r="A280" s="30">
        <v>3247</v>
      </c>
      <c r="B280" s="61" t="s">
        <v>2652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8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1740</v>
      </c>
      <c r="Y280" s="36">
        <v>41023</v>
      </c>
      <c r="Z280" s="53"/>
      <c r="AA280" s="72" t="s">
        <v>2808</v>
      </c>
      <c r="AB280" s="72" t="s">
        <v>4868</v>
      </c>
      <c r="AC280" s="72"/>
      <c r="AD280" s="54">
        <v>41023</v>
      </c>
      <c r="AE280" s="32"/>
      <c r="AF280" s="37" t="s">
        <v>4868</v>
      </c>
    </row>
    <row r="281" spans="1:32" s="37" customFormat="1">
      <c r="A281" s="30">
        <v>3248</v>
      </c>
      <c r="B281" s="61" t="s">
        <v>2653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8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2316</v>
      </c>
      <c r="Y281" s="36">
        <v>41023</v>
      </c>
      <c r="Z281" s="53"/>
      <c r="AA281" s="72"/>
      <c r="AB281" s="72" t="s">
        <v>4868</v>
      </c>
      <c r="AC281" s="72"/>
      <c r="AD281" s="54">
        <v>41023</v>
      </c>
      <c r="AE281" s="32"/>
      <c r="AF281" s="37" t="s">
        <v>4868</v>
      </c>
    </row>
    <row r="282" spans="1:32" s="37" customFormat="1">
      <c r="A282" s="30">
        <v>3249</v>
      </c>
      <c r="B282" s="61" t="s">
        <v>2654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8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1637</v>
      </c>
      <c r="Y282" s="36">
        <v>41023</v>
      </c>
      <c r="Z282" s="53"/>
      <c r="AA282" s="72"/>
      <c r="AB282" s="72" t="s">
        <v>4868</v>
      </c>
      <c r="AC282" s="72"/>
      <c r="AD282" s="54">
        <v>41023</v>
      </c>
      <c r="AE282" s="32" t="s">
        <v>4007</v>
      </c>
      <c r="AF282" s="37" t="s">
        <v>4868</v>
      </c>
    </row>
    <row r="283" spans="1:32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8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3279</v>
      </c>
      <c r="AB283" s="72" t="s">
        <v>4868</v>
      </c>
      <c r="AC283" s="72"/>
      <c r="AD283" s="54">
        <v>41039</v>
      </c>
      <c r="AE283" s="32"/>
      <c r="AF283" s="37" t="s">
        <v>4868</v>
      </c>
    </row>
    <row r="284" spans="1:32" s="37" customFormat="1">
      <c r="A284" s="30">
        <v>3252</v>
      </c>
      <c r="B284" s="61" t="s">
        <v>2655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8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1637</v>
      </c>
      <c r="Y284" s="36">
        <v>41012</v>
      </c>
      <c r="Z284" s="53"/>
      <c r="AA284" s="72"/>
      <c r="AB284" s="72" t="s">
        <v>4868</v>
      </c>
      <c r="AC284" s="72"/>
      <c r="AD284" s="54">
        <v>40985</v>
      </c>
      <c r="AE284" s="32"/>
      <c r="AF284" s="37" t="s">
        <v>4868</v>
      </c>
    </row>
    <row r="285" spans="1:32" s="37" customFormat="1">
      <c r="A285" s="30">
        <v>3253</v>
      </c>
      <c r="B285" s="61" t="s">
        <v>2656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8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2810</v>
      </c>
      <c r="AB285" s="72" t="s">
        <v>4868</v>
      </c>
      <c r="AC285" s="72"/>
      <c r="AD285" s="54"/>
      <c r="AE285" s="32"/>
      <c r="AF285" s="37" t="s">
        <v>4868</v>
      </c>
    </row>
    <row r="286" spans="1:32" s="37" customFormat="1">
      <c r="A286" s="30">
        <v>3254</v>
      </c>
      <c r="B286" s="61" t="s">
        <v>2657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8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2316</v>
      </c>
      <c r="Y286" s="36">
        <v>41025</v>
      </c>
      <c r="Z286" s="53"/>
      <c r="AA286" s="72"/>
      <c r="AB286" s="72" t="s">
        <v>4868</v>
      </c>
      <c r="AC286" s="72"/>
      <c r="AD286" s="54">
        <v>41025</v>
      </c>
      <c r="AE286" s="32"/>
      <c r="AF286" s="37" t="s">
        <v>4868</v>
      </c>
    </row>
    <row r="287" spans="1:32" s="37" customFormat="1">
      <c r="A287" s="30">
        <v>3251</v>
      </c>
      <c r="B287" s="61" t="s">
        <v>2658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8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2903</v>
      </c>
      <c r="AB287" s="72" t="s">
        <v>4868</v>
      </c>
      <c r="AC287" s="72"/>
      <c r="AD287" s="54">
        <v>41019</v>
      </c>
      <c r="AE287" s="32"/>
      <c r="AF287" s="37" t="s">
        <v>4868</v>
      </c>
    </row>
    <row r="288" spans="1:32" s="37" customFormat="1">
      <c r="A288" s="30">
        <v>3255</v>
      </c>
      <c r="B288" s="61" t="s">
        <v>2659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8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1637</v>
      </c>
      <c r="Y288" s="36">
        <v>41023</v>
      </c>
      <c r="Z288" s="53"/>
      <c r="AA288" s="72"/>
      <c r="AB288" s="72" t="s">
        <v>4868</v>
      </c>
      <c r="AC288" s="72"/>
      <c r="AD288" s="54">
        <v>41023</v>
      </c>
      <c r="AE288" s="32"/>
      <c r="AF288" s="37" t="s">
        <v>4868</v>
      </c>
    </row>
    <row r="289" spans="1:32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3383</v>
      </c>
      <c r="K289" s="32" t="s">
        <v>3427</v>
      </c>
      <c r="L289" s="32" t="s">
        <v>3428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8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2902</v>
      </c>
      <c r="Y289" s="36">
        <v>41054</v>
      </c>
      <c r="Z289" s="53"/>
      <c r="AA289" s="72" t="s">
        <v>3797</v>
      </c>
      <c r="AB289" s="72" t="s">
        <v>4868</v>
      </c>
      <c r="AC289" s="72"/>
      <c r="AD289" s="54">
        <v>41054</v>
      </c>
      <c r="AE289" s="32" t="s">
        <v>3998</v>
      </c>
      <c r="AF289" s="37" t="s">
        <v>4868</v>
      </c>
    </row>
    <row r="290" spans="1:32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3383</v>
      </c>
      <c r="K290" s="32" t="s">
        <v>3427</v>
      </c>
      <c r="L290" s="32" t="s">
        <v>3428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8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2902</v>
      </c>
      <c r="Y290" s="36">
        <v>41057</v>
      </c>
      <c r="Z290" s="53"/>
      <c r="AA290" s="72"/>
      <c r="AB290" s="72" t="s">
        <v>4868</v>
      </c>
      <c r="AC290" s="72"/>
      <c r="AD290" s="54">
        <v>41057</v>
      </c>
      <c r="AE290" s="32" t="s">
        <v>3999</v>
      </c>
      <c r="AF290" s="37" t="s">
        <v>4868</v>
      </c>
    </row>
    <row r="291" spans="1:32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2676</v>
      </c>
      <c r="K291" s="32" t="s">
        <v>2702</v>
      </c>
      <c r="L291" s="32" t="s">
        <v>2703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8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1969</v>
      </c>
      <c r="Y291" s="36">
        <v>41015</v>
      </c>
      <c r="Z291" s="53"/>
      <c r="AA291" s="72"/>
      <c r="AB291" s="72" t="s">
        <v>4868</v>
      </c>
      <c r="AC291" s="72"/>
      <c r="AD291" s="54">
        <v>41019</v>
      </c>
      <c r="AE291" s="32"/>
      <c r="AF291" s="37" t="s">
        <v>4868</v>
      </c>
    </row>
    <row r="292" spans="1:32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2680</v>
      </c>
      <c r="K292" s="32" t="s">
        <v>2704</v>
      </c>
      <c r="L292" s="32" t="s">
        <v>2705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8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4495</v>
      </c>
      <c r="AB292" s="72" t="s">
        <v>4868</v>
      </c>
      <c r="AC292" s="72"/>
      <c r="AD292" s="54">
        <v>41078</v>
      </c>
      <c r="AE292" s="32"/>
      <c r="AF292" s="37" t="s">
        <v>4868</v>
      </c>
    </row>
    <row r="293" spans="1:32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2684</v>
      </c>
      <c r="K293" s="32" t="s">
        <v>2706</v>
      </c>
      <c r="L293" s="32" t="s">
        <v>2707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8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5" t="s">
        <v>5588</v>
      </c>
      <c r="AB293" s="72" t="s">
        <v>4868</v>
      </c>
      <c r="AC293" s="105"/>
      <c r="AD293" s="54">
        <v>41096</v>
      </c>
      <c r="AE293" s="32"/>
      <c r="AF293" s="37" t="s">
        <v>4868</v>
      </c>
    </row>
    <row r="294" spans="1:32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2686</v>
      </c>
      <c r="K294" s="32" t="s">
        <v>2708</v>
      </c>
      <c r="L294" s="32" t="s">
        <v>2709</v>
      </c>
      <c r="M294" s="63" t="str">
        <f>VLOOKUP(B294,SAOM!B$2:H1294,7,0)</f>
        <v>SES-ESVA-3269</v>
      </c>
      <c r="N294" s="64">
        <v>4035</v>
      </c>
      <c r="O294" s="34">
        <f>VLOOKUP(B294,SAOM!B$2:I1294,8,0)</f>
        <v>41116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8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4559</v>
      </c>
      <c r="AB294" s="72" t="s">
        <v>4868</v>
      </c>
      <c r="AC294" s="72"/>
      <c r="AD294" s="54">
        <v>41081</v>
      </c>
      <c r="AE294" s="32"/>
      <c r="AF294" s="37" t="s">
        <v>4868</v>
      </c>
    </row>
    <row r="295" spans="1:32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2689</v>
      </c>
      <c r="K295" s="32" t="s">
        <v>2710</v>
      </c>
      <c r="L295" s="32" t="s">
        <v>2711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8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1637</v>
      </c>
      <c r="Y295" s="36">
        <v>41026</v>
      </c>
      <c r="Z295" s="53"/>
      <c r="AA295" s="72"/>
      <c r="AB295" s="72" t="s">
        <v>4868</v>
      </c>
      <c r="AC295" s="72"/>
      <c r="AD295" s="54">
        <v>41026</v>
      </c>
      <c r="AE295" s="32"/>
      <c r="AF295" s="37" t="s">
        <v>4868</v>
      </c>
    </row>
    <row r="296" spans="1:32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2693</v>
      </c>
      <c r="K296" s="32" t="s">
        <v>2712</v>
      </c>
      <c r="L296" s="32" t="s">
        <v>2713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8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2902</v>
      </c>
      <c r="Y296" s="36">
        <v>41018</v>
      </c>
      <c r="Z296" s="53"/>
      <c r="AA296" s="72"/>
      <c r="AB296" s="72" t="s">
        <v>4868</v>
      </c>
      <c r="AC296" s="72"/>
      <c r="AD296" s="54">
        <v>41019</v>
      </c>
      <c r="AE296" s="32"/>
      <c r="AF296" s="37" t="s">
        <v>4868</v>
      </c>
    </row>
    <row r="297" spans="1:32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2693</v>
      </c>
      <c r="K297" s="32" t="s">
        <v>2712</v>
      </c>
      <c r="L297" s="32" t="s">
        <v>2713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8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1969</v>
      </c>
      <c r="Y297" s="36">
        <v>41017</v>
      </c>
      <c r="Z297" s="53"/>
      <c r="AA297" s="72"/>
      <c r="AB297" s="72" t="s">
        <v>4868</v>
      </c>
      <c r="AC297" s="72"/>
      <c r="AD297" s="54">
        <v>41019</v>
      </c>
      <c r="AE297" s="32"/>
      <c r="AF297" s="37" t="s">
        <v>4868</v>
      </c>
    </row>
    <row r="298" spans="1:32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2698</v>
      </c>
      <c r="K298" s="32" t="s">
        <v>2714</v>
      </c>
      <c r="L298" s="32" t="s">
        <v>2715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8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1969</v>
      </c>
      <c r="Y298" s="36">
        <v>41023</v>
      </c>
      <c r="Z298" s="53"/>
      <c r="AA298" s="72"/>
      <c r="AB298" s="72" t="s">
        <v>4868</v>
      </c>
      <c r="AC298" s="72"/>
      <c r="AD298" s="54">
        <v>41023</v>
      </c>
      <c r="AE298" s="32"/>
      <c r="AF298" s="37" t="s">
        <v>4868</v>
      </c>
    </row>
    <row r="299" spans="1:32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2716</v>
      </c>
      <c r="K299" s="32" t="s">
        <v>2717</v>
      </c>
      <c r="L299" s="32" t="s">
        <v>2718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8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4489</v>
      </c>
      <c r="AB299" s="72" t="s">
        <v>4868</v>
      </c>
      <c r="AC299" s="72"/>
      <c r="AD299" s="54"/>
      <c r="AE299" s="32"/>
      <c r="AF299" s="37" t="s">
        <v>4868</v>
      </c>
    </row>
    <row r="300" spans="1:32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3159</v>
      </c>
      <c r="L300" s="32" t="s">
        <v>3160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8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1637</v>
      </c>
      <c r="Y300" s="36">
        <v>41046</v>
      </c>
      <c r="Z300" s="53"/>
      <c r="AA300" s="72"/>
      <c r="AB300" s="72" t="s">
        <v>4868</v>
      </c>
      <c r="AC300" s="72"/>
      <c r="AD300" s="54">
        <v>41046</v>
      </c>
      <c r="AE300" s="32" t="s">
        <v>3994</v>
      </c>
      <c r="AF300" s="37" t="s">
        <v>4868</v>
      </c>
    </row>
    <row r="301" spans="1:32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2757</v>
      </c>
      <c r="K301" s="32" t="s">
        <v>2794</v>
      </c>
      <c r="L301" s="32" t="s">
        <v>2795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8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4503</v>
      </c>
      <c r="AB301" s="72" t="s">
        <v>4868</v>
      </c>
      <c r="AC301" s="72"/>
      <c r="AD301" s="54">
        <v>41078</v>
      </c>
      <c r="AE301" s="32"/>
      <c r="AF301" s="37" t="s">
        <v>4868</v>
      </c>
    </row>
    <row r="302" spans="1:32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1793</v>
      </c>
      <c r="K302" s="32" t="s">
        <v>2546</v>
      </c>
      <c r="L302" s="32" t="s">
        <v>2547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8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4983</v>
      </c>
      <c r="AB302" s="72" t="s">
        <v>4868</v>
      </c>
      <c r="AC302" s="72"/>
      <c r="AD302" s="54">
        <v>41088</v>
      </c>
      <c r="AE302" s="32"/>
      <c r="AF302" s="37" t="s">
        <v>4868</v>
      </c>
    </row>
    <row r="303" spans="1:32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2764</v>
      </c>
      <c r="K303" s="32" t="s">
        <v>2796</v>
      </c>
      <c r="L303" s="32" t="s">
        <v>2797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8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4504</v>
      </c>
      <c r="AB303" s="72" t="s">
        <v>4868</v>
      </c>
      <c r="AC303" s="72"/>
      <c r="AD303" s="54">
        <v>41019</v>
      </c>
      <c r="AE303" s="32"/>
      <c r="AF303" s="37" t="s">
        <v>4868</v>
      </c>
    </row>
    <row r="304" spans="1:32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3159</v>
      </c>
      <c r="L304" s="32" t="s">
        <v>3160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8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1637</v>
      </c>
      <c r="Y304" s="36">
        <v>41046</v>
      </c>
      <c r="Z304" s="53"/>
      <c r="AA304" s="72"/>
      <c r="AB304" s="72" t="s">
        <v>4868</v>
      </c>
      <c r="AC304" s="72"/>
      <c r="AD304" s="34">
        <v>41046</v>
      </c>
      <c r="AE304" s="32" t="s">
        <v>3994</v>
      </c>
      <c r="AF304" s="37" t="s">
        <v>4868</v>
      </c>
    </row>
    <row r="305" spans="1:32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3075</v>
      </c>
      <c r="K305" s="32" t="s">
        <v>3153</v>
      </c>
      <c r="L305" s="32" t="s">
        <v>3154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8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1637</v>
      </c>
      <c r="Y305" s="36">
        <v>41051</v>
      </c>
      <c r="Z305" s="53"/>
      <c r="AA305" s="72"/>
      <c r="AB305" s="72" t="s">
        <v>4868</v>
      </c>
      <c r="AC305" s="72"/>
      <c r="AD305" s="54">
        <v>41051</v>
      </c>
      <c r="AE305" s="32" t="s">
        <v>3996</v>
      </c>
      <c r="AF305" s="37" t="s">
        <v>4868</v>
      </c>
    </row>
    <row r="306" spans="1:32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3075</v>
      </c>
      <c r="K306" s="32" t="s">
        <v>3153</v>
      </c>
      <c r="L306" s="32" t="s">
        <v>3154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8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1637</v>
      </c>
      <c r="Y306" s="36">
        <v>41040</v>
      </c>
      <c r="Z306" s="53"/>
      <c r="AA306" s="72"/>
      <c r="AB306" s="72" t="s">
        <v>4868</v>
      </c>
      <c r="AC306" s="72"/>
      <c r="AD306" s="54">
        <v>41043</v>
      </c>
      <c r="AE306" s="32"/>
      <c r="AF306" s="37" t="s">
        <v>4868</v>
      </c>
    </row>
    <row r="307" spans="1:32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684</v>
      </c>
      <c r="H307" s="31" t="s">
        <v>501</v>
      </c>
      <c r="I307" s="31" t="s">
        <v>503</v>
      </c>
      <c r="J307" s="32" t="s">
        <v>2780</v>
      </c>
      <c r="K307" s="32" t="s">
        <v>2804</v>
      </c>
      <c r="L307" s="32" t="s">
        <v>2805</v>
      </c>
      <c r="M307" s="63" t="str">
        <f>VLOOKUP(B307,SAOM!B$2:H1307,7,0)</f>
        <v>SES-IBNA-3328</v>
      </c>
      <c r="N307" s="64">
        <v>4033</v>
      </c>
      <c r="O307" s="34">
        <f>VLOOKUP(B307,SAOM!B$2:I1307,8,0)</f>
        <v>41115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VLOOKUP(B307,SAOM!B303:M1031,12,0)</f>
        <v>35 3844-1233</v>
      </c>
      <c r="T307" s="118" t="str">
        <f>VLOOKUP(B307,SAOM!B303:L1031,11,0)</f>
        <v>37223-000</v>
      </c>
      <c r="U307" s="35"/>
      <c r="V307" s="63" t="str">
        <f>VLOOKUP(B307,SAOM!B303:N1031,13,0)</f>
        <v>-</v>
      </c>
      <c r="W307" s="34"/>
      <c r="X307" s="32"/>
      <c r="Y307" s="36"/>
      <c r="Z307" s="53"/>
      <c r="AA307" s="72" t="s">
        <v>4513</v>
      </c>
      <c r="AB307" s="72" t="s">
        <v>4868</v>
      </c>
      <c r="AC307" s="72"/>
      <c r="AD307" s="54">
        <v>41078</v>
      </c>
      <c r="AE307" s="32"/>
      <c r="AF307" s="37" t="s">
        <v>4868</v>
      </c>
    </row>
    <row r="308" spans="1:32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3075</v>
      </c>
      <c r="K308" s="32" t="s">
        <v>3153</v>
      </c>
      <c r="L308" s="32" t="s">
        <v>3154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8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1637</v>
      </c>
      <c r="Y308" s="36">
        <v>41039</v>
      </c>
      <c r="Z308" s="53"/>
      <c r="AA308" s="72"/>
      <c r="AB308" s="72" t="s">
        <v>4868</v>
      </c>
      <c r="AC308" s="72"/>
      <c r="AD308" s="54">
        <v>41039</v>
      </c>
      <c r="AE308" s="32"/>
      <c r="AF308" s="37" t="s">
        <v>4868</v>
      </c>
    </row>
    <row r="309" spans="1:32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2788</v>
      </c>
      <c r="K309" s="32" t="s">
        <v>2806</v>
      </c>
      <c r="L309" s="32" t="s">
        <v>2807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8" t="str">
        <f>VLOOKUP(B309,SAOM!B305:L1033,11,0)</f>
        <v>37175-000</v>
      </c>
      <c r="U309" s="35"/>
      <c r="V309" s="63" t="str">
        <f>VLOOKUP(B309,SAOM!B305:N1033,13,0)</f>
        <v>-</v>
      </c>
      <c r="W309" s="34"/>
      <c r="X309" s="32"/>
      <c r="Y309" s="36"/>
      <c r="Z309" s="53"/>
      <c r="AA309" s="72" t="s">
        <v>4512</v>
      </c>
      <c r="AB309" s="72" t="s">
        <v>4868</v>
      </c>
      <c r="AC309" s="72"/>
      <c r="AD309" s="54">
        <v>41078</v>
      </c>
      <c r="AE309" s="32"/>
      <c r="AF309" s="37" t="s">
        <v>4868</v>
      </c>
    </row>
    <row r="310" spans="1:32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2819</v>
      </c>
      <c r="K310" s="32" t="s">
        <v>2835</v>
      </c>
      <c r="L310" s="32" t="s">
        <v>2836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8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4510</v>
      </c>
      <c r="AB310" s="72" t="s">
        <v>4868</v>
      </c>
      <c r="AC310" s="72"/>
      <c r="AD310" s="54">
        <v>41078</v>
      </c>
      <c r="AE310" s="32"/>
      <c r="AF310" s="37" t="s">
        <v>4868</v>
      </c>
    </row>
    <row r="311" spans="1:32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3075</v>
      </c>
      <c r="K311" s="32" t="s">
        <v>3153</v>
      </c>
      <c r="L311" s="32" t="s">
        <v>3154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8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1637</v>
      </c>
      <c r="Y311" s="36">
        <v>41038</v>
      </c>
      <c r="Z311" s="53"/>
      <c r="AA311" s="72" t="s">
        <v>3211</v>
      </c>
      <c r="AB311" s="72" t="s">
        <v>4868</v>
      </c>
      <c r="AC311" s="72"/>
      <c r="AD311" s="54">
        <v>41038</v>
      </c>
      <c r="AE311" s="32"/>
      <c r="AF311" s="37" t="s">
        <v>4868</v>
      </c>
    </row>
    <row r="312" spans="1:32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3082</v>
      </c>
      <c r="K312" s="32" t="s">
        <v>3157</v>
      </c>
      <c r="L312" s="32" t="s">
        <v>3158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8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2448</v>
      </c>
      <c r="Y312" s="36">
        <v>41040</v>
      </c>
      <c r="Z312" s="53"/>
      <c r="AA312" s="72" t="s">
        <v>3289</v>
      </c>
      <c r="AB312" s="72" t="s">
        <v>4868</v>
      </c>
      <c r="AC312" s="72"/>
      <c r="AD312" s="54">
        <v>41040</v>
      </c>
      <c r="AE312" s="32"/>
      <c r="AF312" s="37" t="s">
        <v>4868</v>
      </c>
    </row>
    <row r="313" spans="1:32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2831</v>
      </c>
      <c r="K313" s="32" t="s">
        <v>2841</v>
      </c>
      <c r="L313" s="32" t="s">
        <v>2842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8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2448</v>
      </c>
      <c r="Y313" s="36">
        <v>41023</v>
      </c>
      <c r="Z313" s="53"/>
      <c r="AA313" s="72"/>
      <c r="AB313" s="72" t="s">
        <v>4868</v>
      </c>
      <c r="AC313" s="72"/>
      <c r="AD313" s="54">
        <v>41023</v>
      </c>
      <c r="AE313" s="32"/>
      <c r="AF313" s="37" t="s">
        <v>4868</v>
      </c>
    </row>
    <row r="314" spans="1:32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3082</v>
      </c>
      <c r="K314" s="32" t="s">
        <v>3157</v>
      </c>
      <c r="L314" s="32" t="s">
        <v>3158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8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2448</v>
      </c>
      <c r="Y314" s="36">
        <v>41043</v>
      </c>
      <c r="Z314" s="53"/>
      <c r="AA314" s="72" t="s">
        <v>3289</v>
      </c>
      <c r="AB314" s="72" t="s">
        <v>4868</v>
      </c>
      <c r="AC314" s="72"/>
      <c r="AD314" s="54">
        <v>41043</v>
      </c>
      <c r="AE314" s="32"/>
      <c r="AF314" s="37" t="s">
        <v>4868</v>
      </c>
    </row>
    <row r="315" spans="1:32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519</v>
      </c>
      <c r="H315" s="31" t="s">
        <v>501</v>
      </c>
      <c r="I315" s="31" t="s">
        <v>503</v>
      </c>
      <c r="J315" s="32" t="s">
        <v>2859</v>
      </c>
      <c r="K315" s="32" t="s">
        <v>2888</v>
      </c>
      <c r="L315" s="32" t="s">
        <v>2889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8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5970</v>
      </c>
      <c r="Y315" s="36">
        <v>41108</v>
      </c>
      <c r="Z315" s="53"/>
      <c r="AA315" s="72" t="s">
        <v>4507</v>
      </c>
      <c r="AB315" s="72" t="s">
        <v>4868</v>
      </c>
      <c r="AC315" s="72"/>
      <c r="AD315" s="54">
        <v>41108</v>
      </c>
      <c r="AE315" s="129" t="s">
        <v>5969</v>
      </c>
      <c r="AF315" s="37" t="s">
        <v>4868</v>
      </c>
    </row>
    <row r="316" spans="1:32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2863</v>
      </c>
      <c r="K316" s="32" t="s">
        <v>2890</v>
      </c>
      <c r="L316" s="32" t="s">
        <v>2891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8" t="str">
        <f>VLOOKUP(B316,SAOM!B312:L1040,11,0)</f>
        <v>39825-000</v>
      </c>
      <c r="U316" s="35"/>
      <c r="V316" s="63" t="str">
        <f>VLOOKUP(B316,SAOM!B312:N1040,13,0)</f>
        <v>-</v>
      </c>
      <c r="W316" s="34"/>
      <c r="X316" s="32"/>
      <c r="Y316" s="36"/>
      <c r="Z316" s="53"/>
      <c r="AA316" s="72" t="s">
        <v>4506</v>
      </c>
      <c r="AB316" s="72" t="s">
        <v>4868</v>
      </c>
      <c r="AC316" s="72"/>
      <c r="AD316" s="54">
        <v>41078</v>
      </c>
      <c r="AE316" s="32"/>
      <c r="AF316" s="37" t="s">
        <v>4868</v>
      </c>
    </row>
    <row r="317" spans="1:32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3089</v>
      </c>
      <c r="K317" s="32" t="s">
        <v>3155</v>
      </c>
      <c r="L317" s="32" t="s">
        <v>3156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8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2448</v>
      </c>
      <c r="Y317" s="36">
        <v>41043</v>
      </c>
      <c r="Z317" s="53"/>
      <c r="AA317" s="72"/>
      <c r="AB317" s="72" t="s">
        <v>4868</v>
      </c>
      <c r="AC317" s="72"/>
      <c r="AD317" s="54">
        <v>41043</v>
      </c>
      <c r="AE317" s="32"/>
      <c r="AF317" s="37" t="s">
        <v>4868</v>
      </c>
    </row>
    <row r="318" spans="1:32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2871</v>
      </c>
      <c r="K318" s="32" t="s">
        <v>2894</v>
      </c>
      <c r="L318" s="32" t="s">
        <v>2895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8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6" t="s">
        <v>4508</v>
      </c>
      <c r="AB318" s="72" t="s">
        <v>4868</v>
      </c>
      <c r="AC318" s="106"/>
      <c r="AD318" s="54">
        <v>41078</v>
      </c>
      <c r="AE318" s="32"/>
      <c r="AF318" s="37" t="s">
        <v>4868</v>
      </c>
    </row>
    <row r="319" spans="1:32" s="37" customFormat="1">
      <c r="A319" s="30">
        <v>944</v>
      </c>
      <c r="B319" s="61" t="s">
        <v>2352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2365</v>
      </c>
      <c r="K319" s="32" t="s">
        <v>2422</v>
      </c>
      <c r="L319" s="32" t="s">
        <v>2423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8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3167</v>
      </c>
      <c r="Y319" s="36">
        <v>41031</v>
      </c>
      <c r="Z319" s="53"/>
      <c r="AA319" s="72"/>
      <c r="AB319" s="72" t="s">
        <v>4868</v>
      </c>
      <c r="AC319" s="72"/>
      <c r="AD319" s="54">
        <v>41031</v>
      </c>
      <c r="AE319" s="32"/>
      <c r="AF319" s="37" t="s">
        <v>4868</v>
      </c>
    </row>
    <row r="320" spans="1:32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2521</v>
      </c>
      <c r="K320" s="32" t="s">
        <v>3429</v>
      </c>
      <c r="L320" s="32" t="s">
        <v>3430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8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2448</v>
      </c>
      <c r="Y320" s="36">
        <v>41057</v>
      </c>
      <c r="Z320" s="53"/>
      <c r="AA320" s="72"/>
      <c r="AB320" s="72" t="s">
        <v>4868</v>
      </c>
      <c r="AC320" s="72"/>
      <c r="AD320" s="54">
        <v>41057</v>
      </c>
      <c r="AE320" s="32" t="s">
        <v>3996</v>
      </c>
      <c r="AF320" s="37" t="s">
        <v>4868</v>
      </c>
    </row>
    <row r="321" spans="1:32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2883</v>
      </c>
      <c r="K321" s="32" t="s">
        <v>2900</v>
      </c>
      <c r="L321" s="32" t="s">
        <v>2901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8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4509</v>
      </c>
      <c r="AB321" s="72" t="s">
        <v>4868</v>
      </c>
      <c r="AC321" s="72"/>
      <c r="AD321" s="54">
        <v>41078</v>
      </c>
      <c r="AE321" s="32"/>
      <c r="AF321" s="37" t="s">
        <v>4868</v>
      </c>
    </row>
    <row r="322" spans="1:32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2913</v>
      </c>
      <c r="K322" s="32" t="s">
        <v>3021</v>
      </c>
      <c r="L322" s="32" t="s">
        <v>3022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8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4511</v>
      </c>
      <c r="AB322" s="72" t="s">
        <v>4868</v>
      </c>
      <c r="AC322" s="72"/>
      <c r="AD322" s="54">
        <v>41078</v>
      </c>
      <c r="AE322" s="32"/>
      <c r="AF322" s="37" t="s">
        <v>4868</v>
      </c>
    </row>
    <row r="323" spans="1:32" s="114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4"/>
        <v>41141</v>
      </c>
      <c r="F323" s="49">
        <v>41023</v>
      </c>
      <c r="G323" s="100" t="s">
        <v>519</v>
      </c>
      <c r="H323" s="100" t="s">
        <v>501</v>
      </c>
      <c r="I323" s="100" t="s">
        <v>503</v>
      </c>
      <c r="J323" s="70" t="s">
        <v>2917</v>
      </c>
      <c r="K323" s="70" t="s">
        <v>3023</v>
      </c>
      <c r="L323" s="70" t="s">
        <v>3024</v>
      </c>
      <c r="M323" s="61" t="str">
        <f>VLOOKUP(B323,SAOM!B$2:H1323,7,0)</f>
        <v>SES-MAOS-3351</v>
      </c>
      <c r="N323" s="131">
        <v>4033</v>
      </c>
      <c r="O323" s="49">
        <f>VLOOKUP(B323,SAOM!B$2:I1323,8,0)</f>
        <v>41102</v>
      </c>
      <c r="P323" s="49" t="e">
        <f>VLOOKUP(B323,AG_Lider!A$1:F1682,6,0)</f>
        <v>#N/A</v>
      </c>
      <c r="Q323" s="109" t="str">
        <f>VLOOKUP(B323,SAOM!B$2:J1323,9,0)</f>
        <v>Charles Cristian do Couto</v>
      </c>
      <c r="R323" s="49" t="str">
        <f>VLOOKUP(B323,SAOM!B$2:K1769,10,0)</f>
        <v>AVENIDA CORONEL PEDRO LINO , 645</v>
      </c>
      <c r="S323" s="109" t="str">
        <f>VLOOKUP(B323,SAOM!B319:M1047,12,0)</f>
        <v>37 3524-2681</v>
      </c>
      <c r="T323" s="132" t="str">
        <f>VLOOKUP(B323,SAOM!B319:L1047,11,0)</f>
        <v>35606-000</v>
      </c>
      <c r="U323" s="110"/>
      <c r="V323" s="61" t="str">
        <f>VLOOKUP(B323,SAOM!B319:N1047,13,0)</f>
        <v>00:20:0e:10:51:cb</v>
      </c>
      <c r="W323" s="49">
        <v>41102</v>
      </c>
      <c r="X323" s="70" t="s">
        <v>2316</v>
      </c>
      <c r="Y323" s="111">
        <v>41108</v>
      </c>
      <c r="Z323" s="112"/>
      <c r="AA323" s="95" t="s">
        <v>5796</v>
      </c>
      <c r="AB323" s="72" t="s">
        <v>4868</v>
      </c>
      <c r="AC323" s="95"/>
      <c r="AD323" s="113">
        <v>41102</v>
      </c>
      <c r="AE323" s="70" t="s">
        <v>5973</v>
      </c>
      <c r="AF323" s="114" t="s">
        <v>4868</v>
      </c>
    </row>
    <row r="324" spans="1:32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2921</v>
      </c>
      <c r="K324" s="32" t="s">
        <v>3025</v>
      </c>
      <c r="L324" s="32" t="s">
        <v>3026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8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4808</v>
      </c>
      <c r="AB324" s="72" t="s">
        <v>4868</v>
      </c>
      <c r="AC324" s="72"/>
      <c r="AD324" s="54">
        <v>41023</v>
      </c>
      <c r="AE324" s="32"/>
      <c r="AF324" s="37" t="s">
        <v>4868</v>
      </c>
    </row>
    <row r="325" spans="1:32" s="37" customFormat="1">
      <c r="A325" s="30">
        <v>3259</v>
      </c>
      <c r="B325" s="61" t="s">
        <v>2660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2633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8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2316</v>
      </c>
      <c r="Y325" s="36">
        <v>41039</v>
      </c>
      <c r="Z325" s="53"/>
      <c r="AA325" s="72" t="s">
        <v>3208</v>
      </c>
      <c r="AB325" s="72" t="s">
        <v>4868</v>
      </c>
      <c r="AC325" s="72"/>
      <c r="AD325" s="54">
        <v>41039</v>
      </c>
      <c r="AE325" s="32"/>
      <c r="AF325" s="37" t="s">
        <v>4868</v>
      </c>
    </row>
    <row r="326" spans="1:32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3348</v>
      </c>
      <c r="K326" s="32" t="s">
        <v>3419</v>
      </c>
      <c r="L326" s="32" t="s">
        <v>3420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8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3275</v>
      </c>
      <c r="Y326" s="36">
        <v>41053</v>
      </c>
      <c r="Z326" s="53"/>
      <c r="AA326" s="72"/>
      <c r="AB326" s="72" t="s">
        <v>4868</v>
      </c>
      <c r="AC326" s="72"/>
      <c r="AD326" s="54">
        <v>41053</v>
      </c>
      <c r="AE326" s="32" t="s">
        <v>4000</v>
      </c>
      <c r="AF326" s="37" t="s">
        <v>4868</v>
      </c>
    </row>
    <row r="327" spans="1:32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2753</v>
      </c>
      <c r="K327" s="32" t="s">
        <v>2792</v>
      </c>
      <c r="L327" s="32" t="s">
        <v>2793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8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2243</v>
      </c>
      <c r="Y327" s="36">
        <v>41036</v>
      </c>
      <c r="Z327" s="53"/>
      <c r="AA327" s="72"/>
      <c r="AB327" s="72" t="s">
        <v>4868</v>
      </c>
      <c r="AC327" s="72"/>
      <c r="AD327" s="54">
        <v>41036</v>
      </c>
      <c r="AE327" s="32"/>
      <c r="AF327" s="37" t="s">
        <v>4868</v>
      </c>
    </row>
    <row r="328" spans="1:32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2929</v>
      </c>
      <c r="K328" s="32" t="s">
        <v>3029</v>
      </c>
      <c r="L328" s="32" t="s">
        <v>3030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8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4803</v>
      </c>
      <c r="AB328" s="72" t="s">
        <v>4868</v>
      </c>
      <c r="AC328" s="72"/>
      <c r="AD328" s="54">
        <v>41087</v>
      </c>
      <c r="AE328" s="32"/>
      <c r="AF328" s="37" t="s">
        <v>4868</v>
      </c>
    </row>
    <row r="329" spans="1:32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3050</v>
      </c>
      <c r="K329" s="32" t="s">
        <v>3059</v>
      </c>
      <c r="L329" s="32" t="s">
        <v>3060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8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1740</v>
      </c>
      <c r="Y329" s="36">
        <v>41054</v>
      </c>
      <c r="Z329" s="53"/>
      <c r="AA329" s="72" t="s">
        <v>3777</v>
      </c>
      <c r="AB329" s="72" t="s">
        <v>4868</v>
      </c>
      <c r="AC329" s="72"/>
      <c r="AD329" s="54">
        <v>41054</v>
      </c>
      <c r="AE329" s="32" t="s">
        <v>4001</v>
      </c>
      <c r="AF329" s="37" t="s">
        <v>4868</v>
      </c>
    </row>
    <row r="330" spans="1:32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3050</v>
      </c>
      <c r="K330" s="32" t="s">
        <v>3059</v>
      </c>
      <c r="L330" s="32" t="s">
        <v>3060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8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1740</v>
      </c>
      <c r="Y330" s="36">
        <v>41046</v>
      </c>
      <c r="Z330" s="53"/>
      <c r="AA330" s="72"/>
      <c r="AB330" s="72" t="s">
        <v>4868</v>
      </c>
      <c r="AC330" s="72"/>
      <c r="AD330" s="68">
        <v>41046</v>
      </c>
      <c r="AE330" s="32" t="s">
        <v>3994</v>
      </c>
      <c r="AF330" s="37" t="s">
        <v>4868</v>
      </c>
    </row>
    <row r="331" spans="1:32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2716</v>
      </c>
      <c r="K331" s="32" t="s">
        <v>3031</v>
      </c>
      <c r="L331" s="32" t="s">
        <v>3032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8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2243</v>
      </c>
      <c r="Y331" s="36">
        <v>41066</v>
      </c>
      <c r="Z331" s="53"/>
      <c r="AA331" s="72"/>
      <c r="AB331" s="72" t="s">
        <v>4868</v>
      </c>
      <c r="AC331" s="72"/>
      <c r="AD331" s="54">
        <v>41066</v>
      </c>
      <c r="AE331" s="32" t="s">
        <v>4040</v>
      </c>
      <c r="AF331" s="37" t="s">
        <v>4868</v>
      </c>
    </row>
    <row r="332" spans="1:32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2716</v>
      </c>
      <c r="K332" s="32" t="s">
        <v>3031</v>
      </c>
      <c r="L332" s="32" t="s">
        <v>3032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8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1637</v>
      </c>
      <c r="Y332" s="36">
        <v>41060</v>
      </c>
      <c r="Z332" s="53"/>
      <c r="AA332" s="72"/>
      <c r="AB332" s="72" t="s">
        <v>4868</v>
      </c>
      <c r="AC332" s="72"/>
      <c r="AD332" s="54">
        <v>41060</v>
      </c>
      <c r="AE332" s="32" t="s">
        <v>3996</v>
      </c>
      <c r="AF332" s="37" t="s">
        <v>4868</v>
      </c>
    </row>
    <row r="333" spans="1:32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2716</v>
      </c>
      <c r="K333" s="32" t="s">
        <v>3031</v>
      </c>
      <c r="L333" s="32" t="s">
        <v>3032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8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1740</v>
      </c>
      <c r="Y333" s="36">
        <v>41078</v>
      </c>
      <c r="Z333" s="53"/>
      <c r="AA333" s="72" t="s">
        <v>4196</v>
      </c>
      <c r="AB333" s="72" t="s">
        <v>4868</v>
      </c>
      <c r="AC333" s="72"/>
      <c r="AD333" s="54">
        <v>41078</v>
      </c>
      <c r="AE333" s="32" t="s">
        <v>4067</v>
      </c>
      <c r="AF333" s="37" t="s">
        <v>4868</v>
      </c>
    </row>
    <row r="334" spans="1:32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3033</v>
      </c>
      <c r="L334" s="32" t="s">
        <v>3034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8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1740</v>
      </c>
      <c r="Y334" s="36">
        <v>41066</v>
      </c>
      <c r="Z334" s="53"/>
      <c r="AA334" s="72" t="s">
        <v>4038</v>
      </c>
      <c r="AB334" s="72" t="s">
        <v>4868</v>
      </c>
      <c r="AC334" s="72"/>
      <c r="AD334" s="54">
        <v>41071</v>
      </c>
      <c r="AE334" s="32" t="s">
        <v>4042</v>
      </c>
      <c r="AF334" s="37" t="s">
        <v>4868</v>
      </c>
    </row>
    <row r="335" spans="1:32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3033</v>
      </c>
      <c r="L335" s="32" t="s">
        <v>3034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8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1740</v>
      </c>
      <c r="Y335" s="36">
        <v>41064</v>
      </c>
      <c r="Z335" s="53"/>
      <c r="AA335" s="72" t="s">
        <v>4006</v>
      </c>
      <c r="AB335" s="72" t="s">
        <v>4868</v>
      </c>
      <c r="AC335" s="72"/>
      <c r="AD335" s="54">
        <v>41061</v>
      </c>
      <c r="AE335" s="32" t="s">
        <v>4007</v>
      </c>
      <c r="AF335" s="37" t="s">
        <v>4868</v>
      </c>
    </row>
    <row r="336" spans="1:32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2768</v>
      </c>
      <c r="K336" s="32" t="s">
        <v>2798</v>
      </c>
      <c r="L336" s="32" t="s">
        <v>2799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8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1637</v>
      </c>
      <c r="Y336" s="36">
        <v>41033</v>
      </c>
      <c r="Z336" s="53"/>
      <c r="AA336" s="72"/>
      <c r="AB336" s="72" t="s">
        <v>4868</v>
      </c>
      <c r="AC336" s="72"/>
      <c r="AD336" s="54">
        <v>41033</v>
      </c>
      <c r="AE336" s="32"/>
      <c r="AF336" s="37" t="s">
        <v>4868</v>
      </c>
    </row>
    <row r="337" spans="1:32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2772</v>
      </c>
      <c r="K337" s="32" t="s">
        <v>2800</v>
      </c>
      <c r="L337" s="32" t="s">
        <v>2801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8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1969</v>
      </c>
      <c r="Y337" s="36">
        <v>41031</v>
      </c>
      <c r="Z337" s="53"/>
      <c r="AA337" s="72"/>
      <c r="AB337" s="72" t="s">
        <v>4868</v>
      </c>
      <c r="AC337" s="72"/>
      <c r="AD337" s="54">
        <v>41031</v>
      </c>
      <c r="AE337" s="32"/>
      <c r="AF337" s="37" t="s">
        <v>4868</v>
      </c>
    </row>
    <row r="338" spans="1:32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2776</v>
      </c>
      <c r="K338" s="32" t="s">
        <v>2802</v>
      </c>
      <c r="L338" s="32" t="s">
        <v>2803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8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2243</v>
      </c>
      <c r="Y338" s="36">
        <v>41032</v>
      </c>
      <c r="Z338" s="53"/>
      <c r="AA338" s="72"/>
      <c r="AB338" s="72" t="s">
        <v>4868</v>
      </c>
      <c r="AC338" s="72"/>
      <c r="AD338" s="54">
        <v>41032</v>
      </c>
      <c r="AE338" s="32"/>
      <c r="AF338" s="37" t="s">
        <v>4868</v>
      </c>
    </row>
    <row r="339" spans="1:32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2784</v>
      </c>
      <c r="K339" s="32" t="s">
        <v>2804</v>
      </c>
      <c r="L339" s="32" t="s">
        <v>2805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8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1637</v>
      </c>
      <c r="Y339" s="36">
        <v>41054</v>
      </c>
      <c r="Z339" s="53"/>
      <c r="AA339" s="72" t="s">
        <v>3796</v>
      </c>
      <c r="AB339" s="72" t="s">
        <v>4868</v>
      </c>
      <c r="AC339" s="72"/>
      <c r="AD339" s="54">
        <v>41054</v>
      </c>
      <c r="AE339" s="32" t="s">
        <v>3996</v>
      </c>
      <c r="AF339" s="37" t="s">
        <v>4868</v>
      </c>
    </row>
    <row r="340" spans="1:32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2827</v>
      </c>
      <c r="K340" s="32" t="s">
        <v>2839</v>
      </c>
      <c r="L340" s="32" t="s">
        <v>2840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8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1740</v>
      </c>
      <c r="Y340" s="36">
        <v>41053</v>
      </c>
      <c r="Z340" s="53"/>
      <c r="AA340" s="72"/>
      <c r="AB340" s="72" t="s">
        <v>4868</v>
      </c>
      <c r="AC340" s="72"/>
      <c r="AD340" s="54">
        <v>41053</v>
      </c>
      <c r="AE340" s="32" t="s">
        <v>3996</v>
      </c>
      <c r="AF340" s="37" t="s">
        <v>4868</v>
      </c>
    </row>
    <row r="341" spans="1:32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2823</v>
      </c>
      <c r="K341" s="32" t="s">
        <v>2837</v>
      </c>
      <c r="L341" s="32" t="s">
        <v>2838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8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2243</v>
      </c>
      <c r="Y341" s="36">
        <v>41059</v>
      </c>
      <c r="Z341" s="53"/>
      <c r="AA341" s="72"/>
      <c r="AB341" s="72" t="s">
        <v>4868</v>
      </c>
      <c r="AC341" s="72"/>
      <c r="AD341" s="54">
        <v>41059</v>
      </c>
      <c r="AE341" s="32" t="s">
        <v>4002</v>
      </c>
      <c r="AF341" s="37" t="s">
        <v>4868</v>
      </c>
    </row>
    <row r="342" spans="1:32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2867</v>
      </c>
      <c r="K342" s="32" t="s">
        <v>2892</v>
      </c>
      <c r="L342" s="32" t="s">
        <v>2893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8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3167</v>
      </c>
      <c r="Y342" s="36">
        <v>41032</v>
      </c>
      <c r="Z342" s="53"/>
      <c r="AA342" s="72"/>
      <c r="AB342" s="72" t="s">
        <v>4868</v>
      </c>
      <c r="AC342" s="72"/>
      <c r="AD342" s="54">
        <v>41032</v>
      </c>
      <c r="AE342" s="32"/>
      <c r="AF342" s="37" t="s">
        <v>4868</v>
      </c>
    </row>
    <row r="343" spans="1:32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2855</v>
      </c>
      <c r="K343" s="32" t="s">
        <v>2886</v>
      </c>
      <c r="L343" s="32" t="s">
        <v>2887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8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2902</v>
      </c>
      <c r="Y343" s="36">
        <v>41032</v>
      </c>
      <c r="Z343" s="53"/>
      <c r="AA343" s="72"/>
      <c r="AB343" s="72" t="s">
        <v>4868</v>
      </c>
      <c r="AC343" s="72"/>
      <c r="AD343" s="54">
        <v>41032</v>
      </c>
      <c r="AE343" s="32"/>
      <c r="AF343" s="37" t="s">
        <v>4868</v>
      </c>
    </row>
    <row r="344" spans="1:32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2875</v>
      </c>
      <c r="K344" s="32" t="s">
        <v>2896</v>
      </c>
      <c r="L344" s="32" t="s">
        <v>2897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8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1637</v>
      </c>
      <c r="Y344" s="36">
        <v>41032</v>
      </c>
      <c r="Z344" s="53"/>
      <c r="AA344" s="72"/>
      <c r="AB344" s="72" t="s">
        <v>4868</v>
      </c>
      <c r="AC344" s="72"/>
      <c r="AD344" s="54">
        <v>41032</v>
      </c>
      <c r="AE344" s="32"/>
      <c r="AF344" s="37" t="s">
        <v>4868</v>
      </c>
    </row>
    <row r="345" spans="1:32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3089</v>
      </c>
      <c r="K345" s="32" t="s">
        <v>3155</v>
      </c>
      <c r="L345" s="32" t="s">
        <v>3156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8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2448</v>
      </c>
      <c r="Y345" s="36">
        <v>41060</v>
      </c>
      <c r="Z345" s="53"/>
      <c r="AA345" s="72" t="s">
        <v>3980</v>
      </c>
      <c r="AB345" s="72" t="s">
        <v>4868</v>
      </c>
      <c r="AC345" s="72"/>
      <c r="AD345" s="54">
        <v>41060</v>
      </c>
      <c r="AE345" s="32" t="s">
        <v>3994</v>
      </c>
      <c r="AF345" s="37" t="s">
        <v>4868</v>
      </c>
    </row>
    <row r="346" spans="1:32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2052</v>
      </c>
      <c r="K346" s="32" t="s">
        <v>1073</v>
      </c>
      <c r="L346" s="32" t="s">
        <v>1074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8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2316</v>
      </c>
      <c r="Y346" s="36">
        <v>41053</v>
      </c>
      <c r="Z346" s="53"/>
      <c r="AA346" s="72"/>
      <c r="AB346" s="72" t="s">
        <v>4868</v>
      </c>
      <c r="AC346" s="72"/>
      <c r="AD346" s="54">
        <v>41053</v>
      </c>
      <c r="AE346" s="32" t="s">
        <v>3996</v>
      </c>
      <c r="AF346" s="37" t="s">
        <v>4868</v>
      </c>
    </row>
    <row r="347" spans="1:32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2879</v>
      </c>
      <c r="K347" s="32" t="s">
        <v>2898</v>
      </c>
      <c r="L347" s="32" t="s">
        <v>2899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8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2316</v>
      </c>
      <c r="Y347" s="36">
        <v>41031</v>
      </c>
      <c r="Z347" s="53"/>
      <c r="AA347" s="72"/>
      <c r="AB347" s="72" t="s">
        <v>4868</v>
      </c>
      <c r="AC347" s="72"/>
      <c r="AD347" s="54">
        <v>41031</v>
      </c>
      <c r="AE347" s="32"/>
      <c r="AF347" s="37" t="s">
        <v>4868</v>
      </c>
    </row>
    <row r="348" spans="1:32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2925</v>
      </c>
      <c r="K348" s="32" t="s">
        <v>3027</v>
      </c>
      <c r="L348" s="32" t="s">
        <v>3028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8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2316</v>
      </c>
      <c r="Y348" s="36">
        <v>41036</v>
      </c>
      <c r="Z348" s="53"/>
      <c r="AA348" s="72" t="s">
        <v>3197</v>
      </c>
      <c r="AB348" s="72" t="s">
        <v>4868</v>
      </c>
      <c r="AC348" s="72"/>
      <c r="AD348" s="54">
        <v>41036</v>
      </c>
      <c r="AE348" s="32"/>
      <c r="AF348" s="37" t="s">
        <v>4868</v>
      </c>
    </row>
    <row r="349" spans="1:32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3043</v>
      </c>
      <c r="K349" s="32" t="s">
        <v>3057</v>
      </c>
      <c r="L349" s="32" t="s">
        <v>3058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8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1740</v>
      </c>
      <c r="Y349" s="36">
        <v>41040</v>
      </c>
      <c r="Z349" s="53"/>
      <c r="AA349" s="72" t="s">
        <v>3290</v>
      </c>
      <c r="AB349" s="72" t="s">
        <v>4868</v>
      </c>
      <c r="AC349" s="72"/>
      <c r="AD349" s="54">
        <v>41040</v>
      </c>
      <c r="AE349" s="32"/>
      <c r="AF349" s="37" t="s">
        <v>4868</v>
      </c>
    </row>
    <row r="350" spans="1:32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3043</v>
      </c>
      <c r="K350" s="32" t="s">
        <v>3057</v>
      </c>
      <c r="L350" s="32" t="s">
        <v>3058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8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1740</v>
      </c>
      <c r="Y350" s="36">
        <v>41039</v>
      </c>
      <c r="Z350" s="53"/>
      <c r="AA350" s="72"/>
      <c r="AB350" s="72" t="s">
        <v>4868</v>
      </c>
      <c r="AC350" s="72"/>
      <c r="AD350" s="54">
        <v>41039</v>
      </c>
      <c r="AE350" s="32"/>
      <c r="AF350" s="37" t="s">
        <v>4868</v>
      </c>
    </row>
    <row r="351" spans="1:32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3146</v>
      </c>
      <c r="K351" s="32" t="s">
        <v>3163</v>
      </c>
      <c r="L351" s="32" t="s">
        <v>3164</v>
      </c>
      <c r="M351" s="63" t="str">
        <f>VLOOKUP(B351,SAOM!B$2:H1351,7,0)</f>
        <v>SES-SAAS-3376</v>
      </c>
      <c r="N351" s="107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8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2243</v>
      </c>
      <c r="Y351" s="36">
        <v>41060</v>
      </c>
      <c r="Z351" s="53"/>
      <c r="AA351" s="72"/>
      <c r="AB351" s="72" t="s">
        <v>4868</v>
      </c>
      <c r="AC351" s="72"/>
      <c r="AD351" s="54">
        <v>41060</v>
      </c>
      <c r="AE351" s="32" t="s">
        <v>3995</v>
      </c>
      <c r="AF351" s="37" t="s">
        <v>4868</v>
      </c>
    </row>
    <row r="352" spans="1:32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3146</v>
      </c>
      <c r="K352" s="32" t="s">
        <v>3163</v>
      </c>
      <c r="L352" s="32" t="s">
        <v>3164</v>
      </c>
      <c r="M352" s="63" t="str">
        <f>VLOOKUP(B352,SAOM!B$2:H1352,7,0)</f>
        <v>SES-SAAS-3375</v>
      </c>
      <c r="N352" s="107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8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2243</v>
      </c>
      <c r="Y352" s="36">
        <v>41061</v>
      </c>
      <c r="Z352" s="53"/>
      <c r="AA352" s="72"/>
      <c r="AB352" s="72" t="s">
        <v>4868</v>
      </c>
      <c r="AC352" s="72"/>
      <c r="AD352" s="54">
        <v>41061</v>
      </c>
      <c r="AE352" s="32" t="s">
        <v>4005</v>
      </c>
      <c r="AF352" s="37" t="s">
        <v>4868</v>
      </c>
    </row>
    <row r="353" spans="1:32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3216</v>
      </c>
      <c r="K353" s="32" t="s">
        <v>3268</v>
      </c>
      <c r="L353" s="32" t="s">
        <v>3269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8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4572</v>
      </c>
      <c r="Y353" s="36">
        <v>41085</v>
      </c>
      <c r="Z353" s="53"/>
      <c r="AA353" s="88"/>
      <c r="AB353" s="72" t="s">
        <v>4868</v>
      </c>
      <c r="AC353" s="88"/>
      <c r="AD353" s="54">
        <v>41085</v>
      </c>
      <c r="AE353" s="32" t="s">
        <v>4571</v>
      </c>
      <c r="AF353" s="37" t="s">
        <v>4868</v>
      </c>
    </row>
    <row r="354" spans="1:32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2130</v>
      </c>
      <c r="K354" s="32" t="s">
        <v>3270</v>
      </c>
      <c r="L354" s="32" t="s">
        <v>3271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8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3068</v>
      </c>
      <c r="Y354" s="36">
        <v>41082</v>
      </c>
      <c r="Z354" s="53"/>
      <c r="AA354" s="72"/>
      <c r="AB354" s="72" t="s">
        <v>4868</v>
      </c>
      <c r="AC354" s="72"/>
      <c r="AD354" s="54">
        <v>41082</v>
      </c>
      <c r="AE354" s="32" t="s">
        <v>4563</v>
      </c>
      <c r="AF354" s="37" t="s">
        <v>4868</v>
      </c>
    </row>
    <row r="355" spans="1:32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3476</v>
      </c>
      <c r="K355" s="32" t="s">
        <v>1050</v>
      </c>
      <c r="L355" s="32" t="s">
        <v>1051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8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1664</v>
      </c>
      <c r="Y355" s="36">
        <v>41092</v>
      </c>
      <c r="Z355" s="53"/>
      <c r="AA355" s="88" t="s">
        <v>4973</v>
      </c>
      <c r="AB355" s="72" t="s">
        <v>4868</v>
      </c>
      <c r="AC355" s="88"/>
      <c r="AD355" s="54">
        <v>41092</v>
      </c>
      <c r="AE355" s="32" t="s">
        <v>4974</v>
      </c>
      <c r="AF355" s="37" t="s">
        <v>4868</v>
      </c>
    </row>
    <row r="356" spans="1:32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3476</v>
      </c>
      <c r="K356" s="32" t="s">
        <v>1050</v>
      </c>
      <c r="L356" s="32" t="s">
        <v>1051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8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4868</v>
      </c>
      <c r="AC356" s="72"/>
      <c r="AD356" s="54"/>
      <c r="AE356" s="32"/>
      <c r="AF356" s="37" t="s">
        <v>4868</v>
      </c>
    </row>
    <row r="357" spans="1:32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2130</v>
      </c>
      <c r="K357" s="32" t="s">
        <v>1289</v>
      </c>
      <c r="L357" s="32" t="s">
        <v>1290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8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3068</v>
      </c>
      <c r="Y357" s="36">
        <v>41085</v>
      </c>
      <c r="Z357" s="53"/>
      <c r="AA357" s="72"/>
      <c r="AB357" s="72" t="s">
        <v>4868</v>
      </c>
      <c r="AC357" s="72"/>
      <c r="AD357" s="54">
        <v>41085</v>
      </c>
      <c r="AE357" s="32" t="s">
        <v>4573</v>
      </c>
      <c r="AF357" s="37" t="s">
        <v>4868</v>
      </c>
    </row>
    <row r="358" spans="1:32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3272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8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2243</v>
      </c>
      <c r="Y358" s="36">
        <v>41086</v>
      </c>
      <c r="Z358" s="53"/>
      <c r="AA358" s="72"/>
      <c r="AB358" s="72" t="s">
        <v>4868</v>
      </c>
      <c r="AC358" s="72"/>
      <c r="AD358" s="54">
        <v>41086</v>
      </c>
      <c r="AE358" s="32" t="s">
        <v>4751</v>
      </c>
      <c r="AF358" s="37" t="s">
        <v>4868</v>
      </c>
    </row>
    <row r="359" spans="1:32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2130</v>
      </c>
      <c r="K359" s="32" t="s">
        <v>1289</v>
      </c>
      <c r="L359" s="32" t="s">
        <v>1290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8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1963</v>
      </c>
      <c r="Y359" s="36">
        <v>41095</v>
      </c>
      <c r="Z359" s="53"/>
      <c r="AA359" s="72"/>
      <c r="AB359" s="72" t="s">
        <v>4868</v>
      </c>
      <c r="AC359" s="72"/>
      <c r="AD359" s="54">
        <v>41095</v>
      </c>
      <c r="AE359" s="32" t="s">
        <v>5538</v>
      </c>
      <c r="AF359" s="37" t="s">
        <v>4868</v>
      </c>
    </row>
    <row r="360" spans="1:32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2130</v>
      </c>
      <c r="K360" s="32" t="s">
        <v>1289</v>
      </c>
      <c r="L360" s="32" t="s">
        <v>1290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8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3068</v>
      </c>
      <c r="Y360" s="36">
        <v>41087</v>
      </c>
      <c r="Z360" s="53"/>
      <c r="AA360" s="72"/>
      <c r="AB360" s="72" t="s">
        <v>4868</v>
      </c>
      <c r="AC360" s="72"/>
      <c r="AD360" s="54">
        <v>41087</v>
      </c>
      <c r="AE360" s="32" t="s">
        <v>4805</v>
      </c>
      <c r="AF360" s="37" t="s">
        <v>4868</v>
      </c>
    </row>
    <row r="361" spans="1:32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2130</v>
      </c>
      <c r="K361" s="32" t="s">
        <v>1289</v>
      </c>
      <c r="L361" s="32" t="s">
        <v>1290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8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3068</v>
      </c>
      <c r="Y361" s="36">
        <v>41087</v>
      </c>
      <c r="Z361" s="53"/>
      <c r="AA361" s="72"/>
      <c r="AB361" s="72" t="s">
        <v>4868</v>
      </c>
      <c r="AC361" s="72"/>
      <c r="AD361" s="54">
        <v>41087</v>
      </c>
      <c r="AE361" s="32" t="s">
        <v>4797</v>
      </c>
      <c r="AF361" s="37" t="s">
        <v>4868</v>
      </c>
    </row>
    <row r="362" spans="1:32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519</v>
      </c>
      <c r="H362" s="31" t="s">
        <v>501</v>
      </c>
      <c r="I362" s="31" t="s">
        <v>503</v>
      </c>
      <c r="J362" s="32" t="s">
        <v>3249</v>
      </c>
      <c r="K362" s="32" t="s">
        <v>3273</v>
      </c>
      <c r="L362" s="32" t="s">
        <v>3274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8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5787</v>
      </c>
      <c r="Y362" s="36">
        <v>41101</v>
      </c>
      <c r="Z362" s="53"/>
      <c r="AA362" s="72"/>
      <c r="AB362" s="72" t="s">
        <v>4868</v>
      </c>
      <c r="AC362" s="72"/>
      <c r="AD362" s="54">
        <v>41102</v>
      </c>
      <c r="AE362" t="s">
        <v>5003</v>
      </c>
      <c r="AF362" s="37" t="s">
        <v>4868</v>
      </c>
    </row>
    <row r="363" spans="1:32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1924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8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1664</v>
      </c>
      <c r="Y363" s="36">
        <v>41087</v>
      </c>
      <c r="Z363" s="53"/>
      <c r="AA363" s="72"/>
      <c r="AB363" s="72" t="s">
        <v>4868</v>
      </c>
      <c r="AC363" s="72"/>
      <c r="AD363" s="54">
        <v>41087</v>
      </c>
      <c r="AE363" s="32" t="s">
        <v>4827</v>
      </c>
      <c r="AF363" s="37" t="s">
        <v>4868</v>
      </c>
    </row>
    <row r="364" spans="1:32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3216</v>
      </c>
      <c r="K364" s="32" t="s">
        <v>3268</v>
      </c>
      <c r="L364" s="32" t="s">
        <v>3269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8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1637</v>
      </c>
      <c r="Y364" s="36">
        <v>41082</v>
      </c>
      <c r="Z364" s="53"/>
      <c r="AA364" s="72" t="s">
        <v>4565</v>
      </c>
      <c r="AB364" s="72" t="s">
        <v>4868</v>
      </c>
      <c r="AC364" s="72"/>
      <c r="AD364" s="54">
        <v>41082</v>
      </c>
      <c r="AE364" s="32" t="s">
        <v>4564</v>
      </c>
      <c r="AF364" s="37" t="s">
        <v>4868</v>
      </c>
    </row>
    <row r="365" spans="1:32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3216</v>
      </c>
      <c r="K365" s="32" t="s">
        <v>3268</v>
      </c>
      <c r="L365" s="32" t="s">
        <v>3269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8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1637</v>
      </c>
      <c r="Y365" s="36">
        <v>41082</v>
      </c>
      <c r="Z365" s="53"/>
      <c r="AA365" s="72"/>
      <c r="AB365" s="72" t="s">
        <v>4868</v>
      </c>
      <c r="AC365" s="72"/>
      <c r="AD365" s="54">
        <v>41082</v>
      </c>
      <c r="AE365" s="32" t="s">
        <v>4533</v>
      </c>
      <c r="AF365" s="37" t="s">
        <v>4868</v>
      </c>
    </row>
    <row r="366" spans="1:32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1924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8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3068</v>
      </c>
      <c r="Y366" s="36">
        <v>41095</v>
      </c>
      <c r="Z366" s="53"/>
      <c r="AA366" s="72"/>
      <c r="AB366" s="72" t="s">
        <v>4868</v>
      </c>
      <c r="AC366" s="72"/>
      <c r="AD366" s="54">
        <v>41095</v>
      </c>
      <c r="AE366" s="32" t="s">
        <v>5539</v>
      </c>
      <c r="AF366" s="37" t="s">
        <v>4868</v>
      </c>
    </row>
    <row r="367" spans="1:32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1924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8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3068</v>
      </c>
      <c r="Y367" s="36">
        <v>41095</v>
      </c>
      <c r="Z367" s="53"/>
      <c r="AA367" s="72"/>
      <c r="AB367" s="72" t="s">
        <v>4868</v>
      </c>
      <c r="AC367" s="72"/>
      <c r="AD367" s="54">
        <v>41095</v>
      </c>
      <c r="AE367" s="32" t="s">
        <v>5540</v>
      </c>
      <c r="AF367" s="37" t="s">
        <v>4868</v>
      </c>
    </row>
    <row r="368" spans="1:32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1924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8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4869</v>
      </c>
      <c r="AB368" s="72" t="s">
        <v>4868</v>
      </c>
      <c r="AC368" s="72"/>
      <c r="AD368" s="54">
        <v>41089</v>
      </c>
      <c r="AE368" s="32"/>
      <c r="AF368" s="37" t="s">
        <v>4868</v>
      </c>
    </row>
    <row r="369" spans="1:32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1924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8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1979</v>
      </c>
      <c r="Y369" s="36">
        <v>41089</v>
      </c>
      <c r="Z369" s="53"/>
      <c r="AA369" s="72"/>
      <c r="AB369" s="72" t="s">
        <v>4868</v>
      </c>
      <c r="AC369" s="72"/>
      <c r="AD369" s="54">
        <v>41088</v>
      </c>
      <c r="AE369" s="32" t="s">
        <v>4941</v>
      </c>
      <c r="AF369" s="37" t="s">
        <v>4868</v>
      </c>
    </row>
    <row r="370" spans="1:32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1924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8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5533</v>
      </c>
      <c r="AB370" s="72" t="s">
        <v>4868</v>
      </c>
      <c r="AC370" s="88"/>
      <c r="AD370" s="54">
        <v>41095</v>
      </c>
      <c r="AE370" s="32"/>
      <c r="AF370" s="37" t="s">
        <v>4868</v>
      </c>
    </row>
    <row r="371" spans="1:32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1924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8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1664</v>
      </c>
      <c r="Y371" s="36">
        <v>41087</v>
      </c>
      <c r="Z371" s="53"/>
      <c r="AA371" s="72"/>
      <c r="AB371" s="72" t="s">
        <v>4868</v>
      </c>
      <c r="AC371" s="72"/>
      <c r="AD371" s="54">
        <v>41087</v>
      </c>
      <c r="AE371" s="32" t="s">
        <v>4799</v>
      </c>
      <c r="AF371" s="37" t="s">
        <v>4868</v>
      </c>
    </row>
    <row r="372" spans="1:32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1924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8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1979</v>
      </c>
      <c r="Y372" s="36">
        <v>41082</v>
      </c>
      <c r="Z372" s="53"/>
      <c r="AA372" s="72"/>
      <c r="AB372" s="72" t="s">
        <v>4868</v>
      </c>
      <c r="AC372" s="72"/>
      <c r="AD372" s="54">
        <v>41082</v>
      </c>
      <c r="AE372" s="32" t="s">
        <v>4531</v>
      </c>
      <c r="AF372" s="37" t="s">
        <v>4868</v>
      </c>
    </row>
    <row r="373" spans="1:32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1924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8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1637</v>
      </c>
      <c r="Y373" s="36">
        <v>41087</v>
      </c>
      <c r="Z373" s="53"/>
      <c r="AA373" s="72"/>
      <c r="AB373" s="72" t="s">
        <v>4868</v>
      </c>
      <c r="AC373" s="72"/>
      <c r="AD373" s="54">
        <v>41087</v>
      </c>
      <c r="AE373" s="32" t="s">
        <v>4806</v>
      </c>
      <c r="AF373" s="37" t="s">
        <v>4868</v>
      </c>
    </row>
    <row r="374" spans="1:32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1924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8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1637</v>
      </c>
      <c r="Y374" s="36">
        <v>41089</v>
      </c>
      <c r="Z374" s="53"/>
      <c r="AA374" s="72"/>
      <c r="AB374" s="72" t="s">
        <v>4868</v>
      </c>
      <c r="AC374" s="72"/>
      <c r="AD374" s="54">
        <v>41089</v>
      </c>
      <c r="AE374" s="32" t="s">
        <v>4940</v>
      </c>
      <c r="AF374" s="37" t="s">
        <v>4868</v>
      </c>
    </row>
    <row r="375" spans="1:32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1924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8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1637</v>
      </c>
      <c r="Y375" s="36">
        <v>41089</v>
      </c>
      <c r="Z375" s="53"/>
      <c r="AA375" s="72" t="s">
        <v>3327</v>
      </c>
      <c r="AB375" s="72" t="s">
        <v>4868</v>
      </c>
      <c r="AC375" s="72"/>
      <c r="AD375" s="54">
        <v>41089</v>
      </c>
      <c r="AE375" s="32" t="s">
        <v>3996</v>
      </c>
      <c r="AF375" s="37" t="s">
        <v>4868</v>
      </c>
    </row>
    <row r="376" spans="1:32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1924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8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1637</v>
      </c>
      <c r="Y376" s="36">
        <v>41096</v>
      </c>
      <c r="Z376" s="53"/>
      <c r="AA376" s="72" t="s">
        <v>5570</v>
      </c>
      <c r="AB376" s="72" t="s">
        <v>4868</v>
      </c>
      <c r="AC376" s="72"/>
      <c r="AD376" s="54">
        <v>41096</v>
      </c>
      <c r="AE376" s="32" t="s">
        <v>5571</v>
      </c>
      <c r="AF376" s="37" t="s">
        <v>4868</v>
      </c>
    </row>
    <row r="377" spans="1:32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1924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8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1637</v>
      </c>
      <c r="Y377" s="36">
        <v>41094</v>
      </c>
      <c r="Z377" s="53"/>
      <c r="AA377" s="72"/>
      <c r="AB377" s="72" t="s">
        <v>4868</v>
      </c>
      <c r="AC377" s="72"/>
      <c r="AD377" s="54">
        <v>41094</v>
      </c>
      <c r="AE377" s="108" t="s">
        <v>3996</v>
      </c>
      <c r="AF377" s="37" t="s">
        <v>4868</v>
      </c>
    </row>
    <row r="378" spans="1:32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3435</v>
      </c>
      <c r="K378" s="32" t="s">
        <v>3464</v>
      </c>
      <c r="L378" s="32" t="s">
        <v>3465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8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1979</v>
      </c>
      <c r="Y378" s="36">
        <v>41095</v>
      </c>
      <c r="Z378" s="53"/>
      <c r="AA378" s="72"/>
      <c r="AB378" s="72" t="s">
        <v>4868</v>
      </c>
      <c r="AC378" s="72"/>
      <c r="AD378" s="54">
        <v>41095</v>
      </c>
      <c r="AE378" s="32" t="s">
        <v>5541</v>
      </c>
      <c r="AF378" s="37" t="s">
        <v>4868</v>
      </c>
    </row>
    <row r="379" spans="1:32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3249</v>
      </c>
      <c r="K379" s="32" t="s">
        <v>3468</v>
      </c>
      <c r="L379" s="32" t="s">
        <v>3469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8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1527</v>
      </c>
      <c r="AB379" s="72" t="s">
        <v>4868</v>
      </c>
      <c r="AC379" s="72"/>
      <c r="AD379" s="54">
        <v>41050</v>
      </c>
      <c r="AE379" s="32"/>
      <c r="AF379" s="37" t="s">
        <v>4868</v>
      </c>
    </row>
    <row r="380" spans="1:32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3446</v>
      </c>
      <c r="K380" s="32" t="s">
        <v>3470</v>
      </c>
      <c r="L380" s="32" t="s">
        <v>3471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8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1637</v>
      </c>
      <c r="Y380" s="36">
        <v>41095</v>
      </c>
      <c r="Z380" s="53"/>
      <c r="AA380" s="72"/>
      <c r="AB380" s="72" t="s">
        <v>4868</v>
      </c>
      <c r="AC380" s="72"/>
      <c r="AD380" s="54">
        <v>41095</v>
      </c>
      <c r="AE380" s="32" t="s">
        <v>5542</v>
      </c>
      <c r="AF380" s="37" t="s">
        <v>4868</v>
      </c>
    </row>
    <row r="381" spans="1:32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3472</v>
      </c>
      <c r="L381" s="32" t="s">
        <v>3473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8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1527</v>
      </c>
      <c r="AB381" s="72" t="s">
        <v>4868</v>
      </c>
      <c r="AC381" s="72"/>
      <c r="AD381" s="54">
        <v>41050</v>
      </c>
      <c r="AE381" s="32"/>
      <c r="AF381" s="37" t="s">
        <v>4868</v>
      </c>
    </row>
    <row r="382" spans="1:32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3472</v>
      </c>
      <c r="L382" s="32" t="s">
        <v>3473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8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3626</v>
      </c>
      <c r="AB382" s="72" t="s">
        <v>4868</v>
      </c>
      <c r="AC382" s="72"/>
      <c r="AD382" s="54">
        <v>41050</v>
      </c>
      <c r="AE382" s="32"/>
      <c r="AF382" s="37" t="s">
        <v>4868</v>
      </c>
    </row>
    <row r="383" spans="1:32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3472</v>
      </c>
      <c r="L383" s="32" t="s">
        <v>3473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8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3627</v>
      </c>
      <c r="AB383" s="72" t="s">
        <v>4868</v>
      </c>
      <c r="AC383" s="72"/>
      <c r="AD383" s="54">
        <v>41050</v>
      </c>
      <c r="AE383" s="32"/>
      <c r="AF383" s="37" t="s">
        <v>4868</v>
      </c>
    </row>
    <row r="384" spans="1:32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3472</v>
      </c>
      <c r="L384" s="32" t="s">
        <v>3473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8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1527</v>
      </c>
      <c r="AB384" s="72" t="s">
        <v>4868</v>
      </c>
      <c r="AC384" s="72"/>
      <c r="AD384" s="54">
        <v>41050</v>
      </c>
      <c r="AE384" s="32"/>
      <c r="AF384" s="37" t="s">
        <v>4868</v>
      </c>
    </row>
    <row r="385" spans="1:32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3472</v>
      </c>
      <c r="L385" s="32" t="s">
        <v>3473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8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2243</v>
      </c>
      <c r="Y385" s="36">
        <v>41087</v>
      </c>
      <c r="Z385" s="53"/>
      <c r="AA385" s="72"/>
      <c r="AB385" s="72" t="s">
        <v>4868</v>
      </c>
      <c r="AC385" s="72"/>
      <c r="AD385" s="54">
        <v>41087</v>
      </c>
      <c r="AE385" s="32" t="s">
        <v>4800</v>
      </c>
      <c r="AF385" s="37" t="s">
        <v>4868</v>
      </c>
    </row>
    <row r="386" spans="1:32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1384</v>
      </c>
      <c r="K386" s="32" t="s">
        <v>3415</v>
      </c>
      <c r="L386" s="32" t="s">
        <v>3416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8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2243</v>
      </c>
      <c r="Y386" s="36">
        <v>41089</v>
      </c>
      <c r="Z386" s="53"/>
      <c r="AA386" s="72"/>
      <c r="AB386" s="72" t="s">
        <v>4868</v>
      </c>
      <c r="AC386" s="72"/>
      <c r="AD386" s="54">
        <v>41088</v>
      </c>
      <c r="AE386" s="32" t="s">
        <v>3996</v>
      </c>
      <c r="AF386" s="37" t="s">
        <v>4868</v>
      </c>
    </row>
    <row r="387" spans="1:32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1384</v>
      </c>
      <c r="K387" s="32" t="s">
        <v>3466</v>
      </c>
      <c r="L387" s="32" t="s">
        <v>3467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8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3628</v>
      </c>
      <c r="AB387" s="72" t="s">
        <v>4868</v>
      </c>
      <c r="AC387" s="72"/>
      <c r="AD387" s="54">
        <v>41050</v>
      </c>
      <c r="AE387" s="32"/>
      <c r="AF387" s="37" t="s">
        <v>4868</v>
      </c>
    </row>
    <row r="388" spans="1:32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1384</v>
      </c>
      <c r="K388" s="32" t="s">
        <v>3415</v>
      </c>
      <c r="L388" s="32" t="s">
        <v>3416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8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3629</v>
      </c>
      <c r="AB388" s="72" t="s">
        <v>4868</v>
      </c>
      <c r="AC388" s="72"/>
      <c r="AD388" s="54">
        <v>41050</v>
      </c>
      <c r="AE388" s="32"/>
      <c r="AF388" s="37" t="s">
        <v>4868</v>
      </c>
    </row>
    <row r="389" spans="1:32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1384</v>
      </c>
      <c r="K389" s="32" t="s">
        <v>3415</v>
      </c>
      <c r="L389" s="32" t="s">
        <v>3416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8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3627</v>
      </c>
      <c r="AB389" s="72" t="s">
        <v>4868</v>
      </c>
      <c r="AC389" s="72"/>
      <c r="AD389" s="54">
        <v>41050</v>
      </c>
      <c r="AE389" s="32"/>
      <c r="AF389" s="37" t="s">
        <v>4868</v>
      </c>
    </row>
    <row r="390" spans="1:32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1384</v>
      </c>
      <c r="K390" s="32" t="s">
        <v>3415</v>
      </c>
      <c r="L390" s="32" t="s">
        <v>3416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8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3630</v>
      </c>
      <c r="AB390" s="72" t="s">
        <v>4868</v>
      </c>
      <c r="AC390" s="72"/>
      <c r="AD390" s="54">
        <v>41050</v>
      </c>
      <c r="AE390" s="32"/>
      <c r="AF390" s="37" t="s">
        <v>4868</v>
      </c>
    </row>
    <row r="391" spans="1:32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1384</v>
      </c>
      <c r="K391" s="32" t="s">
        <v>3415</v>
      </c>
      <c r="L391" s="32" t="s">
        <v>3416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8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3631</v>
      </c>
      <c r="AB391" s="72" t="s">
        <v>4868</v>
      </c>
      <c r="AC391" s="72"/>
      <c r="AD391" s="54">
        <v>41050</v>
      </c>
      <c r="AE391" s="32"/>
      <c r="AF391" s="37" t="s">
        <v>4868</v>
      </c>
    </row>
    <row r="392" spans="1:32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3383</v>
      </c>
      <c r="K392" s="32" t="s">
        <v>3427</v>
      </c>
      <c r="L392" s="32" t="s">
        <v>3428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8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5589</v>
      </c>
      <c r="AB392" s="72" t="s">
        <v>4868</v>
      </c>
      <c r="AC392" s="72"/>
      <c r="AD392" s="54">
        <v>41094</v>
      </c>
      <c r="AE392" s="32"/>
      <c r="AF392" s="37" t="s">
        <v>4868</v>
      </c>
    </row>
    <row r="393" spans="1:32" s="37" customFormat="1">
      <c r="A393" s="30">
        <v>818</v>
      </c>
      <c r="B393" s="70" t="s">
        <v>1521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1066</v>
      </c>
      <c r="K393" s="32" t="s">
        <v>1075</v>
      </c>
      <c r="L393" s="32" t="s">
        <v>1076</v>
      </c>
      <c r="M393" s="63" t="str">
        <f>VLOOKUP(B393,SAOM!B$2:H1234,7,0)</f>
        <v>SES-RIES-0818</v>
      </c>
      <c r="N393" s="107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8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4431</v>
      </c>
      <c r="Y393" s="36">
        <v>41031</v>
      </c>
      <c r="Z393" s="53"/>
      <c r="AA393" s="72" t="s">
        <v>3165</v>
      </c>
      <c r="AB393" s="72" t="s">
        <v>4868</v>
      </c>
      <c r="AC393" s="72"/>
      <c r="AD393" s="54">
        <v>41031</v>
      </c>
      <c r="AE393" s="54"/>
      <c r="AF393" s="37" t="s">
        <v>4868</v>
      </c>
    </row>
    <row r="394" spans="1:32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3383</v>
      </c>
      <c r="K394" s="32" t="s">
        <v>3427</v>
      </c>
      <c r="L394" s="32" t="s">
        <v>3428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8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5590</v>
      </c>
      <c r="AB394" s="72" t="s">
        <v>4868</v>
      </c>
      <c r="AC394" s="72"/>
      <c r="AD394" s="54">
        <v>41094</v>
      </c>
      <c r="AE394" s="32"/>
      <c r="AF394" s="37" t="s">
        <v>4868</v>
      </c>
    </row>
    <row r="395" spans="1:32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07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8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3275</v>
      </c>
      <c r="Y395" s="36">
        <v>41038</v>
      </c>
      <c r="Z395" s="53"/>
      <c r="AA395" s="72"/>
      <c r="AB395" s="72" t="s">
        <v>4868</v>
      </c>
      <c r="AC395" s="72"/>
      <c r="AD395" s="54">
        <v>41038</v>
      </c>
      <c r="AE395" s="32"/>
      <c r="AF395" s="37" t="s">
        <v>4868</v>
      </c>
    </row>
    <row r="396" spans="1:32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3383</v>
      </c>
      <c r="K396" s="32" t="s">
        <v>3427</v>
      </c>
      <c r="L396" s="32" t="s">
        <v>3428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8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2902</v>
      </c>
      <c r="Y396" s="36">
        <v>41060</v>
      </c>
      <c r="Z396" s="53"/>
      <c r="AA396" s="72"/>
      <c r="AB396" s="72" t="s">
        <v>4868</v>
      </c>
      <c r="AC396" s="72"/>
      <c r="AD396" s="54">
        <v>41060</v>
      </c>
      <c r="AE396" s="32" t="s">
        <v>4007</v>
      </c>
      <c r="AF396" s="37" t="s">
        <v>4868</v>
      </c>
    </row>
    <row r="397" spans="1:32" s="37" customFormat="1">
      <c r="A397" s="30">
        <v>3232</v>
      </c>
      <c r="B397" s="61" t="s">
        <v>2641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07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8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2448</v>
      </c>
      <c r="Y397" s="36">
        <v>41032</v>
      </c>
      <c r="Z397" s="53"/>
      <c r="AA397" s="72"/>
      <c r="AB397" s="72" t="s">
        <v>4868</v>
      </c>
      <c r="AC397" s="72"/>
      <c r="AD397" s="54">
        <v>41032</v>
      </c>
      <c r="AE397" s="32"/>
      <c r="AF397" s="37" t="s">
        <v>4868</v>
      </c>
    </row>
    <row r="398" spans="1:32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3402</v>
      </c>
      <c r="K398" s="32" t="s">
        <v>3431</v>
      </c>
      <c r="L398" s="32" t="s">
        <v>3432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8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4431</v>
      </c>
      <c r="Y398" s="36">
        <v>41087</v>
      </c>
      <c r="Z398" s="53"/>
      <c r="AA398" s="72"/>
      <c r="AB398" s="72" t="s">
        <v>4868</v>
      </c>
      <c r="AC398" s="72"/>
      <c r="AD398" s="54">
        <v>41087</v>
      </c>
      <c r="AE398" s="32" t="s">
        <v>4752</v>
      </c>
      <c r="AF398" s="37" t="s">
        <v>4868</v>
      </c>
    </row>
    <row r="399" spans="1:32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3402</v>
      </c>
      <c r="K399" s="32" t="s">
        <v>3431</v>
      </c>
      <c r="L399" s="32" t="s">
        <v>3432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8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4429</v>
      </c>
      <c r="Y399" s="36">
        <v>41087</v>
      </c>
      <c r="Z399" s="53"/>
      <c r="AA399" s="72"/>
      <c r="AB399" s="72" t="s">
        <v>4868</v>
      </c>
      <c r="AC399" s="72"/>
      <c r="AD399" s="54">
        <v>41087</v>
      </c>
      <c r="AE399" s="32"/>
      <c r="AF399" s="37" t="s">
        <v>4868</v>
      </c>
    </row>
    <row r="400" spans="1:32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1017</v>
      </c>
      <c r="K400" s="32" t="s">
        <v>3433</v>
      </c>
      <c r="L400" s="32" t="s">
        <v>3434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8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4429</v>
      </c>
      <c r="Y400" s="36">
        <v>41096</v>
      </c>
      <c r="Z400" s="53"/>
      <c r="AA400" s="72" t="s">
        <v>4570</v>
      </c>
      <c r="AB400" s="72" t="s">
        <v>4868</v>
      </c>
      <c r="AC400" s="72"/>
      <c r="AD400" s="54">
        <v>41096</v>
      </c>
      <c r="AE400" s="32" t="s">
        <v>5592</v>
      </c>
      <c r="AF400" s="37" t="s">
        <v>4868</v>
      </c>
    </row>
    <row r="401" spans="1:32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3413</v>
      </c>
      <c r="L401" s="32" t="s">
        <v>3414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8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4431</v>
      </c>
      <c r="Y401" s="36">
        <v>41087</v>
      </c>
      <c r="Z401" s="53"/>
      <c r="AA401" s="72"/>
      <c r="AB401" s="72" t="s">
        <v>4868</v>
      </c>
      <c r="AC401" s="72"/>
      <c r="AD401" s="54">
        <v>41087</v>
      </c>
      <c r="AE401" s="108" t="s">
        <v>4795</v>
      </c>
      <c r="AF401" s="37" t="s">
        <v>4868</v>
      </c>
    </row>
    <row r="402" spans="1:32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3413</v>
      </c>
      <c r="L402" s="32" t="s">
        <v>3414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8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4429</v>
      </c>
      <c r="Y402" s="36">
        <v>41087</v>
      </c>
      <c r="Z402" s="53"/>
      <c r="AA402" s="72"/>
      <c r="AB402" s="72" t="s">
        <v>4868</v>
      </c>
      <c r="AC402" s="72"/>
      <c r="AD402" s="54">
        <v>41087</v>
      </c>
      <c r="AE402" s="32" t="s">
        <v>4794</v>
      </c>
      <c r="AF402" s="37" t="s">
        <v>4868</v>
      </c>
    </row>
    <row r="403" spans="1:32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3413</v>
      </c>
      <c r="L403" s="32" t="s">
        <v>3414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8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4431</v>
      </c>
      <c r="Y403" s="36">
        <v>41089</v>
      </c>
      <c r="Z403" s="53"/>
      <c r="AA403" s="72"/>
      <c r="AB403" s="72" t="s">
        <v>4868</v>
      </c>
      <c r="AC403" s="72"/>
      <c r="AD403" s="54">
        <v>41089</v>
      </c>
      <c r="AE403" s="32" t="s">
        <v>3996</v>
      </c>
      <c r="AF403" s="37" t="s">
        <v>4868</v>
      </c>
    </row>
    <row r="404" spans="1:32" s="37" customFormat="1">
      <c r="A404" s="30">
        <v>3235</v>
      </c>
      <c r="B404" s="61" t="s">
        <v>2661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07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8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1637</v>
      </c>
      <c r="Y404" s="36">
        <v>41032</v>
      </c>
      <c r="Z404" s="53"/>
      <c r="AA404" s="72"/>
      <c r="AB404" s="72" t="s">
        <v>4868</v>
      </c>
      <c r="AC404" s="72"/>
      <c r="AD404" s="54">
        <v>41032</v>
      </c>
      <c r="AE404" s="32"/>
      <c r="AF404" s="37" t="s">
        <v>4868</v>
      </c>
    </row>
    <row r="405" spans="1:32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3348</v>
      </c>
      <c r="K405" s="32" t="s">
        <v>3419</v>
      </c>
      <c r="L405" s="32" t="s">
        <v>3420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8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4429</v>
      </c>
      <c r="Y405" s="36">
        <v>41079</v>
      </c>
      <c r="Z405" s="53"/>
      <c r="AA405" s="72" t="s">
        <v>4199</v>
      </c>
      <c r="AB405" s="72" t="s">
        <v>4868</v>
      </c>
      <c r="AC405" s="72"/>
      <c r="AD405" s="54">
        <v>41079</v>
      </c>
      <c r="AE405" s="88" t="s">
        <v>4430</v>
      </c>
      <c r="AF405" s="37" t="s">
        <v>4868</v>
      </c>
    </row>
    <row r="406" spans="1:32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3348</v>
      </c>
      <c r="K406" s="32" t="s">
        <v>3419</v>
      </c>
      <c r="L406" s="32" t="s">
        <v>3420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8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4431</v>
      </c>
      <c r="Y406" s="36">
        <v>41079</v>
      </c>
      <c r="Z406" s="53"/>
      <c r="AA406" s="72" t="s">
        <v>4199</v>
      </c>
      <c r="AB406" s="72" t="s">
        <v>4868</v>
      </c>
      <c r="AC406" s="72"/>
      <c r="AD406" s="54">
        <v>41079</v>
      </c>
      <c r="AE406" s="88" t="s">
        <v>4430</v>
      </c>
      <c r="AF406" s="37" t="s">
        <v>4868</v>
      </c>
    </row>
    <row r="407" spans="1:32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3358</v>
      </c>
      <c r="K407" s="32" t="s">
        <v>3421</v>
      </c>
      <c r="L407" s="32" t="s">
        <v>3422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8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1527</v>
      </c>
      <c r="AB407" s="72" t="s">
        <v>4868</v>
      </c>
      <c r="AC407" s="72"/>
      <c r="AD407" s="54">
        <v>41050</v>
      </c>
      <c r="AE407" s="32"/>
      <c r="AF407" s="37" t="s">
        <v>4868</v>
      </c>
    </row>
    <row r="408" spans="1:32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2780</v>
      </c>
      <c r="K408" s="32" t="s">
        <v>3423</v>
      </c>
      <c r="L408" s="32" t="s">
        <v>3424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8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4977</v>
      </c>
      <c r="AB408" s="72" t="s">
        <v>4868</v>
      </c>
      <c r="AC408" s="72"/>
      <c r="AD408" s="54">
        <v>41085</v>
      </c>
      <c r="AE408" s="32"/>
      <c r="AF408" s="37" t="s">
        <v>4868</v>
      </c>
    </row>
    <row r="409" spans="1:32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1875</v>
      </c>
      <c r="K409" s="32" t="s">
        <v>3161</v>
      </c>
      <c r="L409" s="32" t="s">
        <v>3162</v>
      </c>
      <c r="M409" s="63" t="str">
        <f>VLOOKUP(B409,SAOM!B$2:H1350,7,0)</f>
        <v>SES-SANO-3377</v>
      </c>
      <c r="N409" s="107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8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2243</v>
      </c>
      <c r="Y409" s="36">
        <v>41058</v>
      </c>
      <c r="Z409" s="53"/>
      <c r="AA409" s="72"/>
      <c r="AB409" s="72" t="s">
        <v>4868</v>
      </c>
      <c r="AC409" s="72"/>
      <c r="AD409" s="54">
        <v>41058</v>
      </c>
      <c r="AE409" s="32" t="s">
        <v>4007</v>
      </c>
      <c r="AF409" s="37" t="s">
        <v>4868</v>
      </c>
    </row>
    <row r="410" spans="1:32" s="127" customFormat="1">
      <c r="A410" s="119">
        <v>3509</v>
      </c>
      <c r="B410" s="120">
        <v>3509</v>
      </c>
      <c r="C410" s="121">
        <v>41044</v>
      </c>
      <c r="D410" s="121">
        <v>41117</v>
      </c>
      <c r="E410" s="121">
        <f t="shared" si="8"/>
        <v>41132</v>
      </c>
      <c r="F410" s="121">
        <v>41050</v>
      </c>
      <c r="G410" s="122" t="s">
        <v>2470</v>
      </c>
      <c r="H410" s="122" t="s">
        <v>501</v>
      </c>
      <c r="I410" s="122" t="s">
        <v>503</v>
      </c>
      <c r="J410" s="123" t="s">
        <v>2052</v>
      </c>
      <c r="K410" s="123" t="s">
        <v>1073</v>
      </c>
      <c r="L410" s="123" t="s">
        <v>1074</v>
      </c>
      <c r="M410" s="120" t="str">
        <f>VLOOKUP(B410,SAOM!B$2:H1392,7,0)</f>
        <v>SES-LADA-3509</v>
      </c>
      <c r="N410" s="120">
        <v>4033</v>
      </c>
      <c r="O410" s="121">
        <f>VLOOKUP(B410,SAOM!B$2:I1392,8,0)</f>
        <v>41110</v>
      </c>
      <c r="P410" s="121" t="e">
        <f>VLOOKUP(B410,AG_Lider!A$1:F1751,6,0)</f>
        <v>#N/A</v>
      </c>
      <c r="Q410" s="124" t="str">
        <f>VLOOKUP(B410,SAOM!B$2:J1392,9,0)</f>
        <v>Claudia Resende do Nascimento</v>
      </c>
      <c r="R410" s="121" t="str">
        <f>VLOOKUP(B410,SAOM!B$2:K1838,10,0)</f>
        <v>Praça Amaro Lopes, 606</v>
      </c>
      <c r="S410" s="124" t="e">
        <f>VLOOKUP(B410,SAOM!B406:M1134,12,0)</f>
        <v>#N/A</v>
      </c>
      <c r="T410" s="130" t="e">
        <f>VLOOKUP(B410,SAOM!B406:L1134,11,0)</f>
        <v>#N/A</v>
      </c>
      <c r="U410" s="125"/>
      <c r="V410" s="120" t="e">
        <f>VLOOKUP(B410,SAOM!B406:N1134,13,0)</f>
        <v>#N/A</v>
      </c>
      <c r="W410" s="121">
        <v>41109</v>
      </c>
      <c r="X410" s="123" t="s">
        <v>6042</v>
      </c>
      <c r="Y410" s="126"/>
      <c r="Z410" s="98"/>
      <c r="AA410" s="96" t="s">
        <v>6041</v>
      </c>
      <c r="AB410" s="72" t="s">
        <v>4868</v>
      </c>
      <c r="AC410" s="96"/>
      <c r="AD410" s="94">
        <v>41078</v>
      </c>
      <c r="AE410" s="123" t="s">
        <v>6046</v>
      </c>
      <c r="AF410" s="127" t="s">
        <v>4868</v>
      </c>
    </row>
    <row r="411" spans="1:32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3358</v>
      </c>
      <c r="K411" s="32" t="s">
        <v>3421</v>
      </c>
      <c r="L411" s="32" t="s">
        <v>3422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8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1527</v>
      </c>
      <c r="AB411" s="72" t="s">
        <v>4868</v>
      </c>
      <c r="AC411" s="72"/>
      <c r="AD411" s="54">
        <v>41050</v>
      </c>
      <c r="AE411" s="32"/>
      <c r="AF411" s="37" t="s">
        <v>4868</v>
      </c>
    </row>
    <row r="412" spans="1:32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3358</v>
      </c>
      <c r="K412" s="32" t="s">
        <v>3421</v>
      </c>
      <c r="L412" s="32" t="s">
        <v>3422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8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3632</v>
      </c>
      <c r="AB412" s="72" t="s">
        <v>4868</v>
      </c>
      <c r="AC412" s="72"/>
      <c r="AD412" s="54">
        <v>41050</v>
      </c>
      <c r="AE412" s="32"/>
      <c r="AF412" s="37" t="s">
        <v>4868</v>
      </c>
    </row>
    <row r="413" spans="1:32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2052</v>
      </c>
      <c r="K413" s="32" t="s">
        <v>1073</v>
      </c>
      <c r="L413" s="32" t="s">
        <v>1074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8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4429</v>
      </c>
      <c r="Y413" s="36">
        <v>41089</v>
      </c>
      <c r="Z413" s="53"/>
      <c r="AA413" s="72"/>
      <c r="AB413" s="72" t="s">
        <v>4868</v>
      </c>
      <c r="AC413" s="72"/>
      <c r="AD413" s="54">
        <v>41089</v>
      </c>
      <c r="AE413" s="32" t="s">
        <v>4433</v>
      </c>
      <c r="AF413" s="37" t="s">
        <v>4868</v>
      </c>
    </row>
    <row r="414" spans="1:32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3338</v>
      </c>
      <c r="K414" s="32" t="s">
        <v>3417</v>
      </c>
      <c r="L414" s="32" t="s">
        <v>3418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8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4981</v>
      </c>
      <c r="AB414" s="72" t="s">
        <v>4868</v>
      </c>
      <c r="AC414" s="72"/>
      <c r="AD414" s="54">
        <v>41087</v>
      </c>
      <c r="AE414" s="32"/>
      <c r="AF414" s="37" t="s">
        <v>4868</v>
      </c>
    </row>
    <row r="415" spans="1:32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3338</v>
      </c>
      <c r="K415" s="32" t="s">
        <v>3417</v>
      </c>
      <c r="L415" s="32" t="s">
        <v>3418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8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4982</v>
      </c>
      <c r="AB415" s="72" t="s">
        <v>4868</v>
      </c>
      <c r="AC415" s="72"/>
      <c r="AD415" s="54">
        <v>41087</v>
      </c>
      <c r="AE415" s="32"/>
      <c r="AF415" s="37" t="s">
        <v>4868</v>
      </c>
    </row>
    <row r="416" spans="1:32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3089</v>
      </c>
      <c r="K416" s="32" t="s">
        <v>3425</v>
      </c>
      <c r="L416" s="32" t="s">
        <v>3426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8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4976</v>
      </c>
      <c r="AB416" s="72" t="s">
        <v>4868</v>
      </c>
      <c r="AC416" s="72"/>
      <c r="AD416" s="54">
        <v>41085</v>
      </c>
      <c r="AE416" s="32"/>
      <c r="AF416" s="37" t="s">
        <v>4868</v>
      </c>
    </row>
    <row r="417" spans="1:32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3089</v>
      </c>
      <c r="K417" s="32" t="s">
        <v>3425</v>
      </c>
      <c r="L417" s="32" t="s">
        <v>3426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8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2448</v>
      </c>
      <c r="Y417" s="36">
        <v>41060</v>
      </c>
      <c r="Z417" s="53"/>
      <c r="AA417" s="72"/>
      <c r="AB417" s="72" t="s">
        <v>4868</v>
      </c>
      <c r="AC417" s="72"/>
      <c r="AD417" s="54">
        <v>41060</v>
      </c>
      <c r="AE417" s="32" t="s">
        <v>3997</v>
      </c>
      <c r="AF417" s="37" t="s">
        <v>4868</v>
      </c>
    </row>
    <row r="418" spans="1:32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3358</v>
      </c>
      <c r="K418" s="32" t="s">
        <v>3608</v>
      </c>
      <c r="L418" s="32" t="s">
        <v>3609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8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3778</v>
      </c>
      <c r="AB418" s="72" t="s">
        <v>4868</v>
      </c>
      <c r="AC418" s="72"/>
      <c r="AD418" s="54">
        <v>41054</v>
      </c>
      <c r="AE418" s="32"/>
      <c r="AF418" s="37" t="s">
        <v>4868</v>
      </c>
    </row>
    <row r="419" spans="1:32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3358</v>
      </c>
      <c r="K419" s="32" t="s">
        <v>3608</v>
      </c>
      <c r="L419" s="32" t="s">
        <v>3609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8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3778</v>
      </c>
      <c r="AB419" s="72" t="s">
        <v>4868</v>
      </c>
      <c r="AC419" s="72"/>
      <c r="AD419" s="54">
        <v>41054</v>
      </c>
      <c r="AE419" s="32"/>
      <c r="AF419" s="37" t="s">
        <v>4868</v>
      </c>
    </row>
    <row r="420" spans="1:32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3358</v>
      </c>
      <c r="K420" s="32" t="s">
        <v>3608</v>
      </c>
      <c r="L420" s="32" t="s">
        <v>3609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8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3779</v>
      </c>
      <c r="AB420" s="72" t="s">
        <v>4868</v>
      </c>
      <c r="AC420" s="72"/>
      <c r="AD420" s="54">
        <v>41054</v>
      </c>
      <c r="AE420" s="32"/>
      <c r="AF420" s="37" t="s">
        <v>4868</v>
      </c>
    </row>
    <row r="421" spans="1:32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3358</v>
      </c>
      <c r="K421" s="32" t="s">
        <v>3608</v>
      </c>
      <c r="L421" s="32" t="s">
        <v>3609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8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3779</v>
      </c>
      <c r="AB421" s="72" t="s">
        <v>4868</v>
      </c>
      <c r="AC421" s="72"/>
      <c r="AD421" s="54">
        <v>41054</v>
      </c>
      <c r="AE421" s="32"/>
      <c r="AF421" s="37" t="s">
        <v>4868</v>
      </c>
    </row>
    <row r="422" spans="1:32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3358</v>
      </c>
      <c r="K422" s="32" t="s">
        <v>3608</v>
      </c>
      <c r="L422" s="32" t="s">
        <v>3609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8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3778</v>
      </c>
      <c r="AB422" s="72" t="s">
        <v>4868</v>
      </c>
      <c r="AC422" s="72"/>
      <c r="AD422" s="54">
        <v>41054</v>
      </c>
      <c r="AE422" s="32"/>
      <c r="AF422" s="37" t="s">
        <v>4868</v>
      </c>
    </row>
    <row r="423" spans="1:32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3358</v>
      </c>
      <c r="K423" s="32" t="s">
        <v>3608</v>
      </c>
      <c r="L423" s="32" t="s">
        <v>3609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8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3779</v>
      </c>
      <c r="AB423" s="72" t="s">
        <v>4868</v>
      </c>
      <c r="AC423" s="72"/>
      <c r="AD423" s="54">
        <v>41054</v>
      </c>
      <c r="AE423" s="32"/>
      <c r="AF423" s="37" t="s">
        <v>4868</v>
      </c>
    </row>
    <row r="424" spans="1:32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3571</v>
      </c>
      <c r="K424" s="32" t="s">
        <v>3610</v>
      </c>
      <c r="L424" s="32" t="s">
        <v>3611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8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4980</v>
      </c>
      <c r="AB424" s="72" t="s">
        <v>4868</v>
      </c>
      <c r="AC424" s="72"/>
      <c r="AD424" s="54">
        <v>41087</v>
      </c>
      <c r="AE424" s="32"/>
      <c r="AF424" s="37" t="s">
        <v>4868</v>
      </c>
    </row>
    <row r="425" spans="1:32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3571</v>
      </c>
      <c r="K425" s="32" t="s">
        <v>3610</v>
      </c>
      <c r="L425" s="32" t="s">
        <v>3611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8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3780</v>
      </c>
      <c r="AB425" s="72" t="s">
        <v>4868</v>
      </c>
      <c r="AC425" s="72"/>
      <c r="AD425" s="54">
        <v>41054</v>
      </c>
      <c r="AE425" s="32"/>
      <c r="AF425" s="37" t="s">
        <v>4868</v>
      </c>
    </row>
    <row r="426" spans="1:32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8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3781</v>
      </c>
      <c r="AB426" s="72" t="s">
        <v>4868</v>
      </c>
      <c r="AC426" s="72"/>
      <c r="AD426" s="54">
        <v>41054</v>
      </c>
      <c r="AE426" s="32"/>
      <c r="AF426" s="37" t="s">
        <v>4868</v>
      </c>
    </row>
    <row r="427" spans="1:32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8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3782</v>
      </c>
      <c r="AB427" s="72" t="s">
        <v>4868</v>
      </c>
      <c r="AC427" s="72"/>
      <c r="AD427" s="54">
        <v>41054</v>
      </c>
      <c r="AE427" s="32"/>
      <c r="AF427" s="37" t="s">
        <v>4868</v>
      </c>
    </row>
    <row r="428" spans="1:32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3514</v>
      </c>
      <c r="K428" s="32" t="s">
        <v>3612</v>
      </c>
      <c r="L428" s="32" t="s">
        <v>3613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8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1969</v>
      </c>
      <c r="Y428" s="36">
        <v>41074</v>
      </c>
      <c r="Z428" s="53"/>
      <c r="AA428" s="72" t="s">
        <v>4055</v>
      </c>
      <c r="AB428" s="72" t="s">
        <v>4868</v>
      </c>
      <c r="AC428" s="72"/>
      <c r="AD428" s="54">
        <v>41073</v>
      </c>
      <c r="AE428" s="32" t="s">
        <v>4056</v>
      </c>
      <c r="AF428" s="37" t="s">
        <v>4868</v>
      </c>
    </row>
    <row r="429" spans="1:32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3514</v>
      </c>
      <c r="K429" s="32" t="s">
        <v>3612</v>
      </c>
      <c r="L429" s="32" t="s">
        <v>3613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8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1969</v>
      </c>
      <c r="Y429" s="36">
        <v>41074</v>
      </c>
      <c r="Z429" s="53"/>
      <c r="AA429" s="72" t="s">
        <v>4055</v>
      </c>
      <c r="AB429" s="72" t="s">
        <v>4868</v>
      </c>
      <c r="AC429" s="72"/>
      <c r="AD429" s="54">
        <v>41073</v>
      </c>
      <c r="AE429" s="32" t="s">
        <v>4053</v>
      </c>
      <c r="AF429" s="37" t="s">
        <v>4868</v>
      </c>
    </row>
    <row r="430" spans="1:32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3514</v>
      </c>
      <c r="K430" s="32" t="s">
        <v>3612</v>
      </c>
      <c r="L430" s="32" t="s">
        <v>3613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8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2902</v>
      </c>
      <c r="Y430" s="36">
        <v>41074</v>
      </c>
      <c r="Z430" s="53"/>
      <c r="AA430" s="72" t="s">
        <v>4055</v>
      </c>
      <c r="AB430" s="72" t="s">
        <v>4868</v>
      </c>
      <c r="AC430" s="72"/>
      <c r="AD430" s="54">
        <v>41073</v>
      </c>
      <c r="AE430" s="32" t="s">
        <v>4057</v>
      </c>
      <c r="AF430" s="37" t="s">
        <v>4868</v>
      </c>
    </row>
    <row r="431" spans="1:32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2198</v>
      </c>
      <c r="K431" s="32" t="s">
        <v>3614</v>
      </c>
      <c r="L431" s="32" t="s">
        <v>3615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8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2316</v>
      </c>
      <c r="Y431" s="36">
        <v>41087</v>
      </c>
      <c r="Z431" s="53"/>
      <c r="AA431" s="72"/>
      <c r="AB431" s="72" t="s">
        <v>4868</v>
      </c>
      <c r="AC431" s="72"/>
      <c r="AD431" s="54">
        <v>41087</v>
      </c>
      <c r="AE431" s="32" t="s">
        <v>4807</v>
      </c>
      <c r="AF431" s="37" t="s">
        <v>4868</v>
      </c>
    </row>
    <row r="432" spans="1:32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519</v>
      </c>
      <c r="H432" s="31" t="s">
        <v>501</v>
      </c>
      <c r="I432" s="31" t="s">
        <v>503</v>
      </c>
      <c r="J432" s="32" t="s">
        <v>2198</v>
      </c>
      <c r="K432" s="32" t="s">
        <v>3614</v>
      </c>
      <c r="L432" s="32" t="s">
        <v>3615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8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5564</v>
      </c>
      <c r="Y432" s="36">
        <v>41101</v>
      </c>
      <c r="Z432" s="53"/>
      <c r="AA432" s="72"/>
      <c r="AB432" s="72" t="s">
        <v>4868</v>
      </c>
      <c r="AC432" s="72"/>
      <c r="AD432" s="54">
        <v>41102</v>
      </c>
      <c r="AE432" s="32" t="s">
        <v>5534</v>
      </c>
      <c r="AF432" s="37" t="s">
        <v>4868</v>
      </c>
    </row>
    <row r="433" spans="1:32" s="114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519</v>
      </c>
      <c r="H433" s="100" t="s">
        <v>501</v>
      </c>
      <c r="I433" s="31" t="s">
        <v>503</v>
      </c>
      <c r="J433" s="70" t="s">
        <v>2198</v>
      </c>
      <c r="K433" s="70" t="s">
        <v>3614</v>
      </c>
      <c r="L433" s="70" t="s">
        <v>3615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9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8" t="str">
        <f>VLOOKUP(B433,SAOM!B429:L1157,11,0)</f>
        <v>36320-000</v>
      </c>
      <c r="U433" s="110"/>
      <c r="V433" s="63" t="str">
        <f>VLOOKUP(B433,SAOM!B429:N1157,13,0)</f>
        <v>00:20:0E:10:51:E5</v>
      </c>
      <c r="W433" s="49">
        <v>41107</v>
      </c>
      <c r="X433" s="70" t="s">
        <v>5965</v>
      </c>
      <c r="Y433" s="111">
        <v>41108</v>
      </c>
      <c r="Z433" s="112"/>
      <c r="AA433" s="95" t="s">
        <v>5974</v>
      </c>
      <c r="AB433" s="72" t="s">
        <v>4868</v>
      </c>
      <c r="AC433" s="95"/>
      <c r="AD433" s="113">
        <v>41107</v>
      </c>
      <c r="AE433" s="70" t="s">
        <v>5966</v>
      </c>
      <c r="AF433" s="37" t="s">
        <v>4868</v>
      </c>
    </row>
    <row r="434" spans="1:32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684</v>
      </c>
      <c r="H434" s="31" t="s">
        <v>501</v>
      </c>
      <c r="I434" s="31" t="s">
        <v>501</v>
      </c>
      <c r="J434" s="32" t="s">
        <v>3525</v>
      </c>
      <c r="K434" s="32" t="s">
        <v>3616</v>
      </c>
      <c r="L434" s="32" t="s">
        <v>3617</v>
      </c>
      <c r="M434" s="63" t="str">
        <f>VLOOKUP(B434,SAOM!B$2:H1405,7,0)</f>
        <v>SES-RETA-3537</v>
      </c>
      <c r="N434" s="63">
        <v>4033</v>
      </c>
      <c r="O434" s="34">
        <f>VLOOKUP(B434,SAOM!B$2:I1405,8,0)</f>
        <v>41115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8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4868</v>
      </c>
      <c r="AC434" s="72"/>
      <c r="AD434" s="54"/>
      <c r="AE434" s="32"/>
      <c r="AF434" s="37" t="s">
        <v>4868</v>
      </c>
    </row>
    <row r="435" spans="1:32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3525</v>
      </c>
      <c r="K435" s="32" t="s">
        <v>3618</v>
      </c>
      <c r="L435" s="32" t="s">
        <v>3619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8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1637</v>
      </c>
      <c r="Y435" s="36">
        <v>41075</v>
      </c>
      <c r="Z435" s="53"/>
      <c r="AA435" s="72" t="s">
        <v>4054</v>
      </c>
      <c r="AB435" s="72" t="s">
        <v>4868</v>
      </c>
      <c r="AC435" s="72"/>
      <c r="AD435" s="54">
        <v>41075</v>
      </c>
      <c r="AE435" s="32" t="s">
        <v>4197</v>
      </c>
      <c r="AF435" s="37" t="s">
        <v>4868</v>
      </c>
    </row>
    <row r="436" spans="1:32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3521</v>
      </c>
      <c r="K436" s="32" t="s">
        <v>3620</v>
      </c>
      <c r="L436" s="32" t="s">
        <v>3621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8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2316</v>
      </c>
      <c r="Y436" s="36">
        <v>41089</v>
      </c>
      <c r="Z436" s="53"/>
      <c r="AA436" s="72"/>
      <c r="AB436" s="72" t="s">
        <v>4868</v>
      </c>
      <c r="AC436" s="72"/>
      <c r="AD436" s="54">
        <v>41089</v>
      </c>
      <c r="AE436" s="32" t="s">
        <v>4568</v>
      </c>
      <c r="AF436" s="37" t="s">
        <v>4868</v>
      </c>
    </row>
    <row r="437" spans="1:32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3521</v>
      </c>
      <c r="K437" s="32" t="s">
        <v>3620</v>
      </c>
      <c r="L437" s="32" t="s">
        <v>3621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8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4529</v>
      </c>
      <c r="AB437" s="72" t="s">
        <v>4868</v>
      </c>
      <c r="AC437" s="72"/>
      <c r="AD437" s="54">
        <v>41078</v>
      </c>
      <c r="AE437" s="108"/>
      <c r="AF437" s="37" t="s">
        <v>4868</v>
      </c>
    </row>
    <row r="438" spans="1:32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3547</v>
      </c>
      <c r="K438" s="32" t="s">
        <v>3622</v>
      </c>
      <c r="L438" s="32" t="s">
        <v>3623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8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3783</v>
      </c>
      <c r="AB438" s="72" t="s">
        <v>4868</v>
      </c>
      <c r="AC438" s="72"/>
      <c r="AD438" s="54">
        <v>41054</v>
      </c>
      <c r="AE438" s="32"/>
      <c r="AF438" s="37" t="s">
        <v>4868</v>
      </c>
    </row>
    <row r="439" spans="1:32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1964</v>
      </c>
      <c r="K439" s="32" t="s">
        <v>3624</v>
      </c>
      <c r="L439" s="32" t="s">
        <v>3625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8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1969</v>
      </c>
      <c r="Y439" s="36">
        <v>41079</v>
      </c>
      <c r="Z439" s="53"/>
      <c r="AA439" s="72"/>
      <c r="AB439" s="72" t="s">
        <v>4868</v>
      </c>
      <c r="AC439" s="72"/>
      <c r="AD439" s="54">
        <v>41079</v>
      </c>
      <c r="AE439" s="32" t="s">
        <v>4433</v>
      </c>
      <c r="AF439" s="37" t="s">
        <v>4868</v>
      </c>
    </row>
    <row r="440" spans="1:32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1964</v>
      </c>
      <c r="K440" s="32" t="s">
        <v>3624</v>
      </c>
      <c r="L440" s="32" t="s">
        <v>3625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41117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8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/>
      <c r="Y440" s="36"/>
      <c r="Z440" s="53"/>
      <c r="AA440" s="72"/>
      <c r="AB440" s="72" t="s">
        <v>4868</v>
      </c>
      <c r="AC440" s="72"/>
      <c r="AD440" s="54"/>
      <c r="AE440" s="32"/>
      <c r="AF440" s="37" t="s">
        <v>4868</v>
      </c>
    </row>
    <row r="441" spans="1:32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1964</v>
      </c>
      <c r="K441" s="32" t="s">
        <v>3624</v>
      </c>
      <c r="L441" s="32" t="s">
        <v>3625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8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1571</v>
      </c>
      <c r="Y441" s="36">
        <v>41080</v>
      </c>
      <c r="Z441" s="53"/>
      <c r="AA441" s="72"/>
      <c r="AB441" s="72" t="s">
        <v>4868</v>
      </c>
      <c r="AC441" s="72"/>
      <c r="AD441" s="54">
        <v>41080</v>
      </c>
      <c r="AE441" s="32" t="s">
        <v>4488</v>
      </c>
      <c r="AF441" s="37" t="s">
        <v>4868</v>
      </c>
    </row>
    <row r="442" spans="1:32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1964</v>
      </c>
      <c r="K442" s="32" t="s">
        <v>3624</v>
      </c>
      <c r="L442" s="32" t="s">
        <v>3625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8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1969</v>
      </c>
      <c r="Y442" s="36">
        <v>41078</v>
      </c>
      <c r="Z442" s="53"/>
      <c r="AA442" s="72"/>
      <c r="AB442" s="72" t="s">
        <v>4868</v>
      </c>
      <c r="AC442" s="72"/>
      <c r="AD442" s="54">
        <v>41078</v>
      </c>
      <c r="AE442" s="32" t="s">
        <v>4200</v>
      </c>
      <c r="AF442" s="37" t="s">
        <v>4868</v>
      </c>
    </row>
    <row r="443" spans="1:32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1964</v>
      </c>
      <c r="K443" s="32" t="s">
        <v>3624</v>
      </c>
      <c r="L443" s="32" t="s">
        <v>3625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8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4198</v>
      </c>
      <c r="Y443" s="36">
        <v>41078</v>
      </c>
      <c r="Z443" s="53"/>
      <c r="AA443" s="72"/>
      <c r="AB443" s="72" t="s">
        <v>4868</v>
      </c>
      <c r="AC443" s="72"/>
      <c r="AD443" s="54">
        <v>41078</v>
      </c>
      <c r="AE443" s="32" t="s">
        <v>4201</v>
      </c>
      <c r="AF443" s="37" t="s">
        <v>4868</v>
      </c>
    </row>
    <row r="444" spans="1:32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1964</v>
      </c>
      <c r="K444" s="32" t="s">
        <v>3624</v>
      </c>
      <c r="L444" s="32" t="s">
        <v>3625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8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3778</v>
      </c>
      <c r="AB444" s="72" t="s">
        <v>4868</v>
      </c>
      <c r="AC444" s="72"/>
      <c r="AD444" s="54">
        <v>41054</v>
      </c>
      <c r="AE444" s="32"/>
      <c r="AF444" s="37" t="s">
        <v>4868</v>
      </c>
    </row>
    <row r="445" spans="1:32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1964</v>
      </c>
      <c r="K445" s="32" t="s">
        <v>3624</v>
      </c>
      <c r="L445" s="32" t="s">
        <v>3625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8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3784</v>
      </c>
      <c r="AB445" s="72" t="s">
        <v>4868</v>
      </c>
      <c r="AC445" s="72"/>
      <c r="AD445" s="54">
        <v>40933</v>
      </c>
      <c r="AE445" s="32"/>
      <c r="AF445" s="37" t="s">
        <v>4868</v>
      </c>
    </row>
    <row r="446" spans="1:32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3659</v>
      </c>
      <c r="K446" s="32" t="s">
        <v>3693</v>
      </c>
      <c r="L446" s="32" t="s">
        <v>3694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8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1571</v>
      </c>
      <c r="Y446" s="36">
        <v>41095</v>
      </c>
      <c r="Z446" s="53"/>
      <c r="AA446" s="72"/>
      <c r="AB446" s="72" t="s">
        <v>4868</v>
      </c>
      <c r="AC446" s="72"/>
      <c r="AD446" s="54">
        <v>41095</v>
      </c>
      <c r="AE446" s="32" t="s">
        <v>5537</v>
      </c>
      <c r="AF446" s="37" t="s">
        <v>4868</v>
      </c>
    </row>
    <row r="447" spans="1:32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3663</v>
      </c>
      <c r="K447" s="32" t="s">
        <v>3695</v>
      </c>
      <c r="L447" s="32" t="s">
        <v>3696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8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2316</v>
      </c>
      <c r="Y447" s="36">
        <v>41071</v>
      </c>
      <c r="Z447" s="53"/>
      <c r="AA447" s="72" t="s">
        <v>4039</v>
      </c>
      <c r="AB447" s="72" t="s">
        <v>4868</v>
      </c>
      <c r="AC447" s="72"/>
      <c r="AD447" s="54">
        <v>41066</v>
      </c>
      <c r="AE447" s="37" t="s">
        <v>5535</v>
      </c>
      <c r="AF447" s="37" t="s">
        <v>4868</v>
      </c>
    </row>
    <row r="448" spans="1:32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3667</v>
      </c>
      <c r="K448" s="32" t="s">
        <v>3697</v>
      </c>
      <c r="L448" s="32" t="s">
        <v>3698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8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5765</v>
      </c>
      <c r="AB448" s="72" t="s">
        <v>4868</v>
      </c>
      <c r="AC448" s="72"/>
      <c r="AD448" s="54">
        <v>41099</v>
      </c>
      <c r="AE448" s="37" t="s">
        <v>5536</v>
      </c>
      <c r="AF448" s="37" t="s">
        <v>4868</v>
      </c>
    </row>
    <row r="449" spans="1:32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3670</v>
      </c>
      <c r="K449" s="32" t="s">
        <v>3699</v>
      </c>
      <c r="L449" s="32" t="s">
        <v>3700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8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4521</v>
      </c>
      <c r="AB449" s="72" t="s">
        <v>4868</v>
      </c>
      <c r="AC449" s="72"/>
      <c r="AD449" s="54">
        <v>41078</v>
      </c>
      <c r="AE449" s="32"/>
      <c r="AF449" s="37" t="s">
        <v>4868</v>
      </c>
    </row>
    <row r="450" spans="1:32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3673</v>
      </c>
      <c r="K450" s="32" t="s">
        <v>3701</v>
      </c>
      <c r="L450" s="32" t="s">
        <v>3702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8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4519</v>
      </c>
      <c r="AB450" s="72" t="s">
        <v>4868</v>
      </c>
      <c r="AC450" s="72"/>
      <c r="AD450" s="54">
        <v>41078</v>
      </c>
      <c r="AE450" s="32"/>
      <c r="AF450" s="37" t="s">
        <v>4868</v>
      </c>
    </row>
    <row r="451" spans="1:32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3676</v>
      </c>
      <c r="K451" s="32" t="s">
        <v>3703</v>
      </c>
      <c r="L451" s="32" t="s">
        <v>3704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8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4516</v>
      </c>
      <c r="AB451" s="72" t="s">
        <v>4868</v>
      </c>
      <c r="AC451" s="72"/>
      <c r="AD451" s="54">
        <v>41078</v>
      </c>
      <c r="AE451" s="32"/>
      <c r="AF451" s="37" t="s">
        <v>4868</v>
      </c>
    </row>
    <row r="452" spans="1:32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3678</v>
      </c>
      <c r="K452" s="32" t="s">
        <v>3705</v>
      </c>
      <c r="L452" s="32" t="s">
        <v>3706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8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4515</v>
      </c>
      <c r="AB452" s="72" t="s">
        <v>4868</v>
      </c>
      <c r="AC452" s="72"/>
      <c r="AD452" s="54">
        <v>41078</v>
      </c>
      <c r="AE452" s="32"/>
      <c r="AF452" s="37" t="s">
        <v>4868</v>
      </c>
    </row>
    <row r="453" spans="1:32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3681</v>
      </c>
      <c r="K453" s="32" t="s">
        <v>3707</v>
      </c>
      <c r="L453" s="32" t="s">
        <v>3708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8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4575</v>
      </c>
      <c r="Y453" s="36">
        <v>41088</v>
      </c>
      <c r="Z453" s="53"/>
      <c r="AA453" s="72"/>
      <c r="AB453" s="72" t="s">
        <v>4868</v>
      </c>
      <c r="AC453" s="72"/>
      <c r="AD453" s="54">
        <v>41088</v>
      </c>
      <c r="AE453" s="32" t="s">
        <v>4834</v>
      </c>
      <c r="AF453" s="37" t="s">
        <v>4868</v>
      </c>
    </row>
    <row r="454" spans="1:32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3685</v>
      </c>
      <c r="K454" s="32" t="s">
        <v>3709</v>
      </c>
      <c r="L454" s="32" t="s">
        <v>3710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8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4575</v>
      </c>
      <c r="Y454" s="36">
        <v>41086</v>
      </c>
      <c r="Z454" s="53"/>
      <c r="AA454" s="72"/>
      <c r="AB454" s="72" t="s">
        <v>4868</v>
      </c>
      <c r="AC454" s="72"/>
      <c r="AD454" s="54">
        <v>41086</v>
      </c>
      <c r="AE454" s="32" t="s">
        <v>4574</v>
      </c>
      <c r="AF454" s="37" t="s">
        <v>4868</v>
      </c>
    </row>
    <row r="455" spans="1:32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519</v>
      </c>
      <c r="H455" s="31" t="s">
        <v>501</v>
      </c>
      <c r="I455" s="31" t="s">
        <v>503</v>
      </c>
      <c r="J455" s="32" t="s">
        <v>3689</v>
      </c>
      <c r="K455" s="32" t="s">
        <v>3711</v>
      </c>
      <c r="L455" s="32" t="s">
        <v>3712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8" t="str">
        <f>VLOOKUP(B455,SAOM!B451:L1179,11,0)</f>
        <v>35110-000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2243</v>
      </c>
      <c r="Y455" s="36">
        <v>41101</v>
      </c>
      <c r="Z455" s="53"/>
      <c r="AA455" s="72" t="s">
        <v>5572</v>
      </c>
      <c r="AB455" s="72" t="s">
        <v>4868</v>
      </c>
      <c r="AC455" s="72"/>
      <c r="AD455" s="54">
        <v>41102</v>
      </c>
      <c r="AE455" s="37" t="s">
        <v>5770</v>
      </c>
      <c r="AF455" s="37" t="s">
        <v>4868</v>
      </c>
    </row>
    <row r="456" spans="1:32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684</v>
      </c>
      <c r="H456" s="31" t="s">
        <v>501</v>
      </c>
      <c r="I456" s="31" t="s">
        <v>501</v>
      </c>
      <c r="J456" s="32" t="s">
        <v>3714</v>
      </c>
      <c r="K456" s="32" t="s">
        <v>3753</v>
      </c>
      <c r="L456" s="32" t="s">
        <v>3754</v>
      </c>
      <c r="M456" s="63" t="str">
        <f>VLOOKUP(B456,SAOM!B$2:H1407,7,0)</f>
        <v>SES-POTE-3580</v>
      </c>
      <c r="N456" s="63">
        <v>4033</v>
      </c>
      <c r="O456" s="34">
        <f>VLOOKUP(B456,SAOM!B$2:I1407,8,0)</f>
        <v>41116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8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5766</v>
      </c>
      <c r="AB456" s="72" t="s">
        <v>4868</v>
      </c>
      <c r="AC456" s="72"/>
      <c r="AD456" s="54">
        <v>41098</v>
      </c>
      <c r="AE456" s="32"/>
      <c r="AF456" s="37" t="s">
        <v>4868</v>
      </c>
    </row>
    <row r="457" spans="1:32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3717</v>
      </c>
      <c r="K457" s="32" t="s">
        <v>3755</v>
      </c>
      <c r="L457" s="32" t="s">
        <v>3756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8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72" t="s">
        <v>4868</v>
      </c>
      <c r="AC457" s="72"/>
      <c r="AD457" s="54"/>
      <c r="AE457" s="32"/>
      <c r="AF457" s="37" t="s">
        <v>4868</v>
      </c>
    </row>
    <row r="458" spans="1:32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3721</v>
      </c>
      <c r="K458" s="32" t="s">
        <v>3757</v>
      </c>
      <c r="L458" s="32" t="s">
        <v>3758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8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1969</v>
      </c>
      <c r="Y458" s="36">
        <v>41088</v>
      </c>
      <c r="Z458" s="53"/>
      <c r="AA458" s="72"/>
      <c r="AB458" s="72" t="s">
        <v>4868</v>
      </c>
      <c r="AC458" s="72"/>
      <c r="AD458" s="54">
        <v>41088</v>
      </c>
      <c r="AE458" s="32" t="s">
        <v>4835</v>
      </c>
      <c r="AF458" s="37" t="s">
        <v>4868</v>
      </c>
    </row>
    <row r="459" spans="1:32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3725</v>
      </c>
      <c r="K459" s="32" t="s">
        <v>3759</v>
      </c>
      <c r="L459" s="32" t="s">
        <v>3760</v>
      </c>
      <c r="M459" s="63" t="str">
        <f>VLOOKUP(B459,SAOM!B$2:H1410,7,0)</f>
        <v>-</v>
      </c>
      <c r="N459" s="63">
        <v>4033</v>
      </c>
      <c r="O459" s="34">
        <f>VLOOKUP(B459,SAOM!B$2:I1410,8,0)</f>
        <v>41116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8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72" t="s">
        <v>4868</v>
      </c>
      <c r="AC459" s="72"/>
      <c r="AD459" s="54"/>
      <c r="AE459" s="32"/>
      <c r="AF459" s="37" t="s">
        <v>4868</v>
      </c>
    </row>
    <row r="460" spans="1:32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3729</v>
      </c>
      <c r="K460" s="32" t="s">
        <v>3761</v>
      </c>
      <c r="L460" s="32" t="s">
        <v>3762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8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2902</v>
      </c>
      <c r="Y460" s="36">
        <v>41066</v>
      </c>
      <c r="Z460" s="53"/>
      <c r="AA460" s="72" t="s">
        <v>4004</v>
      </c>
      <c r="AB460" s="72" t="s">
        <v>4868</v>
      </c>
      <c r="AC460" s="72"/>
      <c r="AD460" s="54">
        <v>41066</v>
      </c>
      <c r="AE460" s="32" t="s">
        <v>4041</v>
      </c>
      <c r="AF460" s="37" t="s">
        <v>4868</v>
      </c>
    </row>
    <row r="461" spans="1:32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519</v>
      </c>
      <c r="H461" s="31" t="s">
        <v>501</v>
      </c>
      <c r="I461" s="31" t="s">
        <v>503</v>
      </c>
      <c r="J461" s="32" t="s">
        <v>3733</v>
      </c>
      <c r="K461" s="32" t="s">
        <v>3763</v>
      </c>
      <c r="L461" s="32" t="s">
        <v>3764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8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5979</v>
      </c>
      <c r="Y461" s="36">
        <v>41108</v>
      </c>
      <c r="Z461" s="53"/>
      <c r="AA461" s="72"/>
      <c r="AB461" s="72" t="s">
        <v>4868</v>
      </c>
      <c r="AC461" s="72"/>
      <c r="AD461" s="54">
        <v>41108</v>
      </c>
      <c r="AE461" s="32" t="s">
        <v>5980</v>
      </c>
      <c r="AF461" s="37" t="s">
        <v>4868</v>
      </c>
    </row>
    <row r="462" spans="1:32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3737</v>
      </c>
      <c r="K462" s="32" t="s">
        <v>3765</v>
      </c>
      <c r="L462" s="32" t="s">
        <v>3766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8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2316</v>
      </c>
      <c r="Y462" s="36">
        <v>41089</v>
      </c>
      <c r="Z462" s="53"/>
      <c r="AA462" s="72"/>
      <c r="AB462" s="72" t="s">
        <v>4868</v>
      </c>
      <c r="AC462" s="72"/>
      <c r="AD462" s="54">
        <v>41089</v>
      </c>
      <c r="AE462" s="32" t="s">
        <v>3996</v>
      </c>
      <c r="AF462" s="37" t="s">
        <v>4868</v>
      </c>
    </row>
    <row r="463" spans="1:32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3741</v>
      </c>
      <c r="K463" s="32" t="s">
        <v>3767</v>
      </c>
      <c r="L463" s="32" t="s">
        <v>3768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8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5767</v>
      </c>
      <c r="AB463" s="72" t="s">
        <v>4868</v>
      </c>
      <c r="AC463" s="72"/>
      <c r="AD463" s="54">
        <v>41099</v>
      </c>
      <c r="AE463" s="32"/>
      <c r="AF463" s="37" t="s">
        <v>4868</v>
      </c>
    </row>
    <row r="464" spans="1:32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1793</v>
      </c>
      <c r="K464" s="32" t="s">
        <v>2546</v>
      </c>
      <c r="L464" s="32" t="s">
        <v>2547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8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5576</v>
      </c>
      <c r="AB464" s="72" t="s">
        <v>4868</v>
      </c>
      <c r="AC464" s="72"/>
      <c r="AD464" s="54">
        <v>41096</v>
      </c>
      <c r="AE464" s="32"/>
      <c r="AF464" s="37" t="s">
        <v>4868</v>
      </c>
    </row>
    <row r="465" spans="1:32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3747</v>
      </c>
      <c r="K465" s="32" t="s">
        <v>3769</v>
      </c>
      <c r="L465" s="32" t="s">
        <v>3770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8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6" t="s">
        <v>4528</v>
      </c>
      <c r="AB465" s="72" t="s">
        <v>4868</v>
      </c>
      <c r="AC465" s="106"/>
      <c r="AD465" s="54">
        <v>41078</v>
      </c>
      <c r="AE465" s="32"/>
      <c r="AF465" s="37" t="s">
        <v>4868</v>
      </c>
    </row>
    <row r="466" spans="1:32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3750</v>
      </c>
      <c r="K466" s="32" t="s">
        <v>3771</v>
      </c>
      <c r="L466" s="32" t="s">
        <v>3772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8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4868</v>
      </c>
      <c r="AC466" s="72"/>
      <c r="AD466" s="54"/>
      <c r="AE466" s="32"/>
      <c r="AF466" s="37" t="s">
        <v>4868</v>
      </c>
    </row>
    <row r="467" spans="1:32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3806</v>
      </c>
      <c r="K467" s="32" t="s">
        <v>3936</v>
      </c>
      <c r="L467" s="32" t="s">
        <v>3958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8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2316</v>
      </c>
      <c r="Y467" s="36">
        <v>41094</v>
      </c>
      <c r="Z467" s="53"/>
      <c r="AA467" s="72"/>
      <c r="AB467" s="72" t="s">
        <v>4868</v>
      </c>
      <c r="AC467" s="72"/>
      <c r="AD467" s="54">
        <v>41094</v>
      </c>
      <c r="AE467" s="32" t="s">
        <v>4997</v>
      </c>
      <c r="AF467" s="37" t="s">
        <v>4868</v>
      </c>
    </row>
    <row r="468" spans="1:32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3806</v>
      </c>
      <c r="K468" s="32" t="s">
        <v>3936</v>
      </c>
      <c r="L468" s="32" t="s">
        <v>3958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8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5004</v>
      </c>
      <c r="Y468" s="36">
        <v>41095</v>
      </c>
      <c r="Z468" s="53"/>
      <c r="AA468" s="72"/>
      <c r="AB468" s="72" t="s">
        <v>4868</v>
      </c>
      <c r="AC468" s="72"/>
      <c r="AD468" s="54">
        <v>41094</v>
      </c>
      <c r="AE468" s="32" t="s">
        <v>5003</v>
      </c>
      <c r="AF468" s="37" t="s">
        <v>4868</v>
      </c>
    </row>
    <row r="469" spans="1:32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3806</v>
      </c>
      <c r="K469" s="32" t="s">
        <v>3936</v>
      </c>
      <c r="L469" s="32" t="s">
        <v>3958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8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4979</v>
      </c>
      <c r="AB469" s="72" t="s">
        <v>4868</v>
      </c>
      <c r="AC469" s="72"/>
      <c r="AD469" s="54">
        <v>41087</v>
      </c>
      <c r="AE469" s="32"/>
      <c r="AF469" s="37" t="s">
        <v>4868</v>
      </c>
    </row>
    <row r="470" spans="1:32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519</v>
      </c>
      <c r="H470" s="31" t="s">
        <v>501</v>
      </c>
      <c r="I470" s="31" t="s">
        <v>503</v>
      </c>
      <c r="J470" s="32" t="s">
        <v>3806</v>
      </c>
      <c r="K470" s="32" t="s">
        <v>3936</v>
      </c>
      <c r="L470" s="32" t="s">
        <v>3958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8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5792</v>
      </c>
      <c r="Y470" s="36">
        <v>41107</v>
      </c>
      <c r="Z470" s="53"/>
      <c r="AA470" s="72"/>
      <c r="AB470" s="72" t="s">
        <v>4868</v>
      </c>
      <c r="AC470" s="72"/>
      <c r="AD470" s="54">
        <v>41107</v>
      </c>
      <c r="AE470" s="32" t="s">
        <v>5795</v>
      </c>
      <c r="AF470" s="37" t="s">
        <v>4868</v>
      </c>
    </row>
    <row r="471" spans="1:32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3806</v>
      </c>
      <c r="K471" s="32" t="s">
        <v>3936</v>
      </c>
      <c r="L471" s="32" t="s">
        <v>3958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8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5577</v>
      </c>
      <c r="AB471" s="72" t="s">
        <v>4868</v>
      </c>
      <c r="AC471" s="72"/>
      <c r="AD471" s="54">
        <v>41073</v>
      </c>
      <c r="AE471" s="32"/>
      <c r="AF471" s="37" t="s">
        <v>4868</v>
      </c>
    </row>
    <row r="472" spans="1:32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3806</v>
      </c>
      <c r="K472" s="32" t="s">
        <v>3936</v>
      </c>
      <c r="L472" s="32" t="s">
        <v>3958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8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4033</v>
      </c>
      <c r="AB472" s="72" t="s">
        <v>4868</v>
      </c>
      <c r="AC472" s="72"/>
      <c r="AD472" s="54">
        <v>41065</v>
      </c>
      <c r="AE472" s="32"/>
      <c r="AF472" s="37" t="s">
        <v>4868</v>
      </c>
    </row>
    <row r="473" spans="1:32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3806</v>
      </c>
      <c r="K473" s="32" t="s">
        <v>3936</v>
      </c>
      <c r="L473" s="32" t="s">
        <v>3958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8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4064</v>
      </c>
      <c r="AB473" s="72" t="s">
        <v>4868</v>
      </c>
      <c r="AC473" s="72"/>
      <c r="AD473" s="54">
        <v>41074</v>
      </c>
      <c r="AE473" s="32"/>
      <c r="AF473" s="37" t="s">
        <v>4868</v>
      </c>
    </row>
    <row r="474" spans="1:32" s="127" customFormat="1">
      <c r="A474" s="119">
        <v>3620</v>
      </c>
      <c r="B474" s="120">
        <v>3620</v>
      </c>
      <c r="C474" s="121">
        <v>41057</v>
      </c>
      <c r="D474" s="121">
        <v>41102</v>
      </c>
      <c r="E474" s="121">
        <f t="shared" si="9"/>
        <v>41117</v>
      </c>
      <c r="F474" s="121">
        <v>41074</v>
      </c>
      <c r="G474" s="122" t="s">
        <v>2470</v>
      </c>
      <c r="H474" s="122" t="s">
        <v>501</v>
      </c>
      <c r="I474" s="122" t="s">
        <v>503</v>
      </c>
      <c r="J474" s="123" t="s">
        <v>3806</v>
      </c>
      <c r="K474" s="123" t="s">
        <v>3936</v>
      </c>
      <c r="L474" s="123" t="s">
        <v>3958</v>
      </c>
      <c r="M474" s="120" t="str">
        <f>VLOOKUP(B474,SAOM!B$2:H1425,7,0)</f>
        <v>SES-BANA-3620</v>
      </c>
      <c r="N474" s="120">
        <v>4033</v>
      </c>
      <c r="O474" s="121">
        <f>VLOOKUP(B474,SAOM!B$2:I1425,8,0)</f>
        <v>41110</v>
      </c>
      <c r="P474" s="121" t="e">
        <f>VLOOKUP(B474,AG_Lider!A$1:F1784,6,0)</f>
        <v>#N/A</v>
      </c>
      <c r="Q474" s="124" t="str">
        <f>VLOOKUP(B474,SAOM!B$2:J1425,9,0)</f>
        <v>Letícia Ribeiro Sanglard</v>
      </c>
      <c r="R474" s="121" t="str">
        <f>VLOOKUP(B474,SAOM!B$2:K1871,10,0)</f>
        <v>Rua Antônio Alves de Oliveira, s/n</v>
      </c>
      <c r="S474" s="124" t="str">
        <f>VLOOKUP(B474,SAOM!B470:M1198,12,0)</f>
        <v>32 3339-2111</v>
      </c>
      <c r="T474" s="130" t="str">
        <f>VLOOKUP(B474,SAOM!B470:L1198,11,0)</f>
        <v>36200-000</v>
      </c>
      <c r="U474" s="125"/>
      <c r="V474" s="120" t="str">
        <f>VLOOKUP(B474,SAOM!B470:N1198,13,0)</f>
        <v>-</v>
      </c>
      <c r="W474" s="121"/>
      <c r="X474" s="123"/>
      <c r="Y474" s="126"/>
      <c r="Z474" s="98"/>
      <c r="AA474" s="96" t="s">
        <v>6146</v>
      </c>
      <c r="AB474" s="96" t="s">
        <v>4868</v>
      </c>
      <c r="AC474" s="96"/>
      <c r="AD474" s="94">
        <v>41110</v>
      </c>
      <c r="AE474" s="123"/>
      <c r="AF474" s="127" t="s">
        <v>4868</v>
      </c>
    </row>
    <row r="475" spans="1:32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3806</v>
      </c>
      <c r="K475" s="32" t="s">
        <v>3936</v>
      </c>
      <c r="L475" s="32" t="s">
        <v>3958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8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5001</v>
      </c>
      <c r="Y475" s="36">
        <v>41094</v>
      </c>
      <c r="Z475" s="53"/>
      <c r="AA475" s="72"/>
      <c r="AB475" s="72" t="s">
        <v>4868</v>
      </c>
      <c r="AC475" s="72"/>
      <c r="AD475" s="54">
        <v>41094</v>
      </c>
      <c r="AE475" s="32" t="s">
        <v>4433</v>
      </c>
      <c r="AF475" s="37" t="s">
        <v>4868</v>
      </c>
    </row>
    <row r="476" spans="1:32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519</v>
      </c>
      <c r="H476" s="31" t="s">
        <v>501</v>
      </c>
      <c r="I476" s="31" t="s">
        <v>503</v>
      </c>
      <c r="J476" s="32" t="s">
        <v>3806</v>
      </c>
      <c r="K476" s="32" t="s">
        <v>3936</v>
      </c>
      <c r="L476" s="32" t="s">
        <v>3958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8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5981</v>
      </c>
      <c r="Y476" s="36">
        <v>41108</v>
      </c>
      <c r="Z476" s="53"/>
      <c r="AA476" s="115" t="s">
        <v>4034</v>
      </c>
      <c r="AB476" s="72" t="s">
        <v>4868</v>
      </c>
      <c r="AC476" s="115"/>
      <c r="AD476" s="54">
        <v>41108</v>
      </c>
      <c r="AE476" s="32" t="s">
        <v>6020</v>
      </c>
      <c r="AF476" s="37" t="s">
        <v>4868</v>
      </c>
    </row>
    <row r="477" spans="1:32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519</v>
      </c>
      <c r="H477" s="31" t="s">
        <v>501</v>
      </c>
      <c r="I477" s="31" t="s">
        <v>503</v>
      </c>
      <c r="J477" s="32" t="s">
        <v>3806</v>
      </c>
      <c r="K477" s="32" t="s">
        <v>3936</v>
      </c>
      <c r="L477" s="32" t="s">
        <v>3958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41109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8" t="str">
        <f>VLOOKUP(B477,SAOM!B473:L1201,11,0)</f>
        <v>36202-310</v>
      </c>
      <c r="U477" s="35"/>
      <c r="V477" s="63" t="str">
        <f>VLOOKUP(B477,SAOM!B473:N1201,13,0)</f>
        <v>00:20:0e:10:4f:9d</v>
      </c>
      <c r="W477" s="34">
        <v>41109</v>
      </c>
      <c r="X477" s="32" t="s">
        <v>6005</v>
      </c>
      <c r="Y477" s="36">
        <v>41109</v>
      </c>
      <c r="Z477" s="53"/>
      <c r="AA477" s="36" t="s">
        <v>4035</v>
      </c>
      <c r="AB477" s="72" t="s">
        <v>4868</v>
      </c>
      <c r="AC477" s="36"/>
      <c r="AD477" s="54">
        <v>41109</v>
      </c>
      <c r="AE477" s="32" t="s">
        <v>6038</v>
      </c>
      <c r="AF477" s="37" t="s">
        <v>4868</v>
      </c>
    </row>
    <row r="478" spans="1:32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519</v>
      </c>
      <c r="H478" s="31" t="s">
        <v>501</v>
      </c>
      <c r="I478" s="31" t="s">
        <v>503</v>
      </c>
      <c r="J478" s="32" t="s">
        <v>3806</v>
      </c>
      <c r="K478" s="32" t="s">
        <v>3936</v>
      </c>
      <c r="L478" s="32" t="s">
        <v>3958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41110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8" t="str">
        <f>VLOOKUP(B478,SAOM!B474:L1202,11,0)</f>
        <v>36200-000</v>
      </c>
      <c r="U478" s="35"/>
      <c r="V478" s="63" t="str">
        <f>VLOOKUP(B478,SAOM!B474:N1202,13,0)</f>
        <v>00:20:0e:10:4f:60</v>
      </c>
      <c r="W478" s="34">
        <v>41110</v>
      </c>
      <c r="X478" s="32" t="s">
        <v>5417</v>
      </c>
      <c r="Y478" s="36">
        <v>41110</v>
      </c>
      <c r="Z478" s="53"/>
      <c r="AA478" s="115" t="s">
        <v>4036</v>
      </c>
      <c r="AB478" s="72" t="s">
        <v>4868</v>
      </c>
      <c r="AC478" s="115"/>
      <c r="AD478" s="54">
        <v>41110</v>
      </c>
      <c r="AE478" t="s">
        <v>5540</v>
      </c>
      <c r="AF478" s="37" t="s">
        <v>4868</v>
      </c>
    </row>
    <row r="479" spans="1:32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41109</v>
      </c>
      <c r="G479" s="31" t="s">
        <v>766</v>
      </c>
      <c r="H479" s="31" t="s">
        <v>501</v>
      </c>
      <c r="I479" s="31" t="s">
        <v>508</v>
      </c>
      <c r="J479" s="32" t="s">
        <v>3806</v>
      </c>
      <c r="K479" s="32" t="s">
        <v>3936</v>
      </c>
      <c r="L479" s="32" t="s">
        <v>3958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8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5" t="s">
        <v>6033</v>
      </c>
      <c r="AB479" s="72" t="s">
        <v>4868</v>
      </c>
      <c r="AC479" s="115"/>
      <c r="AD479" s="54">
        <v>41109</v>
      </c>
      <c r="AE479" s="32"/>
      <c r="AF479" s="37" t="s">
        <v>4868</v>
      </c>
    </row>
    <row r="480" spans="1:32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684</v>
      </c>
      <c r="H480" s="31" t="s">
        <v>501</v>
      </c>
      <c r="I480" s="31" t="s">
        <v>501</v>
      </c>
      <c r="J480" s="32" t="s">
        <v>3806</v>
      </c>
      <c r="K480" s="32" t="s">
        <v>3936</v>
      </c>
      <c r="L480" s="32" t="s">
        <v>3958</v>
      </c>
      <c r="M480" s="63" t="str">
        <f>VLOOKUP(B480,SAOM!B$2:H1431,7,0)</f>
        <v>SES-BANA-3635</v>
      </c>
      <c r="N480" s="63">
        <v>4033</v>
      </c>
      <c r="O480" s="34">
        <f>VLOOKUP(B480,SAOM!B$2:I1431,8,0)</f>
        <v>41110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VLOOKUP(B480,SAOM!B476:M1204,12,0)</f>
        <v>32 3339-2124</v>
      </c>
      <c r="T480" s="118" t="str">
        <f>VLOOKUP(B480,SAOM!B476:L1204,11,0)</f>
        <v>36209-000</v>
      </c>
      <c r="U480" s="35"/>
      <c r="V480" s="63" t="str">
        <f>VLOOKUP(B480,SAOM!B476:N1204,13,0)</f>
        <v>-</v>
      </c>
      <c r="W480" s="34"/>
      <c r="X480" s="32"/>
      <c r="Y480" s="36"/>
      <c r="Z480" s="53"/>
      <c r="AA480" s="115" t="s">
        <v>4037</v>
      </c>
      <c r="AB480" s="72" t="s">
        <v>4868</v>
      </c>
      <c r="AC480" s="115"/>
      <c r="AD480" s="54">
        <v>41065</v>
      </c>
      <c r="AE480" s="32"/>
      <c r="AF480" s="37" t="s">
        <v>4868</v>
      </c>
    </row>
    <row r="481" spans="1:32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41109</v>
      </c>
      <c r="G481" s="31" t="s">
        <v>766</v>
      </c>
      <c r="H481" s="31" t="s">
        <v>501</v>
      </c>
      <c r="I481" s="31" t="s">
        <v>503</v>
      </c>
      <c r="J481" s="32" t="s">
        <v>3806</v>
      </c>
      <c r="K481" s="32" t="s">
        <v>3936</v>
      </c>
      <c r="L481" s="32" t="s">
        <v>3958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8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5" t="s">
        <v>6034</v>
      </c>
      <c r="AB481" s="72" t="s">
        <v>4868</v>
      </c>
      <c r="AC481" s="115"/>
      <c r="AD481" s="54">
        <v>41109</v>
      </c>
      <c r="AE481" s="32"/>
      <c r="AF481" s="37" t="s">
        <v>4868</v>
      </c>
    </row>
    <row r="482" spans="1:32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3806</v>
      </c>
      <c r="K482" s="32" t="s">
        <v>3936</v>
      </c>
      <c r="L482" s="32" t="s">
        <v>3958</v>
      </c>
      <c r="M482" s="63" t="str">
        <f>VLOOKUP(B482,SAOM!B$2:H1433,7,0)</f>
        <v>SES-BANA-3621</v>
      </c>
      <c r="N482" s="63">
        <v>4033</v>
      </c>
      <c r="O482" s="34">
        <f>VLOOKUP(B482,SAOM!B$2:I1433,8,0)</f>
        <v>41110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VLOOKUP(B482,SAOM!B478:M1206,12,0)</f>
        <v>32 3330-9106</v>
      </c>
      <c r="T482" s="118" t="str">
        <f>VLOOKUP(B482,SAOM!B478:L1206,11,0)</f>
        <v>36200-000</v>
      </c>
      <c r="U482" s="35"/>
      <c r="V482" s="63" t="str">
        <f>VLOOKUP(B482,SAOM!B478:N1206,13,0)</f>
        <v>-</v>
      </c>
      <c r="W482" s="34"/>
      <c r="X482" s="32"/>
      <c r="Y482" s="36"/>
      <c r="Z482" s="53"/>
      <c r="AA482" s="72" t="s">
        <v>5578</v>
      </c>
      <c r="AB482" s="72" t="s">
        <v>4868</v>
      </c>
      <c r="AC482" s="72"/>
      <c r="AD482" s="54">
        <v>41088</v>
      </c>
      <c r="AE482" s="32"/>
      <c r="AF482" s="37" t="s">
        <v>4868</v>
      </c>
    </row>
    <row r="483" spans="1:32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489</v>
      </c>
      <c r="H483" s="31" t="s">
        <v>501</v>
      </c>
      <c r="I483" s="31" t="s">
        <v>503</v>
      </c>
      <c r="J483" s="32" t="s">
        <v>3806</v>
      </c>
      <c r="K483" s="32" t="s">
        <v>3936</v>
      </c>
      <c r="L483" s="32" t="s">
        <v>3958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VLOOKUP(B483,SAOM!B479:M1207,12,0)</f>
        <v>32 3339-2138</v>
      </c>
      <c r="T483" s="118" t="str">
        <f>VLOOKUP(B483,SAOM!B479:L1207,11,0)</f>
        <v>36204-634</v>
      </c>
      <c r="U483" s="35"/>
      <c r="V483" s="63" t="str">
        <f>VLOOKUP(B483,SAOM!B479:N1207,13,0)</f>
        <v>00:20:0e:10:51:d0</v>
      </c>
      <c r="W483" s="34">
        <v>41100</v>
      </c>
      <c r="X483" s="32"/>
      <c r="Y483" s="36"/>
      <c r="Z483" s="53"/>
      <c r="AA483" s="72" t="s">
        <v>5977</v>
      </c>
      <c r="AB483" s="72" t="s">
        <v>4868</v>
      </c>
      <c r="AC483" s="72"/>
      <c r="AD483" s="54">
        <v>41100</v>
      </c>
      <c r="AE483" s="32" t="s">
        <v>5537</v>
      </c>
      <c r="AF483" s="37" t="s">
        <v>4868</v>
      </c>
    </row>
    <row r="484" spans="1:32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519</v>
      </c>
      <c r="H484" s="31" t="s">
        <v>501</v>
      </c>
      <c r="I484" s="31" t="s">
        <v>503</v>
      </c>
      <c r="J484" s="32" t="s">
        <v>3806</v>
      </c>
      <c r="K484" s="32" t="s">
        <v>3936</v>
      </c>
      <c r="L484" s="32" t="s">
        <v>3958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41110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8" t="str">
        <f>VLOOKUP(B484,SAOM!B480:L1208,11,0)</f>
        <v>36207-000</v>
      </c>
      <c r="U484" s="35"/>
      <c r="V484" s="63" t="str">
        <f>VLOOKUP(B484,SAOM!B480:N1208,13,0)</f>
        <v>00:20:0E:10:4F:79</v>
      </c>
      <c r="W484" s="34">
        <v>41110</v>
      </c>
      <c r="X484" s="32" t="s">
        <v>6043</v>
      </c>
      <c r="Y484" s="36">
        <v>41110</v>
      </c>
      <c r="Z484" s="53"/>
      <c r="AA484" s="72"/>
      <c r="AB484" s="72" t="s">
        <v>4868</v>
      </c>
      <c r="AC484" s="72"/>
      <c r="AD484" s="54">
        <v>41110</v>
      </c>
      <c r="AE484" s="32" t="s">
        <v>6044</v>
      </c>
      <c r="AF484" s="37" t="s">
        <v>4868</v>
      </c>
    </row>
    <row r="485" spans="1:32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489</v>
      </c>
      <c r="H485" s="31" t="s">
        <v>501</v>
      </c>
      <c r="I485" s="31" t="s">
        <v>503</v>
      </c>
      <c r="J485" s="32" t="s">
        <v>3806</v>
      </c>
      <c r="K485" s="32" t="s">
        <v>3936</v>
      </c>
      <c r="L485" s="32" t="s">
        <v>3958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41110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8" t="str">
        <f>VLOOKUP(B485,SAOM!B481:L1209,11,0)</f>
        <v>36202-801</v>
      </c>
      <c r="U485" s="35"/>
      <c r="V485" s="63" t="str">
        <f>VLOOKUP(B485,SAOM!B481:N1209,13,0)</f>
        <v>00:20:0E:10:4c:37</v>
      </c>
      <c r="W485" s="34">
        <v>41110</v>
      </c>
      <c r="X485" s="32"/>
      <c r="Y485" s="36"/>
      <c r="Z485" s="53"/>
      <c r="AA485" s="72"/>
      <c r="AB485" s="72" t="s">
        <v>4868</v>
      </c>
      <c r="AC485" s="72"/>
      <c r="AD485" s="54">
        <v>41110</v>
      </c>
      <c r="AE485" s="32"/>
      <c r="AF485" s="37" t="s">
        <v>4868</v>
      </c>
    </row>
    <row r="486" spans="1:32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3806</v>
      </c>
      <c r="K486" s="32" t="s">
        <v>3936</v>
      </c>
      <c r="L486" s="32" t="s">
        <v>3958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8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4868</v>
      </c>
      <c r="AC486" s="72"/>
      <c r="AD486" s="54"/>
      <c r="AE486" s="32"/>
      <c r="AF486" s="37" t="s">
        <v>4868</v>
      </c>
    </row>
    <row r="487" spans="1:32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519</v>
      </c>
      <c r="H487" s="31" t="s">
        <v>501</v>
      </c>
      <c r="I487" s="31" t="s">
        <v>503</v>
      </c>
      <c r="J487" s="32" t="s">
        <v>3806</v>
      </c>
      <c r="K487" s="32" t="s">
        <v>3936</v>
      </c>
      <c r="L487" s="32" t="s">
        <v>3958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8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1571</v>
      </c>
      <c r="Y487" s="36">
        <v>41102</v>
      </c>
      <c r="Z487" s="53"/>
      <c r="AA487" s="72"/>
      <c r="AB487" s="72" t="s">
        <v>4868</v>
      </c>
      <c r="AC487" s="72"/>
      <c r="AD487" s="54">
        <v>41102</v>
      </c>
      <c r="AE487" s="32"/>
      <c r="AF487" s="37" t="s">
        <v>4868</v>
      </c>
    </row>
    <row r="488" spans="1:32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3806</v>
      </c>
      <c r="K488" s="32" t="s">
        <v>3936</v>
      </c>
      <c r="L488" s="32" t="s">
        <v>3958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8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5579</v>
      </c>
      <c r="AB488" s="72" t="s">
        <v>4868</v>
      </c>
      <c r="AC488" s="72"/>
      <c r="AD488" s="54">
        <v>41088</v>
      </c>
      <c r="AE488" s="32"/>
      <c r="AF488" s="37" t="s">
        <v>4868</v>
      </c>
    </row>
    <row r="489" spans="1:32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3806</v>
      </c>
      <c r="K489" s="32" t="s">
        <v>3936</v>
      </c>
      <c r="L489" s="32" t="s">
        <v>3958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8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5771</v>
      </c>
      <c r="Y489" s="36">
        <v>41099</v>
      </c>
      <c r="Z489" s="53"/>
      <c r="AA489" s="72"/>
      <c r="AB489" s="72" t="s">
        <v>4868</v>
      </c>
      <c r="AC489" s="72"/>
      <c r="AD489" s="54">
        <v>41099</v>
      </c>
      <c r="AE489" s="37" t="s">
        <v>5769</v>
      </c>
      <c r="AF489" s="37" t="s">
        <v>4868</v>
      </c>
    </row>
    <row r="490" spans="1:32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3866</v>
      </c>
      <c r="K490" s="32" t="s">
        <v>3937</v>
      </c>
      <c r="L490" s="32" t="s">
        <v>3959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8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4988</v>
      </c>
      <c r="AB490" s="72" t="s">
        <v>4868</v>
      </c>
      <c r="AC490" s="72"/>
      <c r="AD490" s="54">
        <v>41088</v>
      </c>
      <c r="AE490" s="32"/>
      <c r="AF490" s="37" t="s">
        <v>4868</v>
      </c>
    </row>
    <row r="491" spans="1:32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3870</v>
      </c>
      <c r="K491" s="32" t="s">
        <v>3938</v>
      </c>
      <c r="L491" s="32" t="s">
        <v>3960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8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4987</v>
      </c>
      <c r="AB491" s="72" t="s">
        <v>4868</v>
      </c>
      <c r="AC491" s="72"/>
      <c r="AD491" s="54">
        <v>41118</v>
      </c>
      <c r="AE491" s="32"/>
      <c r="AF491" s="37" t="s">
        <v>4868</v>
      </c>
    </row>
    <row r="492" spans="1:32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3873</v>
      </c>
      <c r="K492" s="32" t="s">
        <v>3939</v>
      </c>
      <c r="L492" s="32" t="s">
        <v>3961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8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4431</v>
      </c>
      <c r="Y492" s="36">
        <v>41094</v>
      </c>
      <c r="Z492" s="53"/>
      <c r="AA492" s="72"/>
      <c r="AB492" s="72" t="s">
        <v>4868</v>
      </c>
      <c r="AC492" s="72"/>
      <c r="AD492" s="54">
        <v>41094</v>
      </c>
      <c r="AE492" s="32" t="s">
        <v>5002</v>
      </c>
      <c r="AF492" s="37" t="s">
        <v>4868</v>
      </c>
    </row>
    <row r="493" spans="1:32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3877</v>
      </c>
      <c r="K493" s="32" t="s">
        <v>3940</v>
      </c>
      <c r="L493" s="32" t="s">
        <v>3962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8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4986</v>
      </c>
      <c r="AB493" s="72" t="s">
        <v>4868</v>
      </c>
      <c r="AC493" s="72"/>
      <c r="AD493" s="54">
        <v>41088</v>
      </c>
      <c r="AE493" s="32"/>
      <c r="AF493" s="37" t="s">
        <v>4868</v>
      </c>
    </row>
    <row r="494" spans="1:32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3880</v>
      </c>
      <c r="K494" s="32" t="s">
        <v>3941</v>
      </c>
      <c r="L494" s="32" t="s">
        <v>3963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8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4985</v>
      </c>
      <c r="AB494" s="72" t="s">
        <v>4868</v>
      </c>
      <c r="AC494" s="72"/>
      <c r="AD494" s="54">
        <v>41088</v>
      </c>
      <c r="AE494" s="32"/>
      <c r="AF494" s="37" t="s">
        <v>4868</v>
      </c>
    </row>
    <row r="495" spans="1:32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3882</v>
      </c>
      <c r="K495" s="32" t="s">
        <v>3942</v>
      </c>
      <c r="L495" s="32" t="s">
        <v>3964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8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4429</v>
      </c>
      <c r="Y495" s="36">
        <v>41093</v>
      </c>
      <c r="Z495" s="53"/>
      <c r="AA495" s="72"/>
      <c r="AB495" s="72" t="s">
        <v>4868</v>
      </c>
      <c r="AC495" s="72"/>
      <c r="AD495" s="54">
        <v>41093</v>
      </c>
      <c r="AE495" s="32" t="s">
        <v>3996</v>
      </c>
      <c r="AF495" s="37" t="s">
        <v>4868</v>
      </c>
    </row>
    <row r="496" spans="1:32" s="114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9"/>
        <v>41117</v>
      </c>
      <c r="F496" s="49" t="s">
        <v>503</v>
      </c>
      <c r="G496" s="100" t="s">
        <v>519</v>
      </c>
      <c r="H496" s="100" t="s">
        <v>686</v>
      </c>
      <c r="I496" s="100" t="s">
        <v>503</v>
      </c>
      <c r="J496" s="70" t="s">
        <v>3885</v>
      </c>
      <c r="K496" s="70" t="s">
        <v>3943</v>
      </c>
      <c r="L496" s="70" t="s">
        <v>3965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9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8" t="str">
        <f>VLOOKUP(B496,SAOM!B492:L1220,11,0)</f>
        <v>32450-000</v>
      </c>
      <c r="U496" s="110"/>
      <c r="V496" s="63" t="str">
        <f>VLOOKUP(B496,SAOM!B492:N1220,13,0)</f>
        <v>00:20:0e:10:49:e4</v>
      </c>
      <c r="W496" s="49">
        <v>41096</v>
      </c>
      <c r="X496" s="70" t="s">
        <v>4431</v>
      </c>
      <c r="Y496" s="111">
        <v>41103</v>
      </c>
      <c r="Z496" s="112"/>
      <c r="AA496" s="95" t="s">
        <v>5584</v>
      </c>
      <c r="AB496" s="72" t="s">
        <v>4868</v>
      </c>
      <c r="AC496" s="95"/>
      <c r="AD496" s="113">
        <v>41103</v>
      </c>
      <c r="AE496" s="70" t="s">
        <v>5537</v>
      </c>
      <c r="AF496" s="114" t="s">
        <v>4868</v>
      </c>
    </row>
    <row r="497" spans="1:32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3886</v>
      </c>
      <c r="K497" s="32" t="s">
        <v>3944</v>
      </c>
      <c r="L497" s="32" t="s">
        <v>3966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8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4989</v>
      </c>
      <c r="AB497" s="72" t="s">
        <v>4868</v>
      </c>
      <c r="AC497" s="72"/>
      <c r="AD497" s="54">
        <v>41088</v>
      </c>
      <c r="AE497" s="32" t="s">
        <v>5535</v>
      </c>
      <c r="AF497" s="37" t="s">
        <v>4868</v>
      </c>
    </row>
    <row r="498" spans="1:32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3889</v>
      </c>
      <c r="K498" s="32" t="s">
        <v>3945</v>
      </c>
      <c r="L498" s="32" t="s">
        <v>3967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8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4991</v>
      </c>
      <c r="AB498" s="72" t="s">
        <v>4868</v>
      </c>
      <c r="AC498" s="72"/>
      <c r="AD498" s="54">
        <v>41088</v>
      </c>
      <c r="AE498" s="32" t="s">
        <v>5593</v>
      </c>
      <c r="AF498" s="37" t="s">
        <v>4868</v>
      </c>
    </row>
    <row r="499" spans="1:32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>
        <v>41103</v>
      </c>
      <c r="G499" s="31" t="s">
        <v>766</v>
      </c>
      <c r="H499" s="31" t="s">
        <v>686</v>
      </c>
      <c r="I499" s="31" t="s">
        <v>508</v>
      </c>
      <c r="J499" s="32" t="s">
        <v>3892</v>
      </c>
      <c r="K499" s="32" t="s">
        <v>3946</v>
      </c>
      <c r="L499" s="32" t="s">
        <v>3968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8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5803</v>
      </c>
      <c r="AB499" s="72" t="s">
        <v>4868</v>
      </c>
      <c r="AC499" s="72"/>
      <c r="AD499" s="54">
        <v>41103</v>
      </c>
      <c r="AE499" s="32"/>
      <c r="AF499" s="37" t="s">
        <v>4868</v>
      </c>
    </row>
    <row r="500" spans="1:32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3896</v>
      </c>
      <c r="K500" s="32" t="s">
        <v>3947</v>
      </c>
      <c r="L500" s="32" t="s">
        <v>3969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8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4990</v>
      </c>
      <c r="AB500" s="72" t="s">
        <v>4868</v>
      </c>
      <c r="AC500" s="72"/>
      <c r="AD500" s="54">
        <v>41088</v>
      </c>
      <c r="AE500" s="32"/>
      <c r="AF500" s="37" t="s">
        <v>4868</v>
      </c>
    </row>
    <row r="501" spans="1:32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3899</v>
      </c>
      <c r="K501" s="32" t="s">
        <v>3948</v>
      </c>
      <c r="L501" s="32" t="s">
        <v>3970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8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1969</v>
      </c>
      <c r="Y501" s="36">
        <v>41093</v>
      </c>
      <c r="Z501" s="53"/>
      <c r="AA501" s="72"/>
      <c r="AB501" s="72" t="s">
        <v>4868</v>
      </c>
      <c r="AC501" s="72"/>
      <c r="AD501" s="54">
        <v>41093</v>
      </c>
      <c r="AE501" s="32" t="s">
        <v>5000</v>
      </c>
      <c r="AF501" s="37" t="s">
        <v>4868</v>
      </c>
    </row>
    <row r="502" spans="1:32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3903</v>
      </c>
      <c r="K502" s="32" t="s">
        <v>3949</v>
      </c>
      <c r="L502" s="32" t="s">
        <v>3971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8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4993</v>
      </c>
      <c r="AB502" s="72" t="s">
        <v>4868</v>
      </c>
      <c r="AC502" s="72"/>
      <c r="AD502" s="54">
        <v>41089</v>
      </c>
      <c r="AE502" s="32" t="s">
        <v>4998</v>
      </c>
      <c r="AF502" s="37" t="s">
        <v>4868</v>
      </c>
    </row>
    <row r="503" spans="1:32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519</v>
      </c>
      <c r="H503" s="31" t="s">
        <v>501</v>
      </c>
      <c r="I503" s="31" t="s">
        <v>503</v>
      </c>
      <c r="J503" s="32" t="s">
        <v>3906</v>
      </c>
      <c r="K503" s="32" t="s">
        <v>3950</v>
      </c>
      <c r="L503" s="32" t="s">
        <v>3972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41110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8" t="str">
        <f>VLOOKUP(B503,SAOM!B499:L1227,11,0)</f>
        <v>36920-000</v>
      </c>
      <c r="U503" s="35"/>
      <c r="V503" s="63" t="str">
        <f>VLOOKUP(B503,SAOM!B499:N1227,13,0)</f>
        <v>00:20:0e:10:4f:73</v>
      </c>
      <c r="W503" s="34">
        <v>41110</v>
      </c>
      <c r="X503" s="32" t="s">
        <v>2316</v>
      </c>
      <c r="Y503" s="36">
        <v>41110</v>
      </c>
      <c r="Z503" s="53"/>
      <c r="AA503" s="72"/>
      <c r="AB503" s="72" t="s">
        <v>4868</v>
      </c>
      <c r="AC503" s="72"/>
      <c r="AD503" s="54">
        <v>41110</v>
      </c>
      <c r="AE503" s="32" t="s">
        <v>4999</v>
      </c>
      <c r="AF503" s="37" t="s">
        <v>4868</v>
      </c>
    </row>
    <row r="504" spans="1:32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519</v>
      </c>
      <c r="H504" s="31" t="s">
        <v>686</v>
      </c>
      <c r="I504" s="31" t="s">
        <v>503</v>
      </c>
      <c r="J504" s="32" t="s">
        <v>3910</v>
      </c>
      <c r="K504" s="32" t="s">
        <v>3951</v>
      </c>
      <c r="L504" s="32" t="s">
        <v>3973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8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4431</v>
      </c>
      <c r="Y504" s="36">
        <v>41103</v>
      </c>
      <c r="Z504" s="53"/>
      <c r="AA504" s="72" t="s">
        <v>5797</v>
      </c>
      <c r="AB504" s="72" t="s">
        <v>4868</v>
      </c>
      <c r="AC504" s="72"/>
      <c r="AD504" s="54">
        <v>41103</v>
      </c>
      <c r="AE504" s="129" t="s">
        <v>4805</v>
      </c>
      <c r="AF504" s="37" t="s">
        <v>4868</v>
      </c>
    </row>
    <row r="505" spans="1:32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3912</v>
      </c>
      <c r="K505" s="32" t="s">
        <v>3952</v>
      </c>
      <c r="L505" s="32" t="s">
        <v>3974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 xml:space="preserve">(32)3283-3875  / 32 </v>
      </c>
      <c r="T505" s="118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5580</v>
      </c>
      <c r="AB505" s="72" t="s">
        <v>4868</v>
      </c>
      <c r="AC505" s="72"/>
      <c r="AD505" s="54">
        <v>41096</v>
      </c>
      <c r="AE505" s="129" t="s">
        <v>4805</v>
      </c>
      <c r="AF505" s="37" t="s">
        <v>4868</v>
      </c>
    </row>
    <row r="506" spans="1:32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3915</v>
      </c>
      <c r="K506" s="32" t="s">
        <v>3953</v>
      </c>
      <c r="L506" s="32" t="s">
        <v>3975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8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4984</v>
      </c>
      <c r="AB506" s="72" t="s">
        <v>4868</v>
      </c>
      <c r="AC506" s="72"/>
      <c r="AD506" s="54">
        <v>41088</v>
      </c>
      <c r="AE506" s="32"/>
      <c r="AF506" s="37" t="s">
        <v>4868</v>
      </c>
    </row>
    <row r="507" spans="1:32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3918</v>
      </c>
      <c r="K507" s="32" t="s">
        <v>3954</v>
      </c>
      <c r="L507" s="32" t="s">
        <v>3976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8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1969</v>
      </c>
      <c r="Y507" s="36">
        <v>41087</v>
      </c>
      <c r="Z507" s="53"/>
      <c r="AA507" s="72"/>
      <c r="AB507" s="72" t="s">
        <v>4868</v>
      </c>
      <c r="AC507" s="72"/>
      <c r="AD507" s="54">
        <v>41087</v>
      </c>
      <c r="AE507" s="32" t="s">
        <v>4760</v>
      </c>
      <c r="AF507" s="37" t="s">
        <v>4868</v>
      </c>
    </row>
    <row r="508" spans="1:32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3922</v>
      </c>
      <c r="K508" s="32" t="s">
        <v>3955</v>
      </c>
      <c r="L508" s="32" t="s">
        <v>3977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8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4796</v>
      </c>
      <c r="Y508" s="36">
        <v>41087</v>
      </c>
      <c r="Z508" s="53"/>
      <c r="AA508" s="72"/>
      <c r="AB508" s="72" t="s">
        <v>4868</v>
      </c>
      <c r="AC508" s="72"/>
      <c r="AD508" s="54">
        <v>41087</v>
      </c>
      <c r="AE508" s="32" t="s">
        <v>4798</v>
      </c>
      <c r="AF508" s="37" t="s">
        <v>4868</v>
      </c>
    </row>
    <row r="509" spans="1:32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3926</v>
      </c>
      <c r="K509" s="32" t="s">
        <v>3956</v>
      </c>
      <c r="L509" s="32" t="s">
        <v>3978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8" t="str">
        <f>VLOOKUP(B509,SAOM!B505:L1233,11,0)</f>
        <v>35910-000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4431</v>
      </c>
      <c r="Y509" s="36">
        <v>41092</v>
      </c>
      <c r="Z509" s="53"/>
      <c r="AA509" s="72"/>
      <c r="AB509" s="72" t="s">
        <v>4868</v>
      </c>
      <c r="AC509" s="72"/>
      <c r="AD509" s="54">
        <v>41092</v>
      </c>
      <c r="AE509" s="32" t="s">
        <v>4975</v>
      </c>
      <c r="AF509" s="37" t="s">
        <v>4868</v>
      </c>
    </row>
    <row r="510" spans="1:32" s="127" customFormat="1">
      <c r="A510" s="119">
        <v>3588</v>
      </c>
      <c r="B510" s="120">
        <v>3588</v>
      </c>
      <c r="C510" s="121">
        <v>41056</v>
      </c>
      <c r="D510" s="121">
        <v>41103</v>
      </c>
      <c r="E510" s="121">
        <f t="shared" si="9"/>
        <v>41118</v>
      </c>
      <c r="F510" s="121">
        <v>41073</v>
      </c>
      <c r="G510" s="122" t="s">
        <v>2470</v>
      </c>
      <c r="H510" s="122" t="s">
        <v>501</v>
      </c>
      <c r="I510" s="122" t="s">
        <v>503</v>
      </c>
      <c r="J510" s="123" t="s">
        <v>3930</v>
      </c>
      <c r="K510" s="123" t="s">
        <v>3957</v>
      </c>
      <c r="L510" s="123" t="s">
        <v>3979</v>
      </c>
      <c r="M510" s="120" t="str">
        <f>VLOOKUP(B510,SAOM!B$2:H1461,7,0)</f>
        <v>SES-SADA-3588</v>
      </c>
      <c r="N510" s="120">
        <v>4033</v>
      </c>
      <c r="O510" s="121">
        <f>VLOOKUP(B510,SAOM!B$2:I1461,8,0)</f>
        <v>41109</v>
      </c>
      <c r="P510" s="121" t="e">
        <f>VLOOKUP(B510,AG_Lider!A$1:F1820,6,0)</f>
        <v>#N/A</v>
      </c>
      <c r="Q510" s="124" t="str">
        <f>VLOOKUP(B510,SAOM!B$2:J1461,9,0)</f>
        <v>Eliziane Romeiro Dias</v>
      </c>
      <c r="R510" s="121" t="str">
        <f>VLOOKUP(B510,SAOM!B$2:K1907,10,0)</f>
        <v>AV. OTACÍLIO VIEIRA CAMPOS, Nº 22 - CENTRO</v>
      </c>
      <c r="S510" s="124" t="str">
        <f>VLOOKUP(B510,SAOM!B506:M1234,12,0)</f>
        <v>31 3875-1387</v>
      </c>
      <c r="T510" s="130" t="str">
        <f>VLOOKUP(B510,SAOM!B506:L1234,11,0)</f>
        <v>36910-000</v>
      </c>
      <c r="U510" s="125"/>
      <c r="V510" s="120" t="str">
        <f>VLOOKUP(B510,SAOM!B506:N1234,13,0)</f>
        <v>00:20:0E:10:4D:10</v>
      </c>
      <c r="W510" s="121">
        <v>41109</v>
      </c>
      <c r="X510" s="123" t="s">
        <v>2316</v>
      </c>
      <c r="Y510" s="126"/>
      <c r="Z510" s="98"/>
      <c r="AA510" s="96" t="s">
        <v>5975</v>
      </c>
      <c r="AB510" s="72" t="s">
        <v>4868</v>
      </c>
      <c r="AC510" s="96"/>
      <c r="AD510" s="94">
        <v>41109</v>
      </c>
      <c r="AE510" s="123" t="s">
        <v>6039</v>
      </c>
      <c r="AF510" s="127" t="s">
        <v>4868</v>
      </c>
    </row>
    <row r="511" spans="1:32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489</v>
      </c>
      <c r="H511" s="31" t="s">
        <v>501</v>
      </c>
      <c r="I511" s="31" t="s">
        <v>503</v>
      </c>
      <c r="J511" s="32" t="s">
        <v>3806</v>
      </c>
      <c r="K511" s="32" t="s">
        <v>3936</v>
      </c>
      <c r="L511" s="32" t="s">
        <v>3958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41109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8" t="str">
        <f>VLOOKUP(B511,SAOM!B507:L1235,11,0)</f>
        <v>36205-276</v>
      </c>
      <c r="U511" s="35"/>
      <c r="V511" s="63" t="str">
        <f>VLOOKUP(B511,SAOM!B507:N1235,13,0)</f>
        <v>00:20:0e:10:4b:1c</v>
      </c>
      <c r="W511" s="34">
        <v>41109</v>
      </c>
      <c r="X511" s="32"/>
      <c r="Y511" s="36"/>
      <c r="Z511" s="53"/>
      <c r="AA511" s="72"/>
      <c r="AB511" s="72" t="s">
        <v>4868</v>
      </c>
      <c r="AC511" s="72"/>
      <c r="AD511" s="54">
        <v>41109</v>
      </c>
      <c r="AE511" s="32"/>
      <c r="AF511" s="37" t="s">
        <v>4868</v>
      </c>
    </row>
    <row r="512" spans="1:32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519</v>
      </c>
      <c r="H512" s="31" t="s">
        <v>501</v>
      </c>
      <c r="I512" s="31" t="s">
        <v>501</v>
      </c>
      <c r="J512" s="32" t="s">
        <v>4016</v>
      </c>
      <c r="K512" s="32" t="s">
        <v>4026</v>
      </c>
      <c r="L512" s="32" t="s">
        <v>4027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8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6005</v>
      </c>
      <c r="Y512" s="36">
        <v>41109</v>
      </c>
      <c r="Z512" s="53"/>
      <c r="AA512" s="72"/>
      <c r="AB512" s="72" t="s">
        <v>4868</v>
      </c>
      <c r="AC512" s="72"/>
      <c r="AD512" s="54">
        <v>41109</v>
      </c>
      <c r="AE512" s="32" t="s">
        <v>5972</v>
      </c>
      <c r="AF512" s="37" t="s">
        <v>4868</v>
      </c>
    </row>
    <row r="513" spans="1:32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1565</v>
      </c>
      <c r="K513" s="32" t="s">
        <v>4028</v>
      </c>
      <c r="L513" s="32" t="s">
        <v>4029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8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4868</v>
      </c>
      <c r="AC513" s="72"/>
      <c r="AD513" s="54"/>
      <c r="AE513" s="32"/>
      <c r="AF513" s="37" t="s">
        <v>4868</v>
      </c>
    </row>
    <row r="514" spans="1:32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1918</v>
      </c>
      <c r="K514" s="32" t="s">
        <v>4030</v>
      </c>
      <c r="L514" s="32" t="s">
        <v>4031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8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4868</v>
      </c>
      <c r="AC514" s="72"/>
      <c r="AD514" s="54"/>
      <c r="AE514" s="32"/>
      <c r="AF514" s="37" t="s">
        <v>4868</v>
      </c>
    </row>
    <row r="515" spans="1:32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519</v>
      </c>
      <c r="H515" s="31" t="s">
        <v>686</v>
      </c>
      <c r="I515" s="31" t="s">
        <v>503</v>
      </c>
      <c r="J515" s="32" t="s">
        <v>4077</v>
      </c>
      <c r="K515" s="32" t="s">
        <v>4181</v>
      </c>
      <c r="L515" s="32" t="s">
        <v>4182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8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4429</v>
      </c>
      <c r="Y515" s="36">
        <v>41103</v>
      </c>
      <c r="Z515" s="53"/>
      <c r="AA515" s="72"/>
      <c r="AB515" s="72" t="s">
        <v>4868</v>
      </c>
      <c r="AC515" s="72"/>
      <c r="AD515" s="54">
        <v>41103</v>
      </c>
      <c r="AE515" s="32"/>
      <c r="AF515" s="37" t="s">
        <v>4868</v>
      </c>
    </row>
    <row r="516" spans="1:32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519</v>
      </c>
      <c r="H516" s="31" t="s">
        <v>686</v>
      </c>
      <c r="I516" s="31" t="s">
        <v>503</v>
      </c>
      <c r="J516" s="32" t="s">
        <v>4077</v>
      </c>
      <c r="K516" s="32" t="s">
        <v>4181</v>
      </c>
      <c r="L516" s="32" t="s">
        <v>4182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8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6023</v>
      </c>
      <c r="Y516" s="36">
        <v>41109</v>
      </c>
      <c r="Z516" s="53"/>
      <c r="AA516" s="72"/>
      <c r="AB516" s="72" t="s">
        <v>4868</v>
      </c>
      <c r="AC516" s="72"/>
      <c r="AD516" s="54">
        <v>41109</v>
      </c>
      <c r="AE516" s="32" t="s">
        <v>6021</v>
      </c>
      <c r="AF516" s="37" t="s">
        <v>4868</v>
      </c>
    </row>
    <row r="517" spans="1:32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519</v>
      </c>
      <c r="H517" s="31" t="s">
        <v>686</v>
      </c>
      <c r="I517" s="31" t="s">
        <v>503</v>
      </c>
      <c r="J517" s="32" t="s">
        <v>4077</v>
      </c>
      <c r="K517" s="32" t="s">
        <v>4181</v>
      </c>
      <c r="L517" s="32" t="s">
        <v>4182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8" t="str">
        <f>VLOOKUP(B517,SAOM!B513:L1241,11,0)</f>
        <v>35930-390</v>
      </c>
      <c r="U517" s="35"/>
      <c r="V517" s="63" t="str">
        <f>VLOOKUP(B517,SAOM!B513:N1241,13,0)</f>
        <v>00:20:0e:10:48:75</v>
      </c>
      <c r="W517" s="34">
        <v>41103</v>
      </c>
      <c r="X517" s="32" t="s">
        <v>4429</v>
      </c>
      <c r="Y517" s="36">
        <v>41103</v>
      </c>
      <c r="Z517" s="53"/>
      <c r="AA517" s="72"/>
      <c r="AB517" s="72" t="s">
        <v>4868</v>
      </c>
      <c r="AC517" s="72"/>
      <c r="AD517" s="54">
        <v>41103</v>
      </c>
      <c r="AE517" s="32" t="s">
        <v>5804</v>
      </c>
      <c r="AF517" s="37" t="s">
        <v>4868</v>
      </c>
    </row>
    <row r="518" spans="1:32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1793</v>
      </c>
      <c r="K518" s="32" t="s">
        <v>4183</v>
      </c>
      <c r="L518" s="32" t="s">
        <v>4184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8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6" t="s">
        <v>987</v>
      </c>
      <c r="AB518" s="72" t="s">
        <v>4868</v>
      </c>
      <c r="AC518" s="116"/>
      <c r="AD518" s="54">
        <v>41079</v>
      </c>
      <c r="AE518" s="32"/>
      <c r="AF518" s="37" t="s">
        <v>4868</v>
      </c>
    </row>
    <row r="519" spans="1:32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489</v>
      </c>
      <c r="H519" s="31" t="s">
        <v>686</v>
      </c>
      <c r="I519" s="31" t="s">
        <v>503</v>
      </c>
      <c r="J519" s="32" t="s">
        <v>4077</v>
      </c>
      <c r="K519" s="32" t="s">
        <v>4181</v>
      </c>
      <c r="L519" s="32" t="s">
        <v>4182</v>
      </c>
      <c r="M519" s="63" t="str">
        <f>VLOOKUP(B519,SAOM!B$2:H1470,7,0)</f>
        <v>SES-JODE-3762</v>
      </c>
      <c r="N519" s="63">
        <v>4033</v>
      </c>
      <c r="O519" s="34">
        <f>VLOOKUP(B519,SAOM!B$2:I1470,8,0)</f>
        <v>41109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 t="str">
        <f>VLOOKUP(B519,SAOM!B515:M1243,12,0)</f>
        <v>(31) 3851-8903</v>
      </c>
      <c r="T519" s="118">
        <f>VLOOKUP(B519,SAOM!B515:L1243,11,0)</f>
        <v>35930125</v>
      </c>
      <c r="U519" s="35"/>
      <c r="V519" s="63" t="str">
        <f>VLOOKUP(B519,SAOM!B515:N1243,13,0)</f>
        <v>00:20:0e:10:4f:a5</v>
      </c>
      <c r="W519" s="34">
        <v>41109</v>
      </c>
      <c r="X519" s="32"/>
      <c r="Y519" s="36"/>
      <c r="Z519" s="53"/>
      <c r="AA519" s="72"/>
      <c r="AB519" s="72" t="s">
        <v>4868</v>
      </c>
      <c r="AC519" s="72"/>
      <c r="AD519" s="54">
        <v>41109</v>
      </c>
      <c r="AE519" s="32" t="s">
        <v>6035</v>
      </c>
      <c r="AF519" s="37" t="s">
        <v>4868</v>
      </c>
    </row>
    <row r="520" spans="1:32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>
        <v>41103</v>
      </c>
      <c r="G520" s="31" t="s">
        <v>766</v>
      </c>
      <c r="H520" s="31" t="s">
        <v>686</v>
      </c>
      <c r="I520" s="31" t="s">
        <v>508</v>
      </c>
      <c r="J520" s="32" t="s">
        <v>4077</v>
      </c>
      <c r="K520" s="32" t="s">
        <v>4181</v>
      </c>
      <c r="L520" s="32" t="s">
        <v>4182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8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5802</v>
      </c>
      <c r="AB520" s="72" t="s">
        <v>4868</v>
      </c>
      <c r="AC520" s="72"/>
      <c r="AD520" s="54">
        <v>41103</v>
      </c>
      <c r="AE520" s="32"/>
      <c r="AF520" s="37" t="s">
        <v>4868</v>
      </c>
    </row>
    <row r="521" spans="1:32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4101</v>
      </c>
      <c r="K521" s="32" t="s">
        <v>4185</v>
      </c>
      <c r="L521" s="32" t="s">
        <v>4186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8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4828</v>
      </c>
      <c r="AB521" s="72" t="s">
        <v>4868</v>
      </c>
      <c r="AC521" s="72"/>
      <c r="AD521" s="54"/>
      <c r="AE521" s="32"/>
      <c r="AF521" s="37" t="s">
        <v>4868</v>
      </c>
    </row>
    <row r="522" spans="1:32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4101</v>
      </c>
      <c r="K522" s="32" t="s">
        <v>4185</v>
      </c>
      <c r="L522" s="32" t="s">
        <v>4186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8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6" t="s">
        <v>4421</v>
      </c>
      <c r="AB522" s="72" t="s">
        <v>4868</v>
      </c>
      <c r="AC522" s="116"/>
      <c r="AD522" s="54">
        <v>41079</v>
      </c>
      <c r="AE522" s="32"/>
      <c r="AF522" s="37" t="s">
        <v>4868</v>
      </c>
    </row>
    <row r="523" spans="1:32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4101</v>
      </c>
      <c r="K523" s="32" t="s">
        <v>4185</v>
      </c>
      <c r="L523" s="32" t="s">
        <v>4186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8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4829</v>
      </c>
      <c r="AB523" s="72" t="s">
        <v>4868</v>
      </c>
      <c r="AC523" s="72"/>
      <c r="AD523" s="54">
        <v>41086</v>
      </c>
      <c r="AE523" s="32"/>
      <c r="AF523" s="37" t="s">
        <v>4868</v>
      </c>
    </row>
    <row r="524" spans="1:32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4101</v>
      </c>
      <c r="K524" s="32" t="s">
        <v>4185</v>
      </c>
      <c r="L524" s="32" t="s">
        <v>4186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8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6" t="s">
        <v>4422</v>
      </c>
      <c r="AB524" s="72" t="s">
        <v>4868</v>
      </c>
      <c r="AC524" s="116"/>
      <c r="AD524" s="54">
        <v>41079</v>
      </c>
      <c r="AE524" s="32"/>
      <c r="AF524" s="37" t="s">
        <v>4868</v>
      </c>
    </row>
    <row r="525" spans="1:32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4101</v>
      </c>
      <c r="K525" s="32" t="s">
        <v>4185</v>
      </c>
      <c r="L525" s="32" t="s">
        <v>4186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8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72" t="s">
        <v>4868</v>
      </c>
      <c r="AC525" s="72"/>
      <c r="AD525" s="54"/>
      <c r="AE525" s="32"/>
      <c r="AF525" s="37" t="s">
        <v>4868</v>
      </c>
    </row>
    <row r="526" spans="1:32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519</v>
      </c>
      <c r="H526" s="31" t="s">
        <v>686</v>
      </c>
      <c r="I526" s="31" t="s">
        <v>503</v>
      </c>
      <c r="J526" s="32" t="s">
        <v>4077</v>
      </c>
      <c r="K526" s="32" t="s">
        <v>4181</v>
      </c>
      <c r="L526" s="32" t="s">
        <v>4182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8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4431</v>
      </c>
      <c r="Y526" s="36">
        <v>41109</v>
      </c>
      <c r="Z526" s="53"/>
      <c r="AA526" s="72"/>
      <c r="AB526" s="72" t="s">
        <v>4868</v>
      </c>
      <c r="AC526" s="72"/>
      <c r="AD526" s="54">
        <v>41109</v>
      </c>
      <c r="AE526" s="32" t="s">
        <v>4805</v>
      </c>
      <c r="AF526" s="37" t="s">
        <v>4868</v>
      </c>
    </row>
    <row r="527" spans="1:32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2921</v>
      </c>
      <c r="K527" s="32" t="s">
        <v>4187</v>
      </c>
      <c r="L527" s="32" t="s">
        <v>4188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8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4830</v>
      </c>
      <c r="AB527" s="72" t="s">
        <v>4868</v>
      </c>
      <c r="AC527" s="88"/>
      <c r="AD527" s="54">
        <v>41086</v>
      </c>
      <c r="AE527" s="32"/>
      <c r="AF527" s="37" t="s">
        <v>4868</v>
      </c>
    </row>
    <row r="528" spans="1:32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4124</v>
      </c>
      <c r="K528" s="32" t="s">
        <v>4189</v>
      </c>
      <c r="L528" s="32" t="s">
        <v>4190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8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6" t="s">
        <v>987</v>
      </c>
      <c r="AB528" s="72" t="s">
        <v>4868</v>
      </c>
      <c r="AC528" s="116"/>
      <c r="AD528" s="54">
        <v>41079</v>
      </c>
      <c r="AE528" s="32"/>
      <c r="AF528" s="37" t="s">
        <v>4868</v>
      </c>
    </row>
    <row r="529" spans="1:32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4191</v>
      </c>
      <c r="L529" s="32" t="s">
        <v>4192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8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4423</v>
      </c>
      <c r="AB529" s="72" t="s">
        <v>4868</v>
      </c>
      <c r="AC529" s="72"/>
      <c r="AD529" s="54">
        <v>41079</v>
      </c>
      <c r="AE529" s="32"/>
      <c r="AF529" s="37" t="s">
        <v>4868</v>
      </c>
    </row>
    <row r="530" spans="1:32" s="127" customFormat="1">
      <c r="A530" s="119">
        <v>3689</v>
      </c>
      <c r="B530" s="120">
        <v>3689</v>
      </c>
      <c r="C530" s="121">
        <v>41071</v>
      </c>
      <c r="D530" s="121">
        <v>41116</v>
      </c>
      <c r="E530" s="121">
        <f t="shared" si="10"/>
        <v>41131</v>
      </c>
      <c r="F530" s="121" t="s">
        <v>503</v>
      </c>
      <c r="G530" s="122" t="s">
        <v>2470</v>
      </c>
      <c r="H530" s="122" t="s">
        <v>501</v>
      </c>
      <c r="I530" s="122" t="s">
        <v>503</v>
      </c>
      <c r="J530" s="123" t="s">
        <v>175</v>
      </c>
      <c r="K530" s="123" t="s">
        <v>4191</v>
      </c>
      <c r="L530" s="123" t="s">
        <v>4192</v>
      </c>
      <c r="M530" s="120" t="str">
        <f>VLOOKUP(B530,SAOM!B$2:H1481,7,0)</f>
        <v>SES-TENI-3689</v>
      </c>
      <c r="N530" s="120">
        <v>4033</v>
      </c>
      <c r="O530" s="121">
        <f>VLOOKUP(B530,SAOM!B$2:I1481,8,0)</f>
        <v>41101</v>
      </c>
      <c r="P530" s="121" t="e">
        <f>VLOOKUP(B530,AG_Lider!A$1:F1840,6,0)</f>
        <v>#N/A</v>
      </c>
      <c r="Q530" s="124" t="str">
        <f>VLOOKUP(B530,SAOM!B$2:J1481,9,0)</f>
        <v>Michelle Elke</v>
      </c>
      <c r="R530" s="121" t="str">
        <f>VLOOKUP(B530,SAOM!B$2:K1927,10,0)</f>
        <v>Rua Joaquim Martins da Silva , n35 - Bairro Matinha</v>
      </c>
      <c r="S530" s="124" t="str">
        <f>VLOOKUP(B530,SAOM!B526:M1254,12,0)</f>
        <v>(33) 3523-5334</v>
      </c>
      <c r="T530" s="130">
        <f>VLOOKUP(B530,SAOM!B526:L1254,11,0)</f>
        <v>39800000</v>
      </c>
      <c r="U530" s="125"/>
      <c r="V530" s="120" t="str">
        <f>VLOOKUP(B530,SAOM!B526:N1254,13,0)</f>
        <v>00:20:0e:10:52:ce</v>
      </c>
      <c r="W530" s="121">
        <v>41101</v>
      </c>
      <c r="X530" s="123" t="s">
        <v>5793</v>
      </c>
      <c r="Y530" s="126"/>
      <c r="Z530" s="98"/>
      <c r="AA530" s="96" t="s">
        <v>5862</v>
      </c>
      <c r="AB530" s="72" t="s">
        <v>4868</v>
      </c>
      <c r="AC530" s="96"/>
      <c r="AD530" s="94">
        <v>41101</v>
      </c>
      <c r="AE530" s="128" t="s">
        <v>4974</v>
      </c>
      <c r="AF530" s="127" t="s">
        <v>4868</v>
      </c>
    </row>
    <row r="531" spans="1:32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4191</v>
      </c>
      <c r="L531" s="32" t="s">
        <v>4192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8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4831</v>
      </c>
      <c r="AB531" s="72" t="s">
        <v>4868</v>
      </c>
      <c r="AC531" s="72"/>
      <c r="AD531" s="54">
        <v>41086</v>
      </c>
      <c r="AE531" s="32"/>
      <c r="AF531" s="37" t="s">
        <v>4868</v>
      </c>
    </row>
    <row r="532" spans="1:32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4191</v>
      </c>
      <c r="L532" s="32" t="s">
        <v>4192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8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4424</v>
      </c>
      <c r="AB532" s="72" t="s">
        <v>4868</v>
      </c>
      <c r="AC532" s="72"/>
      <c r="AD532" s="54">
        <v>41079</v>
      </c>
      <c r="AE532" s="32"/>
      <c r="AF532" s="37" t="s">
        <v>4868</v>
      </c>
    </row>
    <row r="533" spans="1:32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4191</v>
      </c>
      <c r="L533" s="32" t="s">
        <v>4192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8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4425</v>
      </c>
      <c r="AB533" s="72" t="s">
        <v>4868</v>
      </c>
      <c r="AC533" s="72"/>
      <c r="AD533" s="54">
        <v>41079</v>
      </c>
      <c r="AE533" s="32"/>
      <c r="AF533" s="37" t="s">
        <v>4868</v>
      </c>
    </row>
    <row r="534" spans="1:32" s="127" customFormat="1">
      <c r="A534" s="119">
        <v>3688</v>
      </c>
      <c r="B534" s="120">
        <v>3688</v>
      </c>
      <c r="C534" s="121">
        <v>41071</v>
      </c>
      <c r="D534" s="121">
        <v>41116</v>
      </c>
      <c r="E534" s="121">
        <f t="shared" si="10"/>
        <v>41131</v>
      </c>
      <c r="F534" s="121" t="s">
        <v>503</v>
      </c>
      <c r="G534" s="122" t="s">
        <v>2470</v>
      </c>
      <c r="H534" s="122" t="s">
        <v>501</v>
      </c>
      <c r="I534" s="122" t="s">
        <v>503</v>
      </c>
      <c r="J534" s="123" t="s">
        <v>175</v>
      </c>
      <c r="K534" s="123" t="s">
        <v>4191</v>
      </c>
      <c r="L534" s="123" t="s">
        <v>4192</v>
      </c>
      <c r="M534" s="120" t="str">
        <f>VLOOKUP(B534,SAOM!B$2:H1485,7,0)</f>
        <v>SES-TENI-3688</v>
      </c>
      <c r="N534" s="120">
        <v>4033</v>
      </c>
      <c r="O534" s="121">
        <f>VLOOKUP(B534,SAOM!B$2:I1485,8,0)</f>
        <v>41102</v>
      </c>
      <c r="P534" s="121" t="e">
        <f>VLOOKUP(B534,AG_Lider!A$1:F1844,6,0)</f>
        <v>#N/A</v>
      </c>
      <c r="Q534" s="124" t="str">
        <f>VLOOKUP(B534,SAOM!B$2:J1485,9,0)</f>
        <v>Eduardo Barbosa</v>
      </c>
      <c r="R534" s="121" t="str">
        <f>VLOOKUP(B534,SAOM!B$2:K1931,10,0)</f>
        <v>Rua Carlos Langkammer, n165 - Bairro Manoel Pimenta</v>
      </c>
      <c r="S534" s="124" t="str">
        <f>VLOOKUP(B534,SAOM!B530:M1258,12,0)</f>
        <v>(33) 3529-3036</v>
      </c>
      <c r="T534" s="130">
        <f>VLOOKUP(B534,SAOM!B530:L1258,11,0)</f>
        <v>39800000</v>
      </c>
      <c r="U534" s="125"/>
      <c r="V534" s="120" t="str">
        <f>VLOOKUP(B534,SAOM!B530:N1258,13,0)</f>
        <v>00:20:0e:10:51:c6</v>
      </c>
      <c r="W534" s="121">
        <v>41102</v>
      </c>
      <c r="X534" s="123" t="s">
        <v>3276</v>
      </c>
      <c r="Y534" s="126"/>
      <c r="Z534" s="98"/>
      <c r="AA534" s="96" t="s">
        <v>5961</v>
      </c>
      <c r="AB534" s="72" t="s">
        <v>4868</v>
      </c>
      <c r="AC534" s="96"/>
      <c r="AD534" s="94">
        <v>41102</v>
      </c>
      <c r="AE534" s="128" t="s">
        <v>5794</v>
      </c>
      <c r="AF534" s="127" t="s">
        <v>4868</v>
      </c>
    </row>
    <row r="535" spans="1:32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4191</v>
      </c>
      <c r="L535" s="32" t="s">
        <v>4192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8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4868</v>
      </c>
      <c r="AC535" s="72"/>
      <c r="AD535" s="54"/>
      <c r="AE535" s="32"/>
      <c r="AF535" s="37" t="s">
        <v>4868</v>
      </c>
    </row>
    <row r="536" spans="1:32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4191</v>
      </c>
      <c r="L536" s="32" t="s">
        <v>4192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8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4426</v>
      </c>
      <c r="AB536" s="72" t="s">
        <v>4868</v>
      </c>
      <c r="AC536" s="72"/>
      <c r="AD536" s="54">
        <v>41079</v>
      </c>
      <c r="AE536" s="32"/>
      <c r="AF536" s="37" t="s">
        <v>4868</v>
      </c>
    </row>
    <row r="537" spans="1:32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4154</v>
      </c>
      <c r="K537" s="32" t="s">
        <v>4193</v>
      </c>
      <c r="L537" s="32" t="s">
        <v>4194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8">
        <f>VLOOKUP(B537,SAOM!B533:L1261,11,0)</f>
        <v>39830000</v>
      </c>
      <c r="U537" s="35"/>
      <c r="V537" s="63" t="str">
        <f>VLOOKUP(B537,SAOM!B533:N1261,13,0)</f>
        <v>-</v>
      </c>
      <c r="W537" s="34"/>
      <c r="X537" s="32"/>
      <c r="Y537" s="36"/>
      <c r="Z537" s="53"/>
      <c r="AA537" s="72"/>
      <c r="AB537" s="72" t="s">
        <v>4868</v>
      </c>
      <c r="AC537" s="72"/>
      <c r="AD537" s="54"/>
      <c r="AE537" s="32"/>
      <c r="AF537" s="37" t="s">
        <v>4868</v>
      </c>
    </row>
    <row r="538" spans="1:32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4154</v>
      </c>
      <c r="K538" s="32" t="s">
        <v>4193</v>
      </c>
      <c r="L538" s="32" t="s">
        <v>4194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8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4427</v>
      </c>
      <c r="AB538" s="72" t="s">
        <v>4868</v>
      </c>
      <c r="AC538" s="72"/>
      <c r="AD538" s="54">
        <v>41079</v>
      </c>
      <c r="AE538" s="32"/>
      <c r="AF538" s="37" t="s">
        <v>4868</v>
      </c>
    </row>
    <row r="539" spans="1:32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519</v>
      </c>
      <c r="H539" s="31" t="s">
        <v>686</v>
      </c>
      <c r="I539" s="31" t="s">
        <v>503</v>
      </c>
      <c r="J539" s="32" t="s">
        <v>4077</v>
      </c>
      <c r="K539" s="32" t="s">
        <v>4181</v>
      </c>
      <c r="L539" s="32" t="s">
        <v>4182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8" t="str">
        <f>VLOOKUP(B539,SAOM!B535:L1263,11,0)</f>
        <v>35930-205</v>
      </c>
      <c r="U539" s="35"/>
      <c r="V539" s="63" t="str">
        <f>VLOOKUP(B539,SAOM!B535:N1263,13,0)</f>
        <v>00:20:0E:10:4F:24</v>
      </c>
      <c r="W539" s="34">
        <v>41107</v>
      </c>
      <c r="X539" s="32" t="s">
        <v>4431</v>
      </c>
      <c r="Y539" s="36">
        <v>41108</v>
      </c>
      <c r="Z539" s="53"/>
      <c r="AA539" s="72"/>
      <c r="AB539" s="72" t="s">
        <v>4868</v>
      </c>
      <c r="AC539" s="72"/>
      <c r="AD539" s="54">
        <v>41107</v>
      </c>
      <c r="AE539" s="129" t="s">
        <v>5968</v>
      </c>
      <c r="AF539" s="37" t="s">
        <v>4868</v>
      </c>
    </row>
    <row r="540" spans="1:32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519</v>
      </c>
      <c r="H540" s="31" t="s">
        <v>686</v>
      </c>
      <c r="I540" s="31" t="s">
        <v>503</v>
      </c>
      <c r="J540" s="32" t="s">
        <v>4077</v>
      </c>
      <c r="K540" s="32" t="s">
        <v>4181</v>
      </c>
      <c r="L540" s="32" t="s">
        <v>4182</v>
      </c>
      <c r="M540" s="63" t="str">
        <f>VLOOKUP(B540,SAOM!B$2:H1491,7,0)</f>
        <v>SES-JODE-3770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8">
        <f>VLOOKUP(B540,SAOM!B536:L1264,11,0)</f>
        <v>35930198</v>
      </c>
      <c r="U540" s="35"/>
      <c r="V540" s="63" t="str">
        <f>VLOOKUP(B540,SAOM!B536:N1264,13,0)</f>
        <v>00:20:0E:10:52:B8</v>
      </c>
      <c r="W540" s="34">
        <v>41109</v>
      </c>
      <c r="X540" s="32" t="s">
        <v>4431</v>
      </c>
      <c r="Y540" s="36">
        <v>41109</v>
      </c>
      <c r="Z540" s="53"/>
      <c r="AA540" s="72"/>
      <c r="AB540" s="72" t="s">
        <v>4868</v>
      </c>
      <c r="AC540" s="72"/>
      <c r="AD540" s="54">
        <v>41109</v>
      </c>
      <c r="AE540" s="32" t="s">
        <v>6040</v>
      </c>
      <c r="AF540" s="37" t="s">
        <v>4868</v>
      </c>
    </row>
    <row r="541" spans="1:32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4191</v>
      </c>
      <c r="L541" s="32" t="s">
        <v>4192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8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72" t="s">
        <v>4868</v>
      </c>
      <c r="AC541" s="72"/>
      <c r="AD541" s="54"/>
      <c r="AE541" s="32"/>
      <c r="AF541" s="37" t="s">
        <v>4868</v>
      </c>
    </row>
    <row r="542" spans="1:32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4191</v>
      </c>
      <c r="L542" s="32" t="s">
        <v>4192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8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4995</v>
      </c>
      <c r="AB542" s="72" t="s">
        <v>4868</v>
      </c>
      <c r="AC542" s="72"/>
      <c r="AD542" s="54">
        <v>41092</v>
      </c>
      <c r="AE542" s="32"/>
      <c r="AF542" s="37" t="s">
        <v>4868</v>
      </c>
    </row>
    <row r="543" spans="1:32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4191</v>
      </c>
      <c r="L543" s="32" t="s">
        <v>4192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8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4428</v>
      </c>
      <c r="AB543" s="72" t="s">
        <v>4868</v>
      </c>
      <c r="AC543" s="72"/>
      <c r="AD543" s="54">
        <v>41079</v>
      </c>
      <c r="AE543" s="32"/>
      <c r="AF543" s="37" t="s">
        <v>4868</v>
      </c>
    </row>
    <row r="544" spans="1:32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519</v>
      </c>
      <c r="H544" s="31" t="s">
        <v>501</v>
      </c>
      <c r="I544" s="31" t="s">
        <v>503</v>
      </c>
      <c r="J544" s="32" t="s">
        <v>175</v>
      </c>
      <c r="K544" s="32" t="s">
        <v>4191</v>
      </c>
      <c r="L544" s="32" t="s">
        <v>4192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41110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8">
        <f>VLOOKUP(B544,SAOM!B540:L1268,11,0)</f>
        <v>39800000</v>
      </c>
      <c r="U544" s="35"/>
      <c r="V544" s="63" t="str">
        <f>VLOOKUP(B544,SAOM!B540:N1268,13,0)</f>
        <v>00:20:0E:10:4A:12</v>
      </c>
      <c r="W544" s="34">
        <v>41110</v>
      </c>
      <c r="X544" s="32" t="s">
        <v>1719</v>
      </c>
      <c r="Y544" s="36">
        <v>41110</v>
      </c>
      <c r="Z544" s="53"/>
      <c r="AA544" s="72"/>
      <c r="AB544" s="72" t="s">
        <v>4868</v>
      </c>
      <c r="AC544" s="72"/>
      <c r="AD544" s="54">
        <v>41110</v>
      </c>
      <c r="AE544" s="129" t="s">
        <v>6052</v>
      </c>
      <c r="AF544" s="37" t="s">
        <v>4868</v>
      </c>
    </row>
    <row r="545" spans="1:32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4191</v>
      </c>
      <c r="L545" s="32" t="s">
        <v>4192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8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4832</v>
      </c>
      <c r="AB545" s="72" t="s">
        <v>4868</v>
      </c>
      <c r="AC545" s="72"/>
      <c r="AD545" s="54">
        <v>41086</v>
      </c>
      <c r="AE545" s="32"/>
      <c r="AF545" s="37" t="s">
        <v>4868</v>
      </c>
    </row>
    <row r="546" spans="1:32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4191</v>
      </c>
      <c r="L546" s="32" t="s">
        <v>4192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8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4861</v>
      </c>
      <c r="AB546" s="72" t="s">
        <v>4868</v>
      </c>
      <c r="AC546" s="72"/>
      <c r="AD546" s="54">
        <v>41086</v>
      </c>
      <c r="AE546" s="32"/>
      <c r="AF546" s="37" t="s">
        <v>4868</v>
      </c>
    </row>
    <row r="547" spans="1:32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4154</v>
      </c>
      <c r="K547" s="32" t="s">
        <v>4395</v>
      </c>
      <c r="L547" s="32" t="s">
        <v>4396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8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5768</v>
      </c>
      <c r="AB547" s="72" t="s">
        <v>4868</v>
      </c>
      <c r="AC547" s="72"/>
      <c r="AD547" s="54">
        <v>41094</v>
      </c>
      <c r="AE547" s="32"/>
      <c r="AF547" s="37" t="s">
        <v>4868</v>
      </c>
    </row>
    <row r="548" spans="1:32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4154</v>
      </c>
      <c r="K548" s="32" t="s">
        <v>4395</v>
      </c>
      <c r="L548" s="32" t="s">
        <v>4396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8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4833</v>
      </c>
      <c r="AB548" s="72" t="s">
        <v>4868</v>
      </c>
      <c r="AC548" s="72"/>
      <c r="AD548" s="54">
        <v>41086</v>
      </c>
      <c r="AE548" s="32"/>
      <c r="AF548" s="37" t="s">
        <v>4868</v>
      </c>
    </row>
    <row r="549" spans="1:32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4871</v>
      </c>
      <c r="K549" s="32" t="s">
        <v>4397</v>
      </c>
      <c r="L549" s="32" t="s">
        <v>4398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8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4994</v>
      </c>
      <c r="AB549" s="72" t="s">
        <v>4868</v>
      </c>
      <c r="AC549" s="72"/>
      <c r="AD549" s="54">
        <v>41089</v>
      </c>
      <c r="AE549" s="32"/>
      <c r="AF549" s="37" t="s">
        <v>4868</v>
      </c>
    </row>
    <row r="550" spans="1:32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4154</v>
      </c>
      <c r="K550" s="32" t="s">
        <v>4395</v>
      </c>
      <c r="L550" s="32" t="s">
        <v>4396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8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72" t="s">
        <v>4868</v>
      </c>
      <c r="AC550" s="72"/>
      <c r="AD550" s="54"/>
      <c r="AE550" s="32"/>
      <c r="AF550" s="37" t="s">
        <v>4868</v>
      </c>
    </row>
    <row r="551" spans="1:32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4154</v>
      </c>
      <c r="K551" s="32" t="s">
        <v>4395</v>
      </c>
      <c r="L551" s="32" t="s">
        <v>4396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8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4868</v>
      </c>
      <c r="AC551" s="72"/>
      <c r="AD551" s="54"/>
      <c r="AE551" s="32"/>
      <c r="AF551" s="37" t="s">
        <v>4868</v>
      </c>
    </row>
    <row r="552" spans="1:32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4154</v>
      </c>
      <c r="K552" s="32" t="s">
        <v>4395</v>
      </c>
      <c r="L552" s="32" t="s">
        <v>4396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8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4868</v>
      </c>
      <c r="AC552" s="72"/>
      <c r="AD552" s="54"/>
      <c r="AE552" s="32"/>
      <c r="AF552" s="37" t="s">
        <v>4868</v>
      </c>
    </row>
    <row r="553" spans="1:32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2921</v>
      </c>
      <c r="K553" s="32" t="s">
        <v>4187</v>
      </c>
      <c r="L553" s="32" t="s">
        <v>4188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8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4851</v>
      </c>
      <c r="AB553" s="72" t="s">
        <v>4868</v>
      </c>
      <c r="AC553" s="72"/>
      <c r="AD553" s="54">
        <v>41086</v>
      </c>
      <c r="AE553" s="32"/>
      <c r="AF553" s="37" t="s">
        <v>4868</v>
      </c>
    </row>
    <row r="554" spans="1:32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2921</v>
      </c>
      <c r="K554" s="32" t="s">
        <v>4187</v>
      </c>
      <c r="L554" s="32" t="s">
        <v>4188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8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4851</v>
      </c>
      <c r="AB554" s="72" t="s">
        <v>4868</v>
      </c>
      <c r="AC554" s="72"/>
      <c r="AD554" s="54">
        <v>41086</v>
      </c>
      <c r="AE554" s="32"/>
      <c r="AF554" s="37" t="s">
        <v>4868</v>
      </c>
    </row>
    <row r="555" spans="1:32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4202</v>
      </c>
      <c r="K555" s="32" t="s">
        <v>4399</v>
      </c>
      <c r="L555" s="32" t="s">
        <v>4400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8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5581</v>
      </c>
      <c r="AB555" s="72" t="s">
        <v>4868</v>
      </c>
      <c r="AC555" s="72"/>
      <c r="AD555" s="54">
        <v>41088</v>
      </c>
      <c r="AE555" s="32"/>
      <c r="AF555" s="37" t="s">
        <v>4868</v>
      </c>
    </row>
    <row r="556" spans="1:32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4202</v>
      </c>
      <c r="K556" s="32" t="s">
        <v>4399</v>
      </c>
      <c r="L556" s="32" t="s">
        <v>4400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8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4852</v>
      </c>
      <c r="AB556" s="72" t="s">
        <v>4868</v>
      </c>
      <c r="AC556" s="72"/>
      <c r="AD556" s="54">
        <v>41086</v>
      </c>
      <c r="AE556" s="32"/>
      <c r="AF556" s="37" t="s">
        <v>4868</v>
      </c>
    </row>
    <row r="557" spans="1:32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4202</v>
      </c>
      <c r="K557" s="32" t="s">
        <v>4399</v>
      </c>
      <c r="L557" s="32" t="s">
        <v>4400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8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4853</v>
      </c>
      <c r="AB557" s="72" t="s">
        <v>4868</v>
      </c>
      <c r="AC557" s="72"/>
      <c r="AD557" s="54">
        <v>41086</v>
      </c>
      <c r="AE557" s="32"/>
      <c r="AF557" s="37" t="s">
        <v>4868</v>
      </c>
    </row>
    <row r="558" spans="1:32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4202</v>
      </c>
      <c r="K558" s="32" t="s">
        <v>4399</v>
      </c>
      <c r="L558" s="32" t="s">
        <v>4400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8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4860</v>
      </c>
      <c r="AB558" s="72" t="s">
        <v>4868</v>
      </c>
      <c r="AC558" s="72"/>
      <c r="AD558" s="54">
        <v>41086</v>
      </c>
      <c r="AE558" s="32"/>
      <c r="AF558" s="37" t="s">
        <v>4868</v>
      </c>
    </row>
    <row r="559" spans="1:32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4202</v>
      </c>
      <c r="K559" s="32" t="s">
        <v>4399</v>
      </c>
      <c r="L559" s="32" t="s">
        <v>4400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 t="str">
        <f>VLOOKUP(B559,SAOM!B555:M1283,12,0)</f>
        <v>(33) 3621-2187</v>
      </c>
      <c r="T559" s="118">
        <f>VLOOKUP(B559,SAOM!B555:L1283,11,0)</f>
        <v>39860000</v>
      </c>
      <c r="U559" s="35"/>
      <c r="V559" s="63" t="str">
        <f>VLOOKUP(B559,SAOM!B555:N1283,13,0)</f>
        <v>-</v>
      </c>
      <c r="W559" s="34"/>
      <c r="X559" s="32"/>
      <c r="Y559" s="36"/>
      <c r="Z559" s="53"/>
      <c r="AA559" s="72"/>
      <c r="AB559" s="72" t="s">
        <v>4868</v>
      </c>
      <c r="AC559" s="72"/>
      <c r="AD559" s="54"/>
      <c r="AE559" s="32"/>
      <c r="AF559" s="37" t="s">
        <v>4868</v>
      </c>
    </row>
    <row r="560" spans="1:32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4202</v>
      </c>
      <c r="K560" s="32" t="s">
        <v>4399</v>
      </c>
      <c r="L560" s="32" t="s">
        <v>4400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8">
        <f>VLOOKUP(B560,SAOM!B556:L1284,11,0)</f>
        <v>39860000</v>
      </c>
      <c r="U560" s="35"/>
      <c r="V560" s="63" t="str">
        <f>VLOOKUP(B560,SAOM!B556:N1284,13,0)</f>
        <v>-</v>
      </c>
      <c r="W560" s="34"/>
      <c r="X560" s="32"/>
      <c r="Y560" s="36"/>
      <c r="Z560" s="53"/>
      <c r="AA560" s="72"/>
      <c r="AB560" s="72" t="s">
        <v>4868</v>
      </c>
      <c r="AC560" s="72"/>
      <c r="AD560" s="54"/>
      <c r="AE560" s="32"/>
      <c r="AF560" s="37" t="s">
        <v>4868</v>
      </c>
    </row>
    <row r="561" spans="1:32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4202</v>
      </c>
      <c r="K561" s="32" t="s">
        <v>4399</v>
      </c>
      <c r="L561" s="32" t="s">
        <v>4400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8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4868</v>
      </c>
      <c r="AC561" s="72"/>
      <c r="AD561" s="54"/>
      <c r="AE561" s="32"/>
      <c r="AF561" s="37" t="s">
        <v>4868</v>
      </c>
    </row>
    <row r="562" spans="1:32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4202</v>
      </c>
      <c r="K562" s="32" t="s">
        <v>4399</v>
      </c>
      <c r="L562" s="32" t="s">
        <v>4400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8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5582</v>
      </c>
      <c r="AB562" s="72" t="s">
        <v>4868</v>
      </c>
      <c r="AC562" s="72"/>
      <c r="AD562" s="54">
        <v>41088</v>
      </c>
      <c r="AE562" s="32"/>
      <c r="AF562" s="37" t="s">
        <v>4868</v>
      </c>
    </row>
    <row r="563" spans="1:32" s="114" customFormat="1">
      <c r="A563" s="69">
        <v>3674</v>
      </c>
      <c r="B563" s="61">
        <v>3674</v>
      </c>
      <c r="C563" s="49">
        <v>41071</v>
      </c>
      <c r="D563" s="49">
        <v>41116</v>
      </c>
      <c r="E563" s="49">
        <f t="shared" si="10"/>
        <v>41131</v>
      </c>
      <c r="F563" s="49" t="s">
        <v>503</v>
      </c>
      <c r="G563" s="100" t="s">
        <v>519</v>
      </c>
      <c r="H563" s="100" t="s">
        <v>501</v>
      </c>
      <c r="I563" s="100" t="s">
        <v>503</v>
      </c>
      <c r="J563" s="70" t="s">
        <v>175</v>
      </c>
      <c r="K563" s="70" t="s">
        <v>4191</v>
      </c>
      <c r="L563" s="70" t="s">
        <v>4192</v>
      </c>
      <c r="M563" s="61" t="str">
        <f>VLOOKUP(B563,SAOM!B$2:H1514,7,0)</f>
        <v>SES-TENI-3674</v>
      </c>
      <c r="N563" s="61">
        <v>4033</v>
      </c>
      <c r="O563" s="49">
        <f>VLOOKUP(B563,SAOM!B$2:I1514,8,0)</f>
        <v>41106</v>
      </c>
      <c r="P563" s="49" t="e">
        <f>VLOOKUP(B563,AG_Lider!A$1:F1873,6,0)</f>
        <v>#N/A</v>
      </c>
      <c r="Q563" s="109" t="str">
        <f>VLOOKUP(B563,SAOM!B$2:J1514,9,0)</f>
        <v>Lucélia Barbosa</v>
      </c>
      <c r="R563" s="49" t="str">
        <f>VLOOKUP(B563,SAOM!B$2:K1960,10,0)</f>
        <v>Estrada da Penitenciária , s/n - Zona Rural - Bairro Alto São Jacinto</v>
      </c>
      <c r="S563" s="109" t="str">
        <f>VLOOKUP(B563,SAOM!B559:M1287,12,0)</f>
        <v>(33) 3529-2328</v>
      </c>
      <c r="T563" s="132">
        <f>VLOOKUP(B563,SAOM!B559:L1287,11,0)</f>
        <v>39800000</v>
      </c>
      <c r="U563" s="110"/>
      <c r="V563" s="61" t="str">
        <f>VLOOKUP(B563,SAOM!B559:N1287,13,0)</f>
        <v>00:20:0e:10:4a:16</v>
      </c>
      <c r="W563" s="49">
        <v>41106</v>
      </c>
      <c r="X563" s="70" t="s">
        <v>1719</v>
      </c>
      <c r="Y563" s="111">
        <v>41113</v>
      </c>
      <c r="Z563" s="112"/>
      <c r="AA563" s="95" t="s">
        <v>5863</v>
      </c>
      <c r="AB563" s="95" t="s">
        <v>4868</v>
      </c>
      <c r="AC563" s="95"/>
      <c r="AD563" s="113">
        <v>41113</v>
      </c>
      <c r="AE563" s="70" t="s">
        <v>5971</v>
      </c>
      <c r="AF563" s="114" t="s">
        <v>4868</v>
      </c>
    </row>
    <row r="564" spans="1:32" s="127" customFormat="1">
      <c r="A564" s="119">
        <v>3673</v>
      </c>
      <c r="B564" s="120">
        <v>3673</v>
      </c>
      <c r="C564" s="121">
        <v>41071</v>
      </c>
      <c r="D564" s="121">
        <v>41116</v>
      </c>
      <c r="E564" s="121">
        <f t="shared" si="10"/>
        <v>41131</v>
      </c>
      <c r="F564" s="121" t="s">
        <v>503</v>
      </c>
      <c r="G564" s="122" t="s">
        <v>2470</v>
      </c>
      <c r="H564" s="122" t="s">
        <v>501</v>
      </c>
      <c r="I564" s="122" t="s">
        <v>503</v>
      </c>
      <c r="J564" s="123" t="s">
        <v>175</v>
      </c>
      <c r="K564" s="123" t="s">
        <v>4191</v>
      </c>
      <c r="L564" s="123" t="s">
        <v>4192</v>
      </c>
      <c r="M564" s="120" t="str">
        <f>VLOOKUP(B564,SAOM!B$2:H1516,7,0)</f>
        <v>SES-TENI-3673</v>
      </c>
      <c r="N564" s="120">
        <v>4033</v>
      </c>
      <c r="O564" s="121">
        <f>VLOOKUP(B564,SAOM!B$2:I1516,8,0)</f>
        <v>41108</v>
      </c>
      <c r="P564" s="121" t="e">
        <f>VLOOKUP(B564,AG_Lider!A$1:F1875,6,0)</f>
        <v>#N/A</v>
      </c>
      <c r="Q564" s="124" t="str">
        <f>VLOOKUP(B564,SAOM!B$2:J1516,9,0)</f>
        <v>Pablo Cordeiro da Silva</v>
      </c>
      <c r="R564" s="121" t="str">
        <f>VLOOKUP(B564,SAOM!B$2:K1962,10,0)</f>
        <v>Rua Conselheiro Mayrink , n115 - Bairro  Altino Barbosa</v>
      </c>
      <c r="S564" s="124" t="str">
        <f>VLOOKUP(B564,SAOM!B560:M1288,12,0)</f>
        <v>(33) 3529-2338</v>
      </c>
      <c r="T564" s="130">
        <f>VLOOKUP(B564,SAOM!B560:L1288,11,0)</f>
        <v>39800000</v>
      </c>
      <c r="U564" s="125"/>
      <c r="V564" s="120" t="str">
        <f>VLOOKUP(B564,SAOM!B560:N1288,13,0)</f>
        <v>00:20:0e:10:48:db</v>
      </c>
      <c r="W564" s="121">
        <v>41108</v>
      </c>
      <c r="X564" s="123" t="s">
        <v>1719</v>
      </c>
      <c r="Y564" s="126"/>
      <c r="Z564" s="98"/>
      <c r="AA564" s="96" t="s">
        <v>5978</v>
      </c>
      <c r="AB564" s="72" t="s">
        <v>4868</v>
      </c>
      <c r="AC564" s="96"/>
      <c r="AD564" s="94">
        <v>41108</v>
      </c>
      <c r="AE564" s="123" t="s">
        <v>6022</v>
      </c>
      <c r="AF564" s="127" t="s">
        <v>4868</v>
      </c>
    </row>
    <row r="565" spans="1:32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4203</v>
      </c>
      <c r="K565" s="32" t="s">
        <v>4401</v>
      </c>
      <c r="L565" s="32" t="s">
        <v>4402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8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4868</v>
      </c>
      <c r="AC565" s="72"/>
      <c r="AD565" s="54"/>
      <c r="AE565" s="32"/>
      <c r="AF565" s="37" t="s">
        <v>4868</v>
      </c>
    </row>
    <row r="566" spans="1:32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2123</v>
      </c>
      <c r="K566" s="32" t="s">
        <v>4403</v>
      </c>
      <c r="L566" s="32" t="s">
        <v>4404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8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4868</v>
      </c>
      <c r="AC566" s="72"/>
      <c r="AD566" s="54"/>
      <c r="AE566" s="32"/>
      <c r="AF566" s="37" t="s">
        <v>4868</v>
      </c>
    </row>
    <row r="567" spans="1:32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4191</v>
      </c>
      <c r="L567" s="32" t="s">
        <v>4192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8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4996</v>
      </c>
      <c r="AB567" s="72" t="s">
        <v>4868</v>
      </c>
      <c r="AC567" s="72"/>
      <c r="AD567" s="54">
        <v>41092</v>
      </c>
      <c r="AE567" s="32"/>
      <c r="AF567" s="37" t="s">
        <v>4868</v>
      </c>
    </row>
    <row r="568" spans="1:32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4191</v>
      </c>
      <c r="L568" s="32" t="s">
        <v>4192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8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4862</v>
      </c>
      <c r="AB568" s="72" t="s">
        <v>4868</v>
      </c>
      <c r="AC568" s="72"/>
      <c r="AD568" s="54">
        <v>41086</v>
      </c>
      <c r="AE568" s="32"/>
      <c r="AF568" s="37" t="s">
        <v>4868</v>
      </c>
    </row>
    <row r="569" spans="1:32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4124</v>
      </c>
      <c r="K569" s="32" t="s">
        <v>4405</v>
      </c>
      <c r="L569" s="32" t="s">
        <v>4406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8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4868</v>
      </c>
      <c r="AC569" s="72"/>
      <c r="AD569" s="54"/>
      <c r="AE569" s="32"/>
      <c r="AF569" s="37" t="s">
        <v>4868</v>
      </c>
    </row>
    <row r="570" spans="1:32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4191</v>
      </c>
      <c r="L570" s="32" t="s">
        <v>4192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8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4863</v>
      </c>
      <c r="AB570" s="72" t="s">
        <v>4868</v>
      </c>
      <c r="AC570" s="72"/>
      <c r="AD570" s="54">
        <v>41086</v>
      </c>
      <c r="AE570" s="32"/>
      <c r="AF570" s="37" t="s">
        <v>4868</v>
      </c>
    </row>
    <row r="571" spans="1:32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4191</v>
      </c>
      <c r="L571" s="32" t="s">
        <v>4192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8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4868</v>
      </c>
      <c r="AC571" s="72"/>
      <c r="AD571" s="54"/>
      <c r="AE571" s="32"/>
      <c r="AF571" s="37" t="s">
        <v>4868</v>
      </c>
    </row>
    <row r="572" spans="1:32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4191</v>
      </c>
      <c r="L572" s="32" t="s">
        <v>4192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8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4868</v>
      </c>
      <c r="AC572" s="72"/>
      <c r="AD572" s="54"/>
      <c r="AE572" s="32"/>
      <c r="AF572" s="37" t="s">
        <v>4868</v>
      </c>
    </row>
    <row r="573" spans="1:32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4191</v>
      </c>
      <c r="L573" s="32" t="s">
        <v>4192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8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4868</v>
      </c>
      <c r="AC573" s="72"/>
      <c r="AD573" s="54"/>
      <c r="AE573" s="32"/>
      <c r="AF573" s="37" t="s">
        <v>4868</v>
      </c>
    </row>
    <row r="574" spans="1:32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4191</v>
      </c>
      <c r="L574" s="32" t="s">
        <v>4192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8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4864</v>
      </c>
      <c r="AB574" s="72" t="s">
        <v>4868</v>
      </c>
      <c r="AC574" s="72"/>
      <c r="AD574" s="54">
        <v>41086</v>
      </c>
      <c r="AE574" s="32"/>
      <c r="AF574" s="37" t="s">
        <v>4868</v>
      </c>
    </row>
    <row r="575" spans="1:32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4101</v>
      </c>
      <c r="K575" s="32" t="s">
        <v>4185</v>
      </c>
      <c r="L575" s="32" t="s">
        <v>4186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8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4865</v>
      </c>
      <c r="AB575" s="72" t="s">
        <v>4868</v>
      </c>
      <c r="AC575" s="72"/>
      <c r="AD575" s="54">
        <v>41086</v>
      </c>
      <c r="AE575" s="32"/>
      <c r="AF575" s="37" t="s">
        <v>4868</v>
      </c>
    </row>
    <row r="576" spans="1:32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4101</v>
      </c>
      <c r="K576" s="32" t="s">
        <v>4185</v>
      </c>
      <c r="L576" s="32" t="s">
        <v>4186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8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4866</v>
      </c>
      <c r="AB576" s="72" t="s">
        <v>4868</v>
      </c>
      <c r="AC576" s="72"/>
      <c r="AD576" s="54">
        <v>41086</v>
      </c>
      <c r="AE576" s="32"/>
      <c r="AF576" s="37" t="s">
        <v>4868</v>
      </c>
    </row>
    <row r="577" spans="1:32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4101</v>
      </c>
      <c r="K577" s="32" t="s">
        <v>4185</v>
      </c>
      <c r="L577" s="32" t="s">
        <v>4186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8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4867</v>
      </c>
      <c r="AB577" s="72" t="s">
        <v>4868</v>
      </c>
      <c r="AC577" s="72"/>
      <c r="AD577" s="54">
        <v>41086</v>
      </c>
      <c r="AE577" s="32"/>
      <c r="AF577" s="37" t="s">
        <v>4868</v>
      </c>
    </row>
    <row r="578" spans="1:32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4204</v>
      </c>
      <c r="K578" s="32" t="s">
        <v>4407</v>
      </c>
      <c r="L578" s="32" t="s">
        <v>4408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VLOOKUP(B578,SAOM!B574:M1302,12,0)</f>
        <v>(33) 3426-1379</v>
      </c>
      <c r="T578" s="118">
        <f>VLOOKUP(B578,SAOM!B574:L1302,11,0)</f>
        <v>35894000</v>
      </c>
      <c r="U578" s="35"/>
      <c r="V578" s="63" t="str">
        <f>VLOOKUP(B578,SAOM!B574:N1302,13,0)</f>
        <v>-</v>
      </c>
      <c r="W578" s="34"/>
      <c r="X578" s="32"/>
      <c r="Y578" s="36"/>
      <c r="Z578" s="53"/>
      <c r="AA578" s="72"/>
      <c r="AB578" s="72" t="s">
        <v>4868</v>
      </c>
      <c r="AC578" s="72"/>
      <c r="AD578" s="54"/>
      <c r="AE578" s="32"/>
      <c r="AF578" s="37" t="s">
        <v>4868</v>
      </c>
    </row>
    <row r="579" spans="1:32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519</v>
      </c>
      <c r="H579" s="31" t="s">
        <v>501</v>
      </c>
      <c r="I579" s="31" t="s">
        <v>503</v>
      </c>
      <c r="J579" s="32" t="s">
        <v>2445</v>
      </c>
      <c r="K579" s="32" t="s">
        <v>2416</v>
      </c>
      <c r="L579" s="32" t="s">
        <v>2417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8" t="str">
        <f>VLOOKUP(B579,SAOM!B575:L1303,11,0)</f>
        <v>35970-000</v>
      </c>
      <c r="U579" s="35"/>
      <c r="V579" s="63" t="str">
        <f>VLOOKUP(B579,SAOM!B575:N1303,13,0)</f>
        <v>00:20:0e:10:49:e7</v>
      </c>
      <c r="W579" s="34">
        <v>41103</v>
      </c>
      <c r="X579" s="32" t="s">
        <v>5799</v>
      </c>
      <c r="Y579" s="36">
        <v>41103</v>
      </c>
      <c r="Z579" s="53"/>
      <c r="AA579" s="72"/>
      <c r="AB579" s="72" t="s">
        <v>4868</v>
      </c>
      <c r="AC579" s="72"/>
      <c r="AD579" s="54">
        <v>41103</v>
      </c>
      <c r="AE579" s="129" t="s">
        <v>5800</v>
      </c>
      <c r="AF579" s="37" t="s">
        <v>4868</v>
      </c>
    </row>
    <row r="580" spans="1:32" s="37" customFormat="1" ht="15" customHeight="1">
      <c r="A580" s="30">
        <v>3742</v>
      </c>
      <c r="B580" s="61">
        <v>3742</v>
      </c>
      <c r="C580" s="34">
        <v>41073</v>
      </c>
      <c r="D580" s="34">
        <v>41139</v>
      </c>
      <c r="E580" s="34">
        <f t="shared" si="10"/>
        <v>41154</v>
      </c>
      <c r="F580" s="34">
        <v>41086</v>
      </c>
      <c r="G580" s="31" t="s">
        <v>754</v>
      </c>
      <c r="H580" s="31" t="s">
        <v>501</v>
      </c>
      <c r="I580" s="31" t="s">
        <v>508</v>
      </c>
      <c r="J580" s="32" t="s">
        <v>2445</v>
      </c>
      <c r="K580" s="32" t="s">
        <v>2416</v>
      </c>
      <c r="L580" s="32" t="s">
        <v>2417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8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105" t="s">
        <v>6144</v>
      </c>
      <c r="AB580" s="72" t="s">
        <v>4868</v>
      </c>
      <c r="AC580" s="72"/>
      <c r="AD580" s="54">
        <v>41108</v>
      </c>
      <c r="AE580" s="37" t="s">
        <v>5800</v>
      </c>
      <c r="AF580" s="37" t="s">
        <v>4868</v>
      </c>
    </row>
    <row r="581" spans="1:32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4202</v>
      </c>
      <c r="K581" s="32" t="s">
        <v>4399</v>
      </c>
      <c r="L581" s="32" t="s">
        <v>4400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8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4854</v>
      </c>
      <c r="AB581" s="72" t="s">
        <v>4868</v>
      </c>
      <c r="AC581" s="72"/>
      <c r="AD581" s="54">
        <v>41086</v>
      </c>
      <c r="AE581" s="32"/>
      <c r="AF581" s="37" t="s">
        <v>4868</v>
      </c>
    </row>
    <row r="582" spans="1:32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4205</v>
      </c>
      <c r="K582" s="32" t="s">
        <v>4409</v>
      </c>
      <c r="L582" s="32" t="s">
        <v>4410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8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4868</v>
      </c>
      <c r="AC582" s="72"/>
      <c r="AD582" s="54"/>
      <c r="AE582" s="32"/>
      <c r="AF582" s="37" t="s">
        <v>4868</v>
      </c>
    </row>
    <row r="583" spans="1:32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4411</v>
      </c>
      <c r="L583" s="32" t="s">
        <v>4412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8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4855</v>
      </c>
      <c r="AB583" s="72" t="s">
        <v>4868</v>
      </c>
      <c r="AC583" s="72"/>
      <c r="AD583" s="54">
        <v>41086</v>
      </c>
      <c r="AE583" s="32"/>
      <c r="AF583" s="37" t="s">
        <v>4868</v>
      </c>
    </row>
    <row r="584" spans="1:32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519</v>
      </c>
      <c r="H584" s="31" t="s">
        <v>501</v>
      </c>
      <c r="I584" s="31" t="s">
        <v>503</v>
      </c>
      <c r="J584" s="32" t="s">
        <v>2445</v>
      </c>
      <c r="K584" s="32" t="s">
        <v>4413</v>
      </c>
      <c r="L584" s="32" t="s">
        <v>4414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8" t="str">
        <f>VLOOKUP(B584,SAOM!B580:L1308,11,0)</f>
        <v>35970-000</v>
      </c>
      <c r="U584" s="35"/>
      <c r="V584" s="63" t="str">
        <f>VLOOKUP(B584,SAOM!B580:N1308,13,0)</f>
        <v>00:20:0e:10:48:87</v>
      </c>
      <c r="W584" s="34">
        <v>41103</v>
      </c>
      <c r="X584" s="32" t="s">
        <v>5417</v>
      </c>
      <c r="Y584" s="36">
        <v>41103</v>
      </c>
      <c r="Z584" s="53"/>
      <c r="AA584" s="72"/>
      <c r="AB584" s="72" t="s">
        <v>4868</v>
      </c>
      <c r="AC584" s="72"/>
      <c r="AD584" s="54">
        <v>41103</v>
      </c>
      <c r="AE584" s="129" t="s">
        <v>5801</v>
      </c>
      <c r="AF584" s="37" t="s">
        <v>4868</v>
      </c>
    </row>
    <row r="585" spans="1:32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4202</v>
      </c>
      <c r="K585" s="32" t="s">
        <v>4399</v>
      </c>
      <c r="L585" s="32" t="s">
        <v>4400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8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4856</v>
      </c>
      <c r="AB585" s="72" t="s">
        <v>4868</v>
      </c>
      <c r="AC585" s="72"/>
      <c r="AD585" s="54">
        <v>41086</v>
      </c>
      <c r="AE585" s="108"/>
      <c r="AF585" s="37" t="s">
        <v>4868</v>
      </c>
    </row>
    <row r="586" spans="1:32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2445</v>
      </c>
      <c r="K586" s="32" t="s">
        <v>4413</v>
      </c>
      <c r="L586" s="32" t="s">
        <v>4414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8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4857</v>
      </c>
      <c r="AB586" s="72" t="s">
        <v>4868</v>
      </c>
      <c r="AC586" s="72"/>
      <c r="AD586" s="54">
        <v>41086</v>
      </c>
      <c r="AE586" s="32"/>
      <c r="AF586" s="37" t="s">
        <v>4868</v>
      </c>
    </row>
    <row r="587" spans="1:32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2445</v>
      </c>
      <c r="K587" s="32" t="s">
        <v>4413</v>
      </c>
      <c r="L587" s="32" t="s">
        <v>4414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8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4858</v>
      </c>
      <c r="AB587" s="72" t="s">
        <v>4868</v>
      </c>
      <c r="AC587" s="72"/>
      <c r="AD587" s="54">
        <v>41086</v>
      </c>
      <c r="AE587" s="32"/>
      <c r="AF587" s="37" t="s">
        <v>4868</v>
      </c>
    </row>
    <row r="588" spans="1:32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519</v>
      </c>
      <c r="H588" s="31" t="s">
        <v>501</v>
      </c>
      <c r="I588" s="31" t="s">
        <v>503</v>
      </c>
      <c r="J588" s="32" t="s">
        <v>2445</v>
      </c>
      <c r="K588" s="32" t="s">
        <v>4413</v>
      </c>
      <c r="L588" s="32" t="s">
        <v>4414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8" t="str">
        <f>VLOOKUP(B588,SAOM!B584:L1312,11,0)</f>
        <v>35970-000</v>
      </c>
      <c r="U588" s="35"/>
      <c r="V588" s="63" t="str">
        <f>VLOOKUP(B588,SAOM!B584:N1312,13,0)</f>
        <v>00:20:0e:10:4a:1b</v>
      </c>
      <c r="W588" s="34">
        <v>41101</v>
      </c>
      <c r="X588" s="32" t="s">
        <v>1637</v>
      </c>
      <c r="Y588" s="36">
        <v>41107</v>
      </c>
      <c r="Z588" s="53"/>
      <c r="AA588" s="72"/>
      <c r="AB588" s="72" t="s">
        <v>4868</v>
      </c>
      <c r="AC588" s="72"/>
      <c r="AD588" s="54">
        <v>41107</v>
      </c>
      <c r="AE588" s="129" t="s">
        <v>4433</v>
      </c>
      <c r="AF588" s="37" t="s">
        <v>4868</v>
      </c>
    </row>
    <row r="589" spans="1:32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503</v>
      </c>
      <c r="G589" s="31" t="s">
        <v>519</v>
      </c>
      <c r="H589" s="31" t="s">
        <v>501</v>
      </c>
      <c r="I589" s="31" t="s">
        <v>503</v>
      </c>
      <c r="J589" s="32" t="s">
        <v>2445</v>
      </c>
      <c r="K589" s="32" t="s">
        <v>4413</v>
      </c>
      <c r="L589" s="32" t="s">
        <v>4414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8" t="str">
        <f>VLOOKUP(B589,SAOM!B585:L1313,11,0)</f>
        <v>35970-000</v>
      </c>
      <c r="U589" s="35"/>
      <c r="V589" s="63" t="str">
        <f>VLOOKUP(B589,SAOM!B585:N1313,13,0)</f>
        <v>00:20:0e:10:52:b5</v>
      </c>
      <c r="W589" s="34">
        <v>41101</v>
      </c>
      <c r="X589" s="32" t="s">
        <v>5850</v>
      </c>
      <c r="Y589" s="36">
        <v>41107</v>
      </c>
      <c r="Z589" s="53"/>
      <c r="AA589" s="72" t="s">
        <v>4870</v>
      </c>
      <c r="AB589" s="72" t="s">
        <v>4868</v>
      </c>
      <c r="AC589" s="72"/>
      <c r="AD589" s="54">
        <v>41107</v>
      </c>
      <c r="AE589" s="32" t="s">
        <v>4433</v>
      </c>
      <c r="AF589" s="37" t="s">
        <v>4868</v>
      </c>
    </row>
    <row r="590" spans="1:32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2445</v>
      </c>
      <c r="K590" s="32" t="s">
        <v>4413</v>
      </c>
      <c r="L590" s="32" t="s">
        <v>4414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8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4859</v>
      </c>
      <c r="AB590" s="72" t="s">
        <v>4868</v>
      </c>
      <c r="AC590" s="72"/>
      <c r="AD590" s="54">
        <v>41086</v>
      </c>
      <c r="AE590" s="32"/>
      <c r="AF590" s="37" t="s">
        <v>4868</v>
      </c>
    </row>
    <row r="591" spans="1:32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519</v>
      </c>
      <c r="H591" s="31" t="s">
        <v>501</v>
      </c>
      <c r="I591" s="31" t="s">
        <v>503</v>
      </c>
      <c r="J591" s="32" t="s">
        <v>2445</v>
      </c>
      <c r="K591" s="32" t="s">
        <v>4413</v>
      </c>
      <c r="L591" s="32" t="s">
        <v>4414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8" t="str">
        <f>VLOOKUP(B591,SAOM!B587:L1315,11,0)</f>
        <v>35970-000</v>
      </c>
      <c r="U591" s="35"/>
      <c r="V591" s="63" t="str">
        <f>VLOOKUP(B591,SAOM!B587:N1315,13,0)</f>
        <v>00:20:0e:10:52:53</v>
      </c>
      <c r="W591" s="34">
        <v>41107</v>
      </c>
      <c r="X591" s="32" t="s">
        <v>5771</v>
      </c>
      <c r="Y591" s="36">
        <v>41107</v>
      </c>
      <c r="Z591" s="53"/>
      <c r="AA591" s="72" t="s">
        <v>5976</v>
      </c>
      <c r="AB591" s="72" t="s">
        <v>4868</v>
      </c>
      <c r="AC591" s="72"/>
      <c r="AD591" s="54">
        <v>41107</v>
      </c>
      <c r="AE591" s="129" t="s">
        <v>5967</v>
      </c>
      <c r="AF591" s="37" t="s">
        <v>4868</v>
      </c>
    </row>
    <row r="592" spans="1:32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4124</v>
      </c>
      <c r="K592" s="32" t="s">
        <v>4405</v>
      </c>
      <c r="L592" s="32" t="s">
        <v>4406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8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4855</v>
      </c>
      <c r="AB592" s="72" t="s">
        <v>4868</v>
      </c>
      <c r="AC592" s="72"/>
      <c r="AD592" s="54">
        <v>41086</v>
      </c>
      <c r="AE592" s="32"/>
      <c r="AF592" s="37" t="s">
        <v>4868</v>
      </c>
    </row>
    <row r="593" spans="1:32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4124</v>
      </c>
      <c r="K593" s="32" t="s">
        <v>4405</v>
      </c>
      <c r="L593" s="32" t="s">
        <v>4406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8">
        <f>VLOOKUP(B593,SAOM!B589:L1317,11,0)</f>
        <v>38770000</v>
      </c>
      <c r="U593" s="35"/>
      <c r="V593" s="63" t="str">
        <f>VLOOKUP(B593,SAOM!B589:N1317,13,0)</f>
        <v>-</v>
      </c>
      <c r="W593" s="34"/>
      <c r="X593" s="32"/>
      <c r="Y593" s="36"/>
      <c r="Z593" s="53"/>
      <c r="AA593" s="72"/>
      <c r="AB593" s="72" t="s">
        <v>4868</v>
      </c>
      <c r="AC593" s="72"/>
      <c r="AD593" s="54"/>
      <c r="AE593" s="32"/>
      <c r="AF593" s="37" t="s">
        <v>4868</v>
      </c>
    </row>
    <row r="594" spans="1:32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2768</v>
      </c>
      <c r="K594" s="32" t="s">
        <v>2798</v>
      </c>
      <c r="L594" s="32" t="s">
        <v>2799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8">
        <f>VLOOKUP(B594,SAOM!B590:L1318,11,0)</f>
        <v>38570000</v>
      </c>
      <c r="U594" s="35"/>
      <c r="V594" s="63" t="str">
        <f>VLOOKUP(B594,SAOM!B590:N1318,13,0)</f>
        <v>-</v>
      </c>
      <c r="W594" s="34"/>
      <c r="X594" s="32"/>
      <c r="Y594" s="36"/>
      <c r="Z594" s="53"/>
      <c r="AA594" s="72"/>
      <c r="AB594" s="72" t="s">
        <v>4868</v>
      </c>
      <c r="AC594" s="72"/>
      <c r="AD594" s="54"/>
      <c r="AE594" s="32"/>
      <c r="AF594" s="37" t="s">
        <v>4868</v>
      </c>
    </row>
    <row r="595" spans="1:32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2875</v>
      </c>
      <c r="K595" s="32" t="s">
        <v>4415</v>
      </c>
      <c r="L595" s="32" t="s">
        <v>4416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8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4868</v>
      </c>
      <c r="AC595" s="72"/>
      <c r="AD595" s="54"/>
      <c r="AE595" s="32"/>
      <c r="AF595" s="37" t="s">
        <v>4868</v>
      </c>
    </row>
    <row r="596" spans="1:32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2875</v>
      </c>
      <c r="K596" s="32" t="s">
        <v>4415</v>
      </c>
      <c r="L596" s="32" t="s">
        <v>4416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8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4868</v>
      </c>
      <c r="AC596" s="72"/>
      <c r="AD596" s="54"/>
      <c r="AE596" s="32"/>
      <c r="AF596" s="37" t="s">
        <v>4868</v>
      </c>
    </row>
    <row r="597" spans="1:32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2875</v>
      </c>
      <c r="K597" s="32" t="s">
        <v>4415</v>
      </c>
      <c r="L597" s="32" t="s">
        <v>4416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8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72" t="s">
        <v>4868</v>
      </c>
      <c r="AC597" s="72"/>
      <c r="AD597" s="54"/>
      <c r="AE597" s="32"/>
      <c r="AF597" s="37" t="s">
        <v>4868</v>
      </c>
    </row>
    <row r="598" spans="1:32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2768</v>
      </c>
      <c r="K598" s="32" t="s">
        <v>2798</v>
      </c>
      <c r="L598" s="32" t="s">
        <v>2799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8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4855</v>
      </c>
      <c r="AB598" s="72" t="s">
        <v>4868</v>
      </c>
      <c r="AC598" s="72"/>
      <c r="AD598" s="54">
        <v>41086</v>
      </c>
      <c r="AE598" s="32"/>
      <c r="AF598" s="37" t="s">
        <v>4868</v>
      </c>
    </row>
    <row r="599" spans="1:32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4780</v>
      </c>
      <c r="L599" s="32" t="s">
        <v>4781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8" t="str">
        <f>VLOOKUP(B599,SAOM!B595:L1323,11,0)</f>
        <v>35938-000</v>
      </c>
      <c r="U599" s="35"/>
      <c r="V599" s="63" t="str">
        <f>VLOOKUP(B599,SAOM!B595:N1323,13,0)</f>
        <v>-</v>
      </c>
      <c r="W599" s="34"/>
      <c r="X599" s="32"/>
      <c r="Y599" s="36"/>
      <c r="Z599" s="53"/>
      <c r="AA599" s="72"/>
      <c r="AB599" s="72" t="s">
        <v>4868</v>
      </c>
      <c r="AC599" s="72"/>
      <c r="AD599" s="54"/>
      <c r="AE599" s="32"/>
      <c r="AF599" s="37" t="s">
        <v>4868</v>
      </c>
    </row>
    <row r="600" spans="1:32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2470</v>
      </c>
      <c r="H600" s="31" t="s">
        <v>501</v>
      </c>
      <c r="I600" s="31" t="s">
        <v>503</v>
      </c>
      <c r="J600" s="32" t="s">
        <v>2445</v>
      </c>
      <c r="K600" s="32" t="s">
        <v>4413</v>
      </c>
      <c r="L600" s="32" t="s">
        <v>4414</v>
      </c>
      <c r="M600" s="63" t="str">
        <f>VLOOKUP(B600,SAOM!B$2:H1552,7,0)</f>
        <v>SES-BAIS-3741</v>
      </c>
      <c r="N600" s="63">
        <v>4033</v>
      </c>
      <c r="O600" s="34">
        <f>VLOOKUP(B600,SAOM!B$2:I1552,8,0)</f>
        <v>41103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 t="str">
        <f>VLOOKUP(B600,SAOM!B596:M1324,12,0)</f>
        <v>(31) 3837-9347</v>
      </c>
      <c r="T600" s="118">
        <f>VLOOKUP(B600,SAOM!B596:L1324,11,0)</f>
        <v>35970000</v>
      </c>
      <c r="U600" s="35"/>
      <c r="V600" s="63" t="str">
        <f>VLOOKUP(B600,SAOM!B596:N1324,13,0)</f>
        <v>00:20:0E:10:52:D2</v>
      </c>
      <c r="W600" s="34">
        <v>41103</v>
      </c>
      <c r="X600" s="32" t="s">
        <v>1637</v>
      </c>
      <c r="Y600" s="36"/>
      <c r="Z600" s="53"/>
      <c r="AA600" s="72" t="s">
        <v>5805</v>
      </c>
      <c r="AB600" s="72" t="s">
        <v>4868</v>
      </c>
      <c r="AC600" s="72"/>
      <c r="AD600" s="54">
        <v>41110</v>
      </c>
      <c r="AE600" s="32" t="s">
        <v>4975</v>
      </c>
      <c r="AF600" s="37" t="s">
        <v>4868</v>
      </c>
    </row>
    <row r="601" spans="1:32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766</v>
      </c>
      <c r="H601" s="31" t="s">
        <v>501</v>
      </c>
      <c r="I601" s="31" t="s">
        <v>508</v>
      </c>
      <c r="J601" s="32" t="s">
        <v>4203</v>
      </c>
      <c r="K601" s="32" t="s">
        <v>4401</v>
      </c>
      <c r="L601" s="32" t="s">
        <v>4402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8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5788</v>
      </c>
      <c r="AB601" s="72" t="s">
        <v>4868</v>
      </c>
      <c r="AC601" s="72"/>
      <c r="AD601" s="54">
        <v>41102</v>
      </c>
      <c r="AE601" s="32"/>
      <c r="AF601" s="37" t="s">
        <v>4868</v>
      </c>
    </row>
    <row r="602" spans="1:32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4782</v>
      </c>
      <c r="L602" s="32" t="s">
        <v>4783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8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4868</v>
      </c>
      <c r="AC602" s="72"/>
      <c r="AD602" s="54"/>
      <c r="AE602" s="32"/>
      <c r="AF602" s="37" t="s">
        <v>4868</v>
      </c>
    </row>
    <row r="603" spans="1:32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519</v>
      </c>
      <c r="H603" s="31" t="s">
        <v>501</v>
      </c>
      <c r="I603" s="31" t="s">
        <v>503</v>
      </c>
      <c r="J603" s="32" t="s">
        <v>4476</v>
      </c>
      <c r="K603" s="32" t="s">
        <v>4784</v>
      </c>
      <c r="L603" s="32" t="s">
        <v>4785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8" t="str">
        <f>VLOOKUP(B603,SAOM!B599:L1327,11,0)</f>
        <v>35470-000</v>
      </c>
      <c r="U603" s="35"/>
      <c r="V603" s="63" t="str">
        <f>VLOOKUP(B603,SAOM!B599:N1327,13,0)</f>
        <v>00:20:0e:10:52:bb</v>
      </c>
      <c r="W603" s="34">
        <v>41106</v>
      </c>
      <c r="X603" s="32" t="s">
        <v>2316</v>
      </c>
      <c r="Y603" s="36">
        <v>41106</v>
      </c>
      <c r="Z603" s="53"/>
      <c r="AA603" s="72"/>
      <c r="AB603" s="72" t="s">
        <v>4868</v>
      </c>
      <c r="AC603" s="72"/>
      <c r="AD603" s="54">
        <v>41106</v>
      </c>
      <c r="AE603" s="32"/>
      <c r="AF603" s="37" t="s">
        <v>4868</v>
      </c>
    </row>
    <row r="604" spans="1:32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766</v>
      </c>
      <c r="H604" s="31" t="s">
        <v>501</v>
      </c>
      <c r="I604" s="31" t="s">
        <v>508</v>
      </c>
      <c r="J604" s="32" t="s">
        <v>4476</v>
      </c>
      <c r="K604" s="32" t="s">
        <v>4784</v>
      </c>
      <c r="L604" s="32" t="s">
        <v>4785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8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5789</v>
      </c>
      <c r="AB604" s="72" t="s">
        <v>4868</v>
      </c>
      <c r="AC604" s="72"/>
      <c r="AD604" s="54">
        <v>41102</v>
      </c>
      <c r="AE604" s="32"/>
      <c r="AF604" s="37" t="s">
        <v>4868</v>
      </c>
    </row>
    <row r="605" spans="1:32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684</v>
      </c>
      <c r="H605" s="31" t="s">
        <v>501</v>
      </c>
      <c r="I605" s="31" t="s">
        <v>501</v>
      </c>
      <c r="J605" s="32" t="s">
        <v>4476</v>
      </c>
      <c r="K605" s="32" t="s">
        <v>4784</v>
      </c>
      <c r="L605" s="32" t="s">
        <v>4785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8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4868</v>
      </c>
      <c r="AC605" s="72"/>
      <c r="AD605" s="54"/>
      <c r="AE605" s="32"/>
      <c r="AF605" s="37" t="s">
        <v>4868</v>
      </c>
    </row>
    <row r="606" spans="1:32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4682</v>
      </c>
      <c r="K606" s="32" t="s">
        <v>4786</v>
      </c>
      <c r="L606" s="32" t="s">
        <v>4787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8">
        <f>VLOOKUP(B606,SAOM!B602:L1330,11,0)</f>
        <v>35878000</v>
      </c>
      <c r="U606" s="35"/>
      <c r="V606" s="63" t="str">
        <f>VLOOKUP(B606,SAOM!B602:N1330,13,0)</f>
        <v>-</v>
      </c>
      <c r="W606" s="34"/>
      <c r="X606" s="32"/>
      <c r="Y606" s="36"/>
      <c r="Z606" s="53"/>
      <c r="AA606" s="72"/>
      <c r="AB606" s="72" t="s">
        <v>4868</v>
      </c>
      <c r="AC606" s="72"/>
      <c r="AD606" s="54"/>
      <c r="AE606" s="32"/>
      <c r="AF606" s="37" t="s">
        <v>4868</v>
      </c>
    </row>
    <row r="607" spans="1:32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754</v>
      </c>
      <c r="H607" s="31" t="s">
        <v>501</v>
      </c>
      <c r="I607" s="31" t="s">
        <v>508</v>
      </c>
      <c r="J607" s="32" t="s">
        <v>4687</v>
      </c>
      <c r="K607" s="32" t="s">
        <v>4788</v>
      </c>
      <c r="L607" s="32" t="s">
        <v>4789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8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5790</v>
      </c>
      <c r="AB607" s="72" t="s">
        <v>4868</v>
      </c>
      <c r="AC607" s="72"/>
      <c r="AD607" s="54">
        <v>41102</v>
      </c>
      <c r="AE607" s="32"/>
      <c r="AF607" s="37" t="s">
        <v>4868</v>
      </c>
    </row>
    <row r="608" spans="1:32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4691</v>
      </c>
      <c r="K608" s="32" t="s">
        <v>4790</v>
      </c>
      <c r="L608" s="32" t="s">
        <v>4791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8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4429</v>
      </c>
      <c r="Y608" s="36"/>
      <c r="Z608" s="53"/>
      <c r="AA608" s="72"/>
      <c r="AB608" s="72" t="s">
        <v>4868</v>
      </c>
      <c r="AC608" s="72"/>
      <c r="AD608" s="54"/>
      <c r="AE608" s="32"/>
      <c r="AF608" s="37" t="s">
        <v>4868</v>
      </c>
    </row>
    <row r="609" spans="1:32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4691</v>
      </c>
      <c r="K609" s="32" t="s">
        <v>4790</v>
      </c>
      <c r="L609" s="32" t="s">
        <v>4791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8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4429</v>
      </c>
      <c r="Y609" s="36"/>
      <c r="Z609" s="53"/>
      <c r="AA609" s="72"/>
      <c r="AB609" s="72" t="s">
        <v>4868</v>
      </c>
      <c r="AC609" s="72"/>
      <c r="AD609" s="54"/>
      <c r="AE609" s="32"/>
      <c r="AF609" s="37" t="s">
        <v>4868</v>
      </c>
    </row>
    <row r="610" spans="1:32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4691</v>
      </c>
      <c r="K610" s="32" t="s">
        <v>4790</v>
      </c>
      <c r="L610" s="32" t="s">
        <v>4791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8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4429</v>
      </c>
      <c r="Y610" s="36"/>
      <c r="Z610" s="53"/>
      <c r="AA610" s="72"/>
      <c r="AB610" s="72" t="s">
        <v>4868</v>
      </c>
      <c r="AC610" s="72"/>
      <c r="AD610" s="54"/>
      <c r="AE610" s="32"/>
      <c r="AF610" s="37" t="s">
        <v>4868</v>
      </c>
    </row>
    <row r="611" spans="1:32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4691</v>
      </c>
      <c r="K611" s="32" t="s">
        <v>4790</v>
      </c>
      <c r="L611" s="32" t="s">
        <v>4791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VLOOKUP(B611,SAOM!B607:M1335,12,0)</f>
        <v>(31) 3594-6432</v>
      </c>
      <c r="T611" s="118" t="str">
        <f>VLOOKUP(B611,SAOM!B607:L1335,11,0)</f>
        <v>32670-704</v>
      </c>
      <c r="U611" s="35"/>
      <c r="V611" s="63" t="str">
        <f>VLOOKUP(B611,SAOM!B607:N1335,13,0)</f>
        <v>-</v>
      </c>
      <c r="W611" s="34"/>
      <c r="X611" s="32" t="s">
        <v>5963</v>
      </c>
      <c r="Y611" s="36"/>
      <c r="Z611" s="53"/>
      <c r="AA611" s="72"/>
      <c r="AB611" s="72" t="s">
        <v>4868</v>
      </c>
      <c r="AC611" s="72"/>
      <c r="AD611" s="54"/>
      <c r="AE611" s="32"/>
      <c r="AF611" s="37" t="s">
        <v>4868</v>
      </c>
    </row>
    <row r="612" spans="1:32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4691</v>
      </c>
      <c r="K612" s="32" t="s">
        <v>4790</v>
      </c>
      <c r="L612" s="32" t="s">
        <v>4791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8" t="str">
        <f>VLOOKUP(B612,SAOM!B608:L1336,11,0)</f>
        <v>32670-512</v>
      </c>
      <c r="U612" s="35"/>
      <c r="V612" s="63" t="str">
        <f>VLOOKUP(B612,SAOM!B608:N1336,13,0)</f>
        <v>-</v>
      </c>
      <c r="W612" s="34"/>
      <c r="X612" s="32" t="s">
        <v>4431</v>
      </c>
      <c r="Y612" s="36"/>
      <c r="Z612" s="53"/>
      <c r="AA612" s="72"/>
      <c r="AB612" s="72" t="s">
        <v>4868</v>
      </c>
      <c r="AC612" s="72"/>
      <c r="AD612" s="54"/>
      <c r="AE612" s="32"/>
      <c r="AF612" s="37" t="s">
        <v>4868</v>
      </c>
    </row>
    <row r="613" spans="1:32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4691</v>
      </c>
      <c r="K613" s="32" t="s">
        <v>4790</v>
      </c>
      <c r="L613" s="32" t="s">
        <v>4791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8" t="str">
        <f>VLOOKUP(B613,SAOM!B609:L1337,11,0)</f>
        <v>32671-788</v>
      </c>
      <c r="U613" s="35"/>
      <c r="V613" s="63" t="str">
        <f>VLOOKUP(B613,SAOM!B609:N1337,13,0)</f>
        <v>-</v>
      </c>
      <c r="W613" s="34"/>
      <c r="X613" s="32" t="s">
        <v>4431</v>
      </c>
      <c r="Y613" s="36"/>
      <c r="Z613" s="53"/>
      <c r="AA613" s="72"/>
      <c r="AB613" s="72" t="s">
        <v>4868</v>
      </c>
      <c r="AC613" s="72"/>
      <c r="AD613" s="54"/>
      <c r="AE613" s="32"/>
      <c r="AF613" s="37" t="s">
        <v>4868</v>
      </c>
    </row>
    <row r="614" spans="1:32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4691</v>
      </c>
      <c r="K614" s="32" t="s">
        <v>4790</v>
      </c>
      <c r="L614" s="32" t="s">
        <v>4791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8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4431</v>
      </c>
      <c r="Y614" s="36"/>
      <c r="Z614" s="53"/>
      <c r="AA614" s="72"/>
      <c r="AB614" s="72" t="s">
        <v>4868</v>
      </c>
      <c r="AC614" s="72"/>
      <c r="AD614" s="54"/>
      <c r="AE614" s="32"/>
      <c r="AF614" s="37" t="s">
        <v>4868</v>
      </c>
    </row>
    <row r="615" spans="1:32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4691</v>
      </c>
      <c r="K615" s="32" t="s">
        <v>4790</v>
      </c>
      <c r="L615" s="32" t="s">
        <v>4791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8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4431</v>
      </c>
      <c r="Y615" s="36"/>
      <c r="Z615" s="53"/>
      <c r="AA615" s="72"/>
      <c r="AB615" s="72" t="s">
        <v>4868</v>
      </c>
      <c r="AC615" s="72"/>
      <c r="AD615" s="54"/>
      <c r="AE615" s="32"/>
      <c r="AF615" s="37" t="s">
        <v>4868</v>
      </c>
    </row>
    <row r="616" spans="1:32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519</v>
      </c>
      <c r="H616" s="31" t="s">
        <v>686</v>
      </c>
      <c r="I616" s="31" t="s">
        <v>503</v>
      </c>
      <c r="J616" s="32" t="s">
        <v>4691</v>
      </c>
      <c r="K616" s="32" t="s">
        <v>4790</v>
      </c>
      <c r="L616" s="32" t="s">
        <v>4791</v>
      </c>
      <c r="M616" s="63" t="str">
        <f>VLOOKUP(B616,SAOM!B$2:H1568,7,0)</f>
        <v>SES-BEIM-3786</v>
      </c>
      <c r="N616" s="63">
        <v>4033</v>
      </c>
      <c r="O616" s="34">
        <f>VLOOKUP(B616,SAOM!B$2:I1568,8,0)</f>
        <v>41110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8" t="str">
        <f>VLOOKUP(B616,SAOM!B612:L1340,11,0)</f>
        <v>32670-778</v>
      </c>
      <c r="U616" s="35"/>
      <c r="V616" s="63" t="str">
        <f>VLOOKUP(B616,SAOM!B612:N1340,13,0)</f>
        <v>00:20:0E:10:4F:4A</v>
      </c>
      <c r="W616" s="34">
        <v>41110</v>
      </c>
      <c r="X616" s="134" t="s">
        <v>4429</v>
      </c>
      <c r="Y616" s="36">
        <v>41110</v>
      </c>
      <c r="Z616" s="53"/>
      <c r="AA616" s="72"/>
      <c r="AB616" s="72" t="s">
        <v>4868</v>
      </c>
      <c r="AC616" s="72"/>
      <c r="AD616" s="54">
        <v>41110</v>
      </c>
      <c r="AE616" s="32" t="s">
        <v>6045</v>
      </c>
      <c r="AF616" s="37" t="s">
        <v>4868</v>
      </c>
    </row>
    <row r="617" spans="1:32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4691</v>
      </c>
      <c r="K617" s="32" t="s">
        <v>4790</v>
      </c>
      <c r="L617" s="32" t="s">
        <v>4791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8" t="str">
        <f>VLOOKUP(B617,SAOM!B613:L1341,11,0)</f>
        <v>32678-028</v>
      </c>
      <c r="U617" s="35"/>
      <c r="V617" s="63" t="str">
        <f>VLOOKUP(B617,SAOM!B613:N1341,13,0)</f>
        <v>-</v>
      </c>
      <c r="W617" s="34"/>
      <c r="X617" s="32" t="s">
        <v>5963</v>
      </c>
      <c r="Y617" s="36"/>
      <c r="Z617" s="53"/>
      <c r="AA617" s="72"/>
      <c r="AB617" s="72" t="s">
        <v>4868</v>
      </c>
      <c r="AC617" s="72"/>
      <c r="AD617" s="54"/>
      <c r="AE617" s="32"/>
      <c r="AF617" s="37" t="s">
        <v>4868</v>
      </c>
    </row>
    <row r="618" spans="1:32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4691</v>
      </c>
      <c r="K618" s="32" t="s">
        <v>4790</v>
      </c>
      <c r="L618" s="32" t="s">
        <v>4791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8" t="str">
        <f>VLOOKUP(B618,SAOM!B614:L1342,11,0)</f>
        <v xml:space="preserve">32650-020  </v>
      </c>
      <c r="U618" s="35"/>
      <c r="V618" s="63" t="str">
        <f>VLOOKUP(B618,SAOM!B614:N1342,13,0)</f>
        <v>-</v>
      </c>
      <c r="W618" s="34"/>
      <c r="X618" s="32" t="s">
        <v>5963</v>
      </c>
      <c r="Y618" s="36"/>
      <c r="Z618" s="53"/>
      <c r="AA618" s="72"/>
      <c r="AB618" s="72" t="s">
        <v>4868</v>
      </c>
      <c r="AC618" s="72"/>
      <c r="AD618" s="54"/>
      <c r="AE618" s="32"/>
      <c r="AF618" s="37" t="s">
        <v>4868</v>
      </c>
    </row>
    <row r="619" spans="1:32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4691</v>
      </c>
      <c r="K619" s="32" t="s">
        <v>4790</v>
      </c>
      <c r="L619" s="32" t="s">
        <v>4791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8" t="str">
        <f>VLOOKUP(B619,SAOM!B615:L1343,11,0)</f>
        <v>32675-818</v>
      </c>
      <c r="U619" s="35"/>
      <c r="V619" s="63" t="str">
        <f>VLOOKUP(B619,SAOM!B615:N1343,13,0)</f>
        <v>-</v>
      </c>
      <c r="W619" s="34"/>
      <c r="X619" s="32" t="s">
        <v>5963</v>
      </c>
      <c r="Y619" s="36"/>
      <c r="Z619" s="53"/>
      <c r="AA619" s="72"/>
      <c r="AB619" s="72" t="s">
        <v>4868</v>
      </c>
      <c r="AC619" s="72"/>
      <c r="AD619" s="54"/>
      <c r="AE619" s="32"/>
      <c r="AF619" s="37" t="s">
        <v>4868</v>
      </c>
    </row>
    <row r="620" spans="1:32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4691</v>
      </c>
      <c r="K620" s="32" t="s">
        <v>4790</v>
      </c>
      <c r="L620" s="32" t="s">
        <v>4791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VLOOKUP(B620,SAOM!B616:M1344,12,0)</f>
        <v>(31) 3596-6320</v>
      </c>
      <c r="T620" s="118" t="str">
        <f>VLOOKUP(B620,SAOM!B616:L1344,11,0)</f>
        <v>32672-222</v>
      </c>
      <c r="U620" s="35"/>
      <c r="V620" s="63" t="str">
        <f>VLOOKUP(B620,SAOM!B616:N1344,13,0)</f>
        <v>-</v>
      </c>
      <c r="W620" s="34"/>
      <c r="X620" s="32" t="s">
        <v>5963</v>
      </c>
      <c r="Y620" s="36"/>
      <c r="Z620" s="53"/>
      <c r="AA620" s="72"/>
      <c r="AB620" s="72" t="s">
        <v>4868</v>
      </c>
      <c r="AC620" s="72"/>
      <c r="AD620" s="54"/>
      <c r="AE620" s="32"/>
      <c r="AF620" s="37" t="s">
        <v>4868</v>
      </c>
    </row>
    <row r="621" spans="1:32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4691</v>
      </c>
      <c r="K621" s="32" t="s">
        <v>4790</v>
      </c>
      <c r="L621" s="32" t="s">
        <v>4791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8" t="str">
        <f>VLOOKUP(B621,SAOM!B617:L1345,11,0)</f>
        <v>32671-062</v>
      </c>
      <c r="U621" s="35"/>
      <c r="V621" s="63" t="str">
        <f>VLOOKUP(B621,SAOM!B617:N1345,13,0)</f>
        <v>-</v>
      </c>
      <c r="W621" s="34"/>
      <c r="X621" s="32" t="s">
        <v>5963</v>
      </c>
      <c r="Y621" s="36"/>
      <c r="Z621" s="53"/>
      <c r="AA621" s="72"/>
      <c r="AB621" s="72" t="s">
        <v>4868</v>
      </c>
      <c r="AC621" s="72"/>
      <c r="AD621" s="54"/>
      <c r="AE621" s="32"/>
      <c r="AF621" s="37" t="s">
        <v>4868</v>
      </c>
    </row>
    <row r="622" spans="1:32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4691</v>
      </c>
      <c r="K622" s="32" t="s">
        <v>4790</v>
      </c>
      <c r="L622" s="32" t="s">
        <v>4791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8" t="str">
        <f>VLOOKUP(B622,SAOM!B618:L1346,11,0)</f>
        <v>32672-758</v>
      </c>
      <c r="U622" s="35"/>
      <c r="V622" s="63" t="str">
        <f>VLOOKUP(B622,SAOM!B618:N1346,13,0)</f>
        <v>-</v>
      </c>
      <c r="W622" s="34"/>
      <c r="X622" s="32" t="s">
        <v>4431</v>
      </c>
      <c r="Y622" s="36"/>
      <c r="Z622" s="53"/>
      <c r="AA622" s="72"/>
      <c r="AB622" s="72" t="s">
        <v>4868</v>
      </c>
      <c r="AC622" s="72"/>
      <c r="AD622" s="54"/>
      <c r="AE622" s="32"/>
      <c r="AF622" s="37" t="s">
        <v>4868</v>
      </c>
    </row>
    <row r="623" spans="1:32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766</v>
      </c>
      <c r="H623" s="31" t="s">
        <v>501</v>
      </c>
      <c r="I623" s="31" t="s">
        <v>508</v>
      </c>
      <c r="J623" s="32" t="s">
        <v>4761</v>
      </c>
      <c r="K623" s="32" t="s">
        <v>4792</v>
      </c>
      <c r="L623" s="32" t="s">
        <v>4793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8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5791</v>
      </c>
      <c r="AB623" s="72" t="s">
        <v>4868</v>
      </c>
      <c r="AC623" s="72"/>
      <c r="AD623" s="54">
        <v>41102</v>
      </c>
      <c r="AE623" s="32"/>
      <c r="AF623" s="37" t="s">
        <v>4868</v>
      </c>
    </row>
    <row r="624" spans="1:32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4761</v>
      </c>
      <c r="K624" s="32" t="s">
        <v>4792</v>
      </c>
      <c r="L624" s="32" t="s">
        <v>4793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8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72" t="s">
        <v>4868</v>
      </c>
      <c r="AC624" s="72"/>
      <c r="AD624" s="54"/>
      <c r="AE624" s="32"/>
      <c r="AF624" s="37" t="s">
        <v>4868</v>
      </c>
    </row>
    <row r="625" spans="1:32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4691</v>
      </c>
      <c r="K625" s="32" t="s">
        <v>4790</v>
      </c>
      <c r="L625" s="32" t="s">
        <v>4791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8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/>
      <c r="Y625" s="36"/>
      <c r="Z625" s="53"/>
      <c r="AA625" s="72"/>
      <c r="AB625" s="72" t="s">
        <v>4868</v>
      </c>
      <c r="AC625" s="72"/>
      <c r="AD625" s="54"/>
      <c r="AE625" s="32"/>
      <c r="AF625" s="37" t="s">
        <v>4868</v>
      </c>
    </row>
    <row r="626" spans="1:32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4691</v>
      </c>
      <c r="K626" s="32" t="s">
        <v>4790</v>
      </c>
      <c r="L626" s="32" t="s">
        <v>4791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8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/>
      <c r="Y626" s="36"/>
      <c r="Z626" s="53"/>
      <c r="AA626" s="72"/>
      <c r="AB626" s="72" t="s">
        <v>4868</v>
      </c>
      <c r="AC626" s="72"/>
      <c r="AD626" s="54"/>
      <c r="AE626" s="32"/>
    </row>
    <row r="627" spans="1:32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4691</v>
      </c>
      <c r="K627" s="32" t="s">
        <v>4790</v>
      </c>
      <c r="L627" s="32" t="s">
        <v>4791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8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/>
      <c r="Y627" s="36"/>
      <c r="Z627" s="53"/>
      <c r="AA627" s="72"/>
      <c r="AB627" s="72" t="s">
        <v>4868</v>
      </c>
      <c r="AC627" s="72"/>
      <c r="AD627" s="54"/>
      <c r="AE627" s="32"/>
    </row>
    <row r="628" spans="1:32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4691</v>
      </c>
      <c r="K628" s="32" t="s">
        <v>4790</v>
      </c>
      <c r="L628" s="32" t="s">
        <v>4791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8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/>
      <c r="Y628" s="36"/>
      <c r="Z628" s="53"/>
      <c r="AA628" s="72"/>
      <c r="AB628" s="72" t="s">
        <v>4868</v>
      </c>
      <c r="AC628" s="72"/>
      <c r="AD628" s="54"/>
      <c r="AE628" s="32"/>
    </row>
    <row r="629" spans="1:32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4691</v>
      </c>
      <c r="K629" s="32" t="s">
        <v>4790</v>
      </c>
      <c r="L629" s="32" t="s">
        <v>4791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8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/>
      <c r="Y629" s="36"/>
      <c r="Z629" s="53"/>
      <c r="AA629" s="72"/>
      <c r="AB629" s="72" t="s">
        <v>4868</v>
      </c>
      <c r="AC629" s="72"/>
      <c r="AD629" s="54"/>
      <c r="AE629" s="32"/>
    </row>
    <row r="630" spans="1:32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4691</v>
      </c>
      <c r="K630" s="32" t="s">
        <v>4790</v>
      </c>
      <c r="L630" s="32" t="s">
        <v>4791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8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/>
      <c r="Y630" s="36"/>
      <c r="Z630" s="53"/>
      <c r="AA630" s="72"/>
      <c r="AB630" s="72" t="s">
        <v>4868</v>
      </c>
      <c r="AC630" s="72"/>
      <c r="AD630" s="54"/>
      <c r="AE630" s="32"/>
    </row>
    <row r="631" spans="1:32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4691</v>
      </c>
      <c r="K631" s="32" t="s">
        <v>4790</v>
      </c>
      <c r="L631" s="32" t="s">
        <v>4791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8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/>
      <c r="Y631" s="36"/>
      <c r="Z631" s="53"/>
      <c r="AA631" s="72"/>
      <c r="AB631" s="72" t="s">
        <v>4868</v>
      </c>
      <c r="AC631" s="72"/>
      <c r="AD631" s="54"/>
      <c r="AE631" s="32"/>
    </row>
    <row r="632" spans="1:32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4691</v>
      </c>
      <c r="K632" s="32" t="s">
        <v>4790</v>
      </c>
      <c r="L632" s="32" t="s">
        <v>4791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8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/>
      <c r="Y632" s="36"/>
      <c r="Z632" s="53"/>
      <c r="AA632" s="72"/>
      <c r="AB632" s="72" t="s">
        <v>4868</v>
      </c>
      <c r="AC632" s="72"/>
      <c r="AD632" s="54"/>
      <c r="AE632" s="32"/>
    </row>
    <row r="633" spans="1:32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4691</v>
      </c>
      <c r="K633" s="32" t="s">
        <v>4790</v>
      </c>
      <c r="L633" s="32" t="s">
        <v>4791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8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/>
      <c r="Y633" s="36"/>
      <c r="Z633" s="53"/>
      <c r="AA633" s="72"/>
      <c r="AB633" s="72" t="s">
        <v>4868</v>
      </c>
      <c r="AC633" s="72"/>
      <c r="AD633" s="54"/>
      <c r="AE633" s="32"/>
    </row>
    <row r="634" spans="1:32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4691</v>
      </c>
      <c r="K634" s="32" t="s">
        <v>4790</v>
      </c>
      <c r="L634" s="32" t="s">
        <v>4791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8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/>
      <c r="Y634" s="36"/>
      <c r="Z634" s="53"/>
      <c r="AA634" s="72"/>
      <c r="AB634" s="72" t="s">
        <v>4868</v>
      </c>
      <c r="AC634" s="72"/>
      <c r="AD634" s="54"/>
      <c r="AE634" s="32"/>
    </row>
    <row r="635" spans="1:32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4691</v>
      </c>
      <c r="K635" s="32" t="s">
        <v>4790</v>
      </c>
      <c r="L635" s="32" t="s">
        <v>4791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8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/>
      <c r="Y635" s="36"/>
      <c r="Z635" s="53"/>
      <c r="AA635" s="72"/>
      <c r="AB635" s="72" t="s">
        <v>4868</v>
      </c>
      <c r="AC635" s="72"/>
      <c r="AD635" s="54"/>
      <c r="AE635" s="32"/>
    </row>
    <row r="636" spans="1:32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4691</v>
      </c>
      <c r="K636" s="32" t="s">
        <v>4790</v>
      </c>
      <c r="L636" s="32" t="s">
        <v>4791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8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4868</v>
      </c>
      <c r="AC636" s="72"/>
      <c r="AD636" s="54"/>
      <c r="AE636" s="32"/>
    </row>
    <row r="637" spans="1:32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4691</v>
      </c>
      <c r="K637" s="32" t="s">
        <v>4790</v>
      </c>
      <c r="L637" s="32" t="s">
        <v>4791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8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4868</v>
      </c>
      <c r="AC637" s="72"/>
      <c r="AD637" s="54"/>
      <c r="AE637" s="32"/>
    </row>
    <row r="638" spans="1:32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4691</v>
      </c>
      <c r="K638" s="32" t="s">
        <v>4790</v>
      </c>
      <c r="L638" s="32" t="s">
        <v>4791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8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4868</v>
      </c>
      <c r="AC638" s="72"/>
      <c r="AD638" s="54"/>
      <c r="AE638" s="32"/>
    </row>
    <row r="639" spans="1:32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4691</v>
      </c>
      <c r="K639" s="32" t="s">
        <v>4790</v>
      </c>
      <c r="L639" s="32" t="s">
        <v>4791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8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4868</v>
      </c>
      <c r="AC639" s="72"/>
      <c r="AD639" s="54"/>
      <c r="AE639" s="32"/>
    </row>
    <row r="640" spans="1:32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4691</v>
      </c>
      <c r="K640" s="32" t="s">
        <v>4790</v>
      </c>
      <c r="L640" s="32" t="s">
        <v>4791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8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4868</v>
      </c>
      <c r="AC640" s="72"/>
      <c r="AD640" s="54"/>
      <c r="AE640" s="32"/>
    </row>
    <row r="641" spans="1:31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4691</v>
      </c>
      <c r="K641" s="32" t="s">
        <v>4790</v>
      </c>
      <c r="L641" s="32" t="s">
        <v>4791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8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4868</v>
      </c>
      <c r="AC641" s="72"/>
      <c r="AD641" s="54"/>
      <c r="AE641" s="32"/>
    </row>
    <row r="642" spans="1:31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4691</v>
      </c>
      <c r="K642" s="32" t="s">
        <v>4790</v>
      </c>
      <c r="L642" s="32" t="s">
        <v>4791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8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4868</v>
      </c>
      <c r="AC642" s="72"/>
      <c r="AD642" s="54"/>
      <c r="AE642" s="32"/>
    </row>
    <row r="643" spans="1:31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4691</v>
      </c>
      <c r="K643" s="32" t="s">
        <v>4790</v>
      </c>
      <c r="L643" s="32" t="s">
        <v>4791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8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4868</v>
      </c>
      <c r="AC643" s="72"/>
      <c r="AD643" s="54"/>
      <c r="AE643" s="32"/>
    </row>
    <row r="644" spans="1:31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4691</v>
      </c>
      <c r="K644" s="32" t="s">
        <v>4790</v>
      </c>
      <c r="L644" s="32" t="s">
        <v>4791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8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4868</v>
      </c>
      <c r="AC644" s="72"/>
      <c r="AD644" s="54"/>
      <c r="AE644" s="32"/>
    </row>
    <row r="645" spans="1:31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4691</v>
      </c>
      <c r="K645" s="32" t="s">
        <v>4790</v>
      </c>
      <c r="L645" s="32" t="s">
        <v>4791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8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4868</v>
      </c>
      <c r="AC645" s="72"/>
      <c r="AD645" s="54"/>
      <c r="AE645" s="32"/>
    </row>
    <row r="646" spans="1:31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4691</v>
      </c>
      <c r="K646" s="32" t="s">
        <v>4790</v>
      </c>
      <c r="L646" s="32" t="s">
        <v>4791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8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4868</v>
      </c>
      <c r="AC646" s="72"/>
      <c r="AD646" s="54"/>
      <c r="AE646" s="32"/>
    </row>
    <row r="647" spans="1:31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4691</v>
      </c>
      <c r="K647" s="32" t="s">
        <v>4790</v>
      </c>
      <c r="L647" s="32" t="s">
        <v>4791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8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4868</v>
      </c>
      <c r="AC647" s="72"/>
      <c r="AD647" s="54"/>
      <c r="AE647" s="32"/>
    </row>
    <row r="648" spans="1:31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1779</v>
      </c>
      <c r="K648" s="32" t="s">
        <v>5530</v>
      </c>
      <c r="L648" s="32" t="s">
        <v>5531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8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4429</v>
      </c>
      <c r="Y648" s="36">
        <v>41096</v>
      </c>
      <c r="Z648" s="53"/>
      <c r="AA648" s="72"/>
      <c r="AB648" s="72" t="s">
        <v>4868</v>
      </c>
      <c r="AC648" s="72"/>
      <c r="AD648" s="54">
        <v>41096</v>
      </c>
      <c r="AE648" s="32" t="s">
        <v>5537</v>
      </c>
    </row>
    <row r="649" spans="1:31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766</v>
      </c>
      <c r="H649" s="31" t="s">
        <v>501</v>
      </c>
      <c r="I649" s="31" t="s">
        <v>508</v>
      </c>
      <c r="J649" s="32" t="s">
        <v>175</v>
      </c>
      <c r="K649" s="32" t="s">
        <v>5733</v>
      </c>
      <c r="L649" s="32" t="s">
        <v>5734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8" t="str">
        <f>VLOOKUP(B649,SAOM!B645:L1373,11,0)</f>
        <v>39800-000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6024</v>
      </c>
      <c r="AB649" s="72" t="s">
        <v>4868</v>
      </c>
      <c r="AC649" s="72"/>
      <c r="AD649" s="54">
        <v>41103</v>
      </c>
      <c r="AE649" s="32"/>
    </row>
    <row r="650" spans="1:31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5733</v>
      </c>
      <c r="L650" s="32" t="s">
        <v>5734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8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4868</v>
      </c>
      <c r="AC650" s="72"/>
      <c r="AD650" s="54"/>
      <c r="AE650" s="32"/>
    </row>
    <row r="651" spans="1:31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5733</v>
      </c>
      <c r="L651" s="32" t="s">
        <v>5734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8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4868</v>
      </c>
      <c r="AC651" s="72"/>
      <c r="AD651" s="54"/>
      <c r="AE651" s="32"/>
    </row>
    <row r="652" spans="1:31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5594</v>
      </c>
      <c r="K652" s="32" t="s">
        <v>5735</v>
      </c>
      <c r="L652" s="32" t="s">
        <v>5736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8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4868</v>
      </c>
      <c r="AC652" s="72"/>
      <c r="AD652" s="54"/>
      <c r="AE652" s="32"/>
    </row>
    <row r="653" spans="1:31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5594</v>
      </c>
      <c r="K653" s="32" t="s">
        <v>5735</v>
      </c>
      <c r="L653" s="32" t="s">
        <v>5736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8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4868</v>
      </c>
      <c r="AC653" s="72"/>
      <c r="AD653" s="54"/>
      <c r="AE653" s="32"/>
    </row>
    <row r="654" spans="1:31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5594</v>
      </c>
      <c r="K654" s="32" t="s">
        <v>5735</v>
      </c>
      <c r="L654" s="32" t="s">
        <v>5736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8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4868</v>
      </c>
      <c r="AC654" s="72"/>
      <c r="AD654" s="54"/>
      <c r="AE654" s="32"/>
    </row>
    <row r="655" spans="1:31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5594</v>
      </c>
      <c r="K655" s="32" t="s">
        <v>5735</v>
      </c>
      <c r="L655" s="32" t="s">
        <v>5736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8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6025</v>
      </c>
      <c r="AB655" s="72" t="s">
        <v>4868</v>
      </c>
      <c r="AC655" s="72"/>
      <c r="AD655" s="54">
        <v>41103</v>
      </c>
      <c r="AE655" s="32"/>
    </row>
    <row r="656" spans="1:31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754</v>
      </c>
      <c r="H656" s="31" t="s">
        <v>501</v>
      </c>
      <c r="I656" s="31" t="s">
        <v>501</v>
      </c>
      <c r="J656" s="32" t="s">
        <v>2430</v>
      </c>
      <c r="K656" s="32" t="s">
        <v>5737</v>
      </c>
      <c r="L656" s="32" t="s">
        <v>5738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RUA EUCLIDES RIBEIRO, 46 - CENTRO</v>
      </c>
      <c r="S656" s="65" t="str">
        <f>VLOOKUP(B656,SAOM!B652:M1380,12,0)</f>
        <v>32-3346-1256</v>
      </c>
      <c r="T656" s="118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6026</v>
      </c>
      <c r="AB656" s="72" t="s">
        <v>4868</v>
      </c>
      <c r="AC656" s="72"/>
      <c r="AD656" s="54">
        <v>41106</v>
      </c>
      <c r="AE656" s="32"/>
    </row>
    <row r="657" spans="1:31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2430</v>
      </c>
      <c r="K657" s="32" t="s">
        <v>5737</v>
      </c>
      <c r="L657" s="32" t="s">
        <v>5738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8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4868</v>
      </c>
      <c r="AC657" s="72"/>
      <c r="AD657" s="54"/>
      <c r="AE657" s="32"/>
    </row>
    <row r="658" spans="1:31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2430</v>
      </c>
      <c r="K658" s="32" t="s">
        <v>5737</v>
      </c>
      <c r="L658" s="32" t="s">
        <v>5738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8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4868</v>
      </c>
      <c r="AC658" s="72"/>
      <c r="AD658" s="54"/>
      <c r="AE658" s="32"/>
    </row>
    <row r="659" spans="1:31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2430</v>
      </c>
      <c r="K659" s="32" t="s">
        <v>5737</v>
      </c>
      <c r="L659" s="32" t="s">
        <v>5738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8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4868</v>
      </c>
      <c r="AC659" s="72"/>
      <c r="AD659" s="54"/>
      <c r="AE659" s="32"/>
    </row>
    <row r="660" spans="1:31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2430</v>
      </c>
      <c r="K660" s="32" t="s">
        <v>5737</v>
      </c>
      <c r="L660" s="32" t="s">
        <v>5738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8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4868</v>
      </c>
      <c r="AC660" s="72"/>
      <c r="AD660" s="54"/>
      <c r="AE660" s="32"/>
    </row>
    <row r="661" spans="1:31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2430</v>
      </c>
      <c r="K661" s="32" t="s">
        <v>5737</v>
      </c>
      <c r="L661" s="32" t="s">
        <v>5738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8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4868</v>
      </c>
      <c r="AC661" s="72"/>
      <c r="AD661" s="54"/>
      <c r="AE661" s="32"/>
    </row>
    <row r="662" spans="1:31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2116</v>
      </c>
      <c r="K662" s="32" t="s">
        <v>5739</v>
      </c>
      <c r="L662" s="32" t="s">
        <v>5740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8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4868</v>
      </c>
      <c r="AC662" s="72"/>
      <c r="AD662" s="54"/>
      <c r="AE662" s="32"/>
    </row>
    <row r="663" spans="1:31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766</v>
      </c>
      <c r="H663" s="31" t="s">
        <v>501</v>
      </c>
      <c r="I663" s="31" t="s">
        <v>508</v>
      </c>
      <c r="J663" s="32" t="s">
        <v>2116</v>
      </c>
      <c r="K663" s="32" t="s">
        <v>5739</v>
      </c>
      <c r="L663" s="32" t="s">
        <v>5740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8" t="str">
        <f>VLOOKUP(B663,SAOM!B659:L1387,11,0)</f>
        <v>37940-000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6027</v>
      </c>
      <c r="AB663" s="72" t="s">
        <v>4868</v>
      </c>
      <c r="AC663" s="72"/>
      <c r="AD663" s="54">
        <v>41103</v>
      </c>
      <c r="AE663" s="32"/>
    </row>
    <row r="664" spans="1:31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2116</v>
      </c>
      <c r="K664" s="32" t="s">
        <v>5739</v>
      </c>
      <c r="L664" s="32" t="s">
        <v>5740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8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72" t="s">
        <v>4868</v>
      </c>
      <c r="AC664" s="72"/>
      <c r="AD664" s="54"/>
      <c r="AE664" s="32"/>
    </row>
    <row r="665" spans="1:31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2116</v>
      </c>
      <c r="K665" s="32" t="s">
        <v>5739</v>
      </c>
      <c r="L665" s="32" t="s">
        <v>5740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8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72" t="s">
        <v>4868</v>
      </c>
      <c r="AC665" s="72"/>
      <c r="AD665" s="54"/>
      <c r="AE665" s="32"/>
    </row>
    <row r="666" spans="1:31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2116</v>
      </c>
      <c r="K666" s="32" t="s">
        <v>5739</v>
      </c>
      <c r="L666" s="32" t="s">
        <v>5740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8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4868</v>
      </c>
      <c r="AC666" s="72"/>
      <c r="AD666" s="54"/>
      <c r="AE666" s="32"/>
    </row>
    <row r="667" spans="1:31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2116</v>
      </c>
      <c r="K667" s="32" t="s">
        <v>5739</v>
      </c>
      <c r="L667" s="32" t="s">
        <v>5740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8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4868</v>
      </c>
      <c r="AC667" s="72"/>
      <c r="AD667" s="54"/>
      <c r="AE667" s="32"/>
    </row>
    <row r="668" spans="1:31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2116</v>
      </c>
      <c r="K668" s="32" t="s">
        <v>5739</v>
      </c>
      <c r="L668" s="32" t="s">
        <v>5740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8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4868</v>
      </c>
      <c r="AC668" s="72"/>
      <c r="AD668" s="54"/>
      <c r="AE668" s="32"/>
    </row>
    <row r="669" spans="1:31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2116</v>
      </c>
      <c r="K669" s="32" t="s">
        <v>5739</v>
      </c>
      <c r="L669" s="32" t="s">
        <v>5740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8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4868</v>
      </c>
      <c r="AC669" s="72"/>
      <c r="AD669" s="54"/>
      <c r="AE669" s="32"/>
    </row>
    <row r="670" spans="1:31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2116</v>
      </c>
      <c r="K670" s="32" t="s">
        <v>5739</v>
      </c>
      <c r="L670" s="32" t="s">
        <v>5740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8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4868</v>
      </c>
      <c r="AC670" s="72"/>
      <c r="AD670" s="54"/>
      <c r="AE670" s="32"/>
    </row>
    <row r="671" spans="1:31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2116</v>
      </c>
      <c r="K671" s="32" t="s">
        <v>5739</v>
      </c>
      <c r="L671" s="32" t="s">
        <v>5740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8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4868</v>
      </c>
      <c r="AC671" s="72"/>
      <c r="AD671" s="54"/>
      <c r="AE671" s="32"/>
    </row>
    <row r="672" spans="1:31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2772</v>
      </c>
      <c r="K672" s="32" t="s">
        <v>2800</v>
      </c>
      <c r="L672" s="32" t="s">
        <v>2801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8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4868</v>
      </c>
      <c r="AC672" s="72"/>
      <c r="AD672" s="54"/>
      <c r="AE672" s="32"/>
    </row>
    <row r="673" spans="1:31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2772</v>
      </c>
      <c r="K673" s="32" t="s">
        <v>2800</v>
      </c>
      <c r="L673" s="32" t="s">
        <v>2801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8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4868</v>
      </c>
      <c r="AC673" s="72"/>
      <c r="AD673" s="54"/>
      <c r="AE673" s="32"/>
    </row>
    <row r="674" spans="1:31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766</v>
      </c>
      <c r="H674" s="31" t="s">
        <v>501</v>
      </c>
      <c r="I674" s="31" t="s">
        <v>508</v>
      </c>
      <c r="J674" s="32" t="s">
        <v>2784</v>
      </c>
      <c r="K674" s="32" t="s">
        <v>5741</v>
      </c>
      <c r="L674" s="32" t="s">
        <v>5742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8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6028</v>
      </c>
      <c r="AB674" s="72" t="s">
        <v>4868</v>
      </c>
      <c r="AC674" s="72"/>
      <c r="AD674" s="54">
        <v>41103</v>
      </c>
      <c r="AE674" s="32"/>
    </row>
    <row r="675" spans="1:31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2784</v>
      </c>
      <c r="K675" s="32" t="s">
        <v>5741</v>
      </c>
      <c r="L675" s="32" t="s">
        <v>5742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8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4868</v>
      </c>
      <c r="AC675" s="72"/>
      <c r="AD675" s="54"/>
      <c r="AE675" s="32"/>
    </row>
    <row r="676" spans="1:31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3383</v>
      </c>
      <c r="K676" s="32" t="s">
        <v>3427</v>
      </c>
      <c r="L676" s="32" t="s">
        <v>3428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8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4868</v>
      </c>
      <c r="AC676" s="72"/>
      <c r="AD676" s="54"/>
      <c r="AE676" s="32"/>
    </row>
    <row r="677" spans="1:31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3383</v>
      </c>
      <c r="K677" s="32" t="s">
        <v>3427</v>
      </c>
      <c r="L677" s="32" t="s">
        <v>3428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8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4868</v>
      </c>
      <c r="AC677" s="72"/>
      <c r="AD677" s="54"/>
      <c r="AE677" s="32"/>
    </row>
    <row r="678" spans="1:31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1013</v>
      </c>
      <c r="K678" s="32" t="s">
        <v>5743</v>
      </c>
      <c r="L678" s="32" t="s">
        <v>5744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8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4868</v>
      </c>
      <c r="AC678" s="72"/>
      <c r="AD678" s="54"/>
      <c r="AE678" s="32"/>
    </row>
    <row r="679" spans="1:31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>
        <v>41103</v>
      </c>
      <c r="G679" s="31" t="s">
        <v>766</v>
      </c>
      <c r="H679" s="31" t="s">
        <v>501</v>
      </c>
      <c r="I679" s="31" t="s">
        <v>508</v>
      </c>
      <c r="J679" s="32" t="s">
        <v>5595</v>
      </c>
      <c r="K679" s="32" t="s">
        <v>5745</v>
      </c>
      <c r="L679" s="32" t="s">
        <v>5746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VLOOKUP(B679,SAOM!B675:M1403,12,0)</f>
        <v>3672-2254</v>
      </c>
      <c r="T679" s="118" t="str">
        <f>VLOOKUP(B679,SAOM!B675:L1403,11,0)</f>
        <v>34585-140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 t="s">
        <v>6029</v>
      </c>
      <c r="AB679" s="72" t="s">
        <v>4868</v>
      </c>
      <c r="AC679" s="72"/>
      <c r="AD679" s="54">
        <v>41103</v>
      </c>
      <c r="AE679" s="32"/>
    </row>
    <row r="680" spans="1:31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766</v>
      </c>
      <c r="H680" s="31" t="s">
        <v>501</v>
      </c>
      <c r="I680" s="31" t="s">
        <v>508</v>
      </c>
      <c r="J680" s="32" t="s">
        <v>5596</v>
      </c>
      <c r="K680" s="32" t="s">
        <v>5747</v>
      </c>
      <c r="L680" s="32" t="s">
        <v>5748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8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6030</v>
      </c>
      <c r="AB680" s="72" t="s">
        <v>4868</v>
      </c>
      <c r="AC680" s="72"/>
      <c r="AD680" s="54">
        <v>41103</v>
      </c>
      <c r="AE680" s="32"/>
    </row>
    <row r="681" spans="1:31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5597</v>
      </c>
      <c r="K681" s="32" t="s">
        <v>5749</v>
      </c>
      <c r="L681" s="32" t="s">
        <v>5750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8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4868</v>
      </c>
      <c r="AC681" s="72"/>
      <c r="AD681" s="54"/>
      <c r="AE681" s="32"/>
    </row>
    <row r="682" spans="1:31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1980</v>
      </c>
      <c r="K682" s="32" t="s">
        <v>5751</v>
      </c>
      <c r="L682" s="32" t="s">
        <v>5752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8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4868</v>
      </c>
      <c r="AC682" s="72"/>
      <c r="AD682" s="54"/>
      <c r="AE682" s="32"/>
    </row>
    <row r="683" spans="1:31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766</v>
      </c>
      <c r="H683" s="31" t="s">
        <v>501</v>
      </c>
      <c r="I683" s="31" t="s">
        <v>508</v>
      </c>
      <c r="J683" s="32" t="s">
        <v>5598</v>
      </c>
      <c r="K683" s="32" t="s">
        <v>5753</v>
      </c>
      <c r="L683" s="32" t="s">
        <v>5754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8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6031</v>
      </c>
      <c r="AB683" s="72" t="s">
        <v>4868</v>
      </c>
      <c r="AC683" s="72"/>
      <c r="AD683" s="54">
        <v>41103</v>
      </c>
      <c r="AE683" s="32"/>
    </row>
    <row r="684" spans="1:31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5599</v>
      </c>
      <c r="K684" s="32" t="s">
        <v>5755</v>
      </c>
      <c r="L684" s="32" t="s">
        <v>5756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8">
        <f>VLOOKUP(B684,SAOM!B680:L1408,11,0)</f>
        <v>35540000</v>
      </c>
      <c r="U684" s="35"/>
      <c r="V684" s="63" t="str">
        <f>VLOOKUP(B684,SAOM!B680:N1408,13,0)</f>
        <v>-</v>
      </c>
      <c r="W684" s="34"/>
      <c r="X684" s="32"/>
      <c r="Y684" s="36"/>
      <c r="Z684" s="53"/>
      <c r="AA684" s="72"/>
      <c r="AB684" s="72" t="s">
        <v>4868</v>
      </c>
      <c r="AC684" s="72"/>
      <c r="AD684" s="54"/>
      <c r="AE684" s="32"/>
    </row>
    <row r="685" spans="1:31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5600</v>
      </c>
      <c r="K685" s="32" t="s">
        <v>5757</v>
      </c>
      <c r="L685" s="32" t="s">
        <v>5758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8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4868</v>
      </c>
      <c r="AC685" s="72"/>
      <c r="AD685" s="54"/>
      <c r="AE685" s="32"/>
    </row>
    <row r="686" spans="1:31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5601</v>
      </c>
      <c r="K686" s="32" t="s">
        <v>5759</v>
      </c>
      <c r="L686" s="32" t="s">
        <v>5760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8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4868</v>
      </c>
      <c r="AC686" s="72"/>
      <c r="AD686" s="54"/>
      <c r="AE686" s="32"/>
    </row>
    <row r="687" spans="1:31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5602</v>
      </c>
      <c r="K687" s="32" t="s">
        <v>5761</v>
      </c>
      <c r="L687" s="32" t="s">
        <v>5762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8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4868</v>
      </c>
      <c r="AC687" s="72"/>
      <c r="AD687" s="54"/>
      <c r="AE687" s="32"/>
    </row>
    <row r="688" spans="1:31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766</v>
      </c>
      <c r="H688" s="31" t="s">
        <v>501</v>
      </c>
      <c r="I688" s="31" t="s">
        <v>508</v>
      </c>
      <c r="J688" s="32" t="s">
        <v>5603</v>
      </c>
      <c r="K688" s="32" t="s">
        <v>5763</v>
      </c>
      <c r="L688" s="32" t="s">
        <v>5764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8" t="str">
        <f>VLOOKUP(B688,SAOM!B684:L1412,11,0)</f>
        <v>35550-000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6032</v>
      </c>
      <c r="AB688" s="72" t="s">
        <v>4868</v>
      </c>
      <c r="AC688" s="72"/>
      <c r="AD688" s="54">
        <v>41103</v>
      </c>
      <c r="AE688" s="32"/>
    </row>
    <row r="689" spans="1:31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503</v>
      </c>
      <c r="G689" s="31" t="s">
        <v>754</v>
      </c>
      <c r="H689" s="31" t="s">
        <v>501</v>
      </c>
      <c r="I689" s="31" t="s">
        <v>501</v>
      </c>
      <c r="J689" s="32" t="s">
        <v>169</v>
      </c>
      <c r="K689" s="32" t="s">
        <v>1034</v>
      </c>
      <c r="L689" s="32" t="s">
        <v>1035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8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4868</v>
      </c>
      <c r="AC689" s="72"/>
      <c r="AD689" s="54"/>
      <c r="AE689" s="32"/>
    </row>
    <row r="690" spans="1:31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503</v>
      </c>
      <c r="G690" s="31" t="s">
        <v>754</v>
      </c>
      <c r="H690" s="31" t="s">
        <v>501</v>
      </c>
      <c r="I690" s="31" t="s">
        <v>501</v>
      </c>
      <c r="J690" s="32" t="s">
        <v>174</v>
      </c>
      <c r="K690" s="32" t="s">
        <v>5866</v>
      </c>
      <c r="L690" s="32" t="s">
        <v>5867</v>
      </c>
      <c r="M690" s="63" t="str">
        <f>VLOOKUP(B690,SAOM!B$2:H1642,7,0)</f>
        <v>-</v>
      </c>
      <c r="N690" s="63">
        <v>4033</v>
      </c>
      <c r="O690" s="34" t="str">
        <f>VLOOKUP(B690,SAOM!B$2:I1642,8,0)</f>
        <v>-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8" t="str">
        <f>VLOOKUP(B690,SAOM!B686:L1414,11,0)</f>
        <v>36900-000</v>
      </c>
      <c r="U690" s="35"/>
      <c r="V690" s="63" t="str">
        <f>VLOOKUP(B690,SAOM!B686:N1414,13,0)</f>
        <v>-</v>
      </c>
      <c r="W690" s="34"/>
      <c r="X690" s="32"/>
      <c r="Y690" s="36"/>
      <c r="Z690" s="53"/>
      <c r="AA690" s="72"/>
      <c r="AB690" s="72" t="s">
        <v>4868</v>
      </c>
      <c r="AC690" s="72"/>
      <c r="AD690" s="54"/>
      <c r="AE690" s="32"/>
    </row>
    <row r="691" spans="1:31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503</v>
      </c>
      <c r="G691" s="31" t="s">
        <v>754</v>
      </c>
      <c r="H691" s="31" t="s">
        <v>501</v>
      </c>
      <c r="I691" s="31" t="s">
        <v>501</v>
      </c>
      <c r="J691" s="32" t="s">
        <v>174</v>
      </c>
      <c r="K691" s="32" t="s">
        <v>5866</v>
      </c>
      <c r="L691" s="32" t="s">
        <v>5867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8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4868</v>
      </c>
      <c r="AC691" s="72"/>
      <c r="AD691" s="54"/>
      <c r="AE691" s="32"/>
    </row>
    <row r="692" spans="1:31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503</v>
      </c>
      <c r="G692" s="31" t="s">
        <v>754</v>
      </c>
      <c r="H692" s="31" t="s">
        <v>501</v>
      </c>
      <c r="I692" s="31" t="s">
        <v>501</v>
      </c>
      <c r="J692" s="32" t="s">
        <v>174</v>
      </c>
      <c r="K692" s="32" t="s">
        <v>5866</v>
      </c>
      <c r="L692" s="32" t="s">
        <v>5867</v>
      </c>
      <c r="M692" s="63" t="str">
        <f>VLOOKUP(B692,SAOM!B$2:H1644,7,0)</f>
        <v>-</v>
      </c>
      <c r="N692" s="63">
        <v>4033</v>
      </c>
      <c r="O692" s="34" t="str">
        <f>VLOOKUP(B692,SAOM!B$2:I1644,8,0)</f>
        <v>-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8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4868</v>
      </c>
      <c r="AC692" s="72"/>
      <c r="AD692" s="54"/>
      <c r="AE692" s="32"/>
    </row>
    <row r="693" spans="1:31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503</v>
      </c>
      <c r="G693" s="31" t="s">
        <v>754</v>
      </c>
      <c r="H693" s="31" t="s">
        <v>501</v>
      </c>
      <c r="I693" s="31" t="s">
        <v>501</v>
      </c>
      <c r="J693" s="32" t="s">
        <v>174</v>
      </c>
      <c r="K693" s="32" t="s">
        <v>5866</v>
      </c>
      <c r="L693" s="32" t="s">
        <v>5867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8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4868</v>
      </c>
      <c r="AC693" s="72"/>
      <c r="AD693" s="54"/>
      <c r="AE693" s="32"/>
    </row>
    <row r="694" spans="1:31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503</v>
      </c>
      <c r="G694" s="31" t="s">
        <v>754</v>
      </c>
      <c r="H694" s="31" t="s">
        <v>501</v>
      </c>
      <c r="I694" s="31" t="s">
        <v>501</v>
      </c>
      <c r="J694" s="32" t="s">
        <v>174</v>
      </c>
      <c r="K694" s="32" t="s">
        <v>5866</v>
      </c>
      <c r="L694" s="32" t="s">
        <v>5867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8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72" t="s">
        <v>4868</v>
      </c>
      <c r="AC694" s="72"/>
      <c r="AD694" s="54"/>
      <c r="AE694" s="32"/>
    </row>
    <row r="695" spans="1:31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503</v>
      </c>
      <c r="G695" s="31" t="s">
        <v>754</v>
      </c>
      <c r="H695" s="31" t="s">
        <v>501</v>
      </c>
      <c r="I695" s="31" t="s">
        <v>501</v>
      </c>
      <c r="J695" s="32" t="s">
        <v>174</v>
      </c>
      <c r="K695" s="32" t="s">
        <v>5866</v>
      </c>
      <c r="L695" s="32" t="s">
        <v>5867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8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4868</v>
      </c>
      <c r="AC695" s="72"/>
      <c r="AD695" s="54"/>
      <c r="AE695" s="32"/>
    </row>
    <row r="696" spans="1:31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503</v>
      </c>
      <c r="G696" s="31" t="s">
        <v>754</v>
      </c>
      <c r="H696" s="31" t="s">
        <v>501</v>
      </c>
      <c r="I696" s="31" t="s">
        <v>501</v>
      </c>
      <c r="J696" s="32" t="s">
        <v>174</v>
      </c>
      <c r="K696" s="32" t="s">
        <v>5866</v>
      </c>
      <c r="L696" s="32" t="s">
        <v>5867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8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4868</v>
      </c>
      <c r="AC696" s="72"/>
      <c r="AD696" s="54"/>
      <c r="AE696" s="32"/>
    </row>
    <row r="697" spans="1:31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503</v>
      </c>
      <c r="G697" s="31" t="s">
        <v>754</v>
      </c>
      <c r="H697" s="31" t="s">
        <v>501</v>
      </c>
      <c r="I697" s="31" t="s">
        <v>501</v>
      </c>
      <c r="J697" s="32" t="s">
        <v>174</v>
      </c>
      <c r="K697" s="32" t="s">
        <v>5866</v>
      </c>
      <c r="L697" s="32" t="s">
        <v>5867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8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4868</v>
      </c>
      <c r="AC697" s="72"/>
      <c r="AD697" s="54"/>
      <c r="AE697" s="32"/>
    </row>
    <row r="698" spans="1:31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503</v>
      </c>
      <c r="G698" s="31" t="s">
        <v>754</v>
      </c>
      <c r="H698" s="31" t="s">
        <v>501</v>
      </c>
      <c r="I698" s="31" t="s">
        <v>501</v>
      </c>
      <c r="J698" s="32" t="s">
        <v>174</v>
      </c>
      <c r="K698" s="32" t="s">
        <v>5866</v>
      </c>
      <c r="L698" s="32" t="s">
        <v>5867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8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4868</v>
      </c>
      <c r="AC698" s="72"/>
      <c r="AD698" s="54"/>
      <c r="AE698" s="32"/>
    </row>
    <row r="699" spans="1:31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503</v>
      </c>
      <c r="G699" s="31" t="s">
        <v>754</v>
      </c>
      <c r="H699" s="31" t="s">
        <v>501</v>
      </c>
      <c r="I699" s="31" t="s">
        <v>501</v>
      </c>
      <c r="J699" s="32" t="s">
        <v>174</v>
      </c>
      <c r="K699" s="32" t="s">
        <v>5866</v>
      </c>
      <c r="L699" s="32" t="s">
        <v>5867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8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4868</v>
      </c>
      <c r="AC699" s="72"/>
      <c r="AD699" s="54"/>
      <c r="AE699" s="32"/>
    </row>
    <row r="700" spans="1:31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503</v>
      </c>
      <c r="G700" s="31" t="s">
        <v>754</v>
      </c>
      <c r="H700" s="31" t="s">
        <v>501</v>
      </c>
      <c r="I700" s="31" t="s">
        <v>501</v>
      </c>
      <c r="J700" s="32" t="s">
        <v>174</v>
      </c>
      <c r="K700" s="32" t="s">
        <v>5866</v>
      </c>
      <c r="L700" s="32" t="s">
        <v>5867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8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72" t="s">
        <v>4868</v>
      </c>
      <c r="AC700" s="72"/>
      <c r="AD700" s="54"/>
      <c r="AE700" s="32"/>
    </row>
    <row r="701" spans="1:31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503</v>
      </c>
      <c r="G701" s="31" t="s">
        <v>754</v>
      </c>
      <c r="H701" s="31" t="s">
        <v>501</v>
      </c>
      <c r="I701" s="31" t="s">
        <v>501</v>
      </c>
      <c r="J701" s="32" t="s">
        <v>174</v>
      </c>
      <c r="K701" s="32" t="s">
        <v>5866</v>
      </c>
      <c r="L701" s="32" t="s">
        <v>5867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8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4868</v>
      </c>
      <c r="AC701" s="72"/>
      <c r="AD701" s="54"/>
      <c r="AE701" s="32"/>
    </row>
    <row r="702" spans="1:31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503</v>
      </c>
      <c r="G702" s="31" t="s">
        <v>754</v>
      </c>
      <c r="H702" s="31" t="s">
        <v>501</v>
      </c>
      <c r="I702" s="31" t="s">
        <v>501</v>
      </c>
      <c r="J702" s="32" t="s">
        <v>174</v>
      </c>
      <c r="K702" s="32" t="s">
        <v>5866</v>
      </c>
      <c r="L702" s="32" t="s">
        <v>5867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8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4868</v>
      </c>
      <c r="AC702" s="72"/>
      <c r="AD702" s="54"/>
      <c r="AE702" s="32"/>
    </row>
    <row r="703" spans="1:31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503</v>
      </c>
      <c r="G703" s="31" t="s">
        <v>754</v>
      </c>
      <c r="H703" s="31" t="s">
        <v>501</v>
      </c>
      <c r="I703" s="31" t="s">
        <v>501</v>
      </c>
      <c r="J703" s="32" t="s">
        <v>174</v>
      </c>
      <c r="K703" s="32" t="s">
        <v>5866</v>
      </c>
      <c r="L703" s="32" t="s">
        <v>5867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8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72" t="s">
        <v>4868</v>
      </c>
      <c r="AC703" s="72"/>
      <c r="AD703" s="54"/>
      <c r="AE703" s="32"/>
    </row>
    <row r="704" spans="1:31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503</v>
      </c>
      <c r="G704" s="31" t="s">
        <v>754</v>
      </c>
      <c r="H704" s="31" t="s">
        <v>501</v>
      </c>
      <c r="I704" s="31" t="s">
        <v>501</v>
      </c>
      <c r="J704" s="32" t="s">
        <v>174</v>
      </c>
      <c r="K704" s="32" t="s">
        <v>5866</v>
      </c>
      <c r="L704" s="32" t="s">
        <v>5867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8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72" t="s">
        <v>4868</v>
      </c>
      <c r="AC704" s="72"/>
      <c r="AD704" s="54"/>
      <c r="AE704" s="32"/>
    </row>
    <row r="705" spans="1:31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503</v>
      </c>
      <c r="G705" s="31" t="s">
        <v>754</v>
      </c>
      <c r="H705" s="31" t="s">
        <v>501</v>
      </c>
      <c r="I705" s="31" t="s">
        <v>501</v>
      </c>
      <c r="J705" s="32" t="s">
        <v>5864</v>
      </c>
      <c r="K705" s="32" t="s">
        <v>5868</v>
      </c>
      <c r="L705" s="32" t="s">
        <v>5869</v>
      </c>
      <c r="M705" s="63" t="str">
        <f>VLOOKUP(B705,SAOM!B$2:H1657,7,0)</f>
        <v>-</v>
      </c>
      <c r="N705" s="63">
        <v>4033</v>
      </c>
      <c r="O705" s="34" t="str">
        <f>VLOOKUP(B705,SAOM!B$2:I1657,8,0)</f>
        <v>-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8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4868</v>
      </c>
      <c r="AC705" s="72"/>
      <c r="AD705" s="54"/>
      <c r="AE705" s="32"/>
    </row>
    <row r="706" spans="1:31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503</v>
      </c>
      <c r="G706" s="31" t="s">
        <v>754</v>
      </c>
      <c r="H706" s="31" t="s">
        <v>501</v>
      </c>
      <c r="I706" s="31" t="s">
        <v>501</v>
      </c>
      <c r="J706" s="32" t="s">
        <v>5864</v>
      </c>
      <c r="K706" s="32" t="s">
        <v>5868</v>
      </c>
      <c r="L706" s="32" t="s">
        <v>5869</v>
      </c>
      <c r="M706" s="63" t="str">
        <f>VLOOKUP(B706,SAOM!B$2:H1658,7,0)</f>
        <v>-</v>
      </c>
      <c r="N706" s="63">
        <v>4033</v>
      </c>
      <c r="O706" s="34" t="str">
        <f>VLOOKUP(B706,SAOM!B$2:I1658,8,0)</f>
        <v>-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8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72" t="s">
        <v>4868</v>
      </c>
      <c r="AC706" s="72"/>
      <c r="AD706" s="54"/>
      <c r="AE706" s="32"/>
    </row>
    <row r="707" spans="1:31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503</v>
      </c>
      <c r="G707" s="31" t="s">
        <v>754</v>
      </c>
      <c r="H707" s="31" t="s">
        <v>501</v>
      </c>
      <c r="I707" s="31" t="s">
        <v>501</v>
      </c>
      <c r="J707" s="32" t="s">
        <v>5865</v>
      </c>
      <c r="K707" s="32" t="s">
        <v>5870</v>
      </c>
      <c r="L707" s="32" t="s">
        <v>5871</v>
      </c>
      <c r="M707" s="63" t="str">
        <f>VLOOKUP(B707,SAOM!B$2:H1659,7,0)</f>
        <v>-</v>
      </c>
      <c r="N707" s="63">
        <v>4033</v>
      </c>
      <c r="O707" s="34">
        <f>VLOOKUP(B707,SAOM!B$2:I1659,8,0)</f>
        <v>41113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8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4868</v>
      </c>
      <c r="AC707" s="72"/>
      <c r="AD707" s="54"/>
      <c r="AE707" s="32"/>
    </row>
    <row r="708" spans="1:31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503</v>
      </c>
      <c r="G708" s="31" t="s">
        <v>754</v>
      </c>
      <c r="H708" s="31" t="s">
        <v>501</v>
      </c>
      <c r="I708" s="31" t="s">
        <v>501</v>
      </c>
      <c r="J708" s="32" t="s">
        <v>5865</v>
      </c>
      <c r="K708" s="32" t="s">
        <v>5870</v>
      </c>
      <c r="L708" s="32" t="s">
        <v>5871</v>
      </c>
      <c r="M708" s="63" t="str">
        <f>VLOOKUP(B708,SAOM!B$2:H1660,7,0)</f>
        <v>SES-BOTA-3920</v>
      </c>
      <c r="N708" s="63">
        <v>4033</v>
      </c>
      <c r="O708" s="34">
        <f>VLOOKUP(B708,SAOM!B$2:I1660,8,0)</f>
        <v>41113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8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4868</v>
      </c>
      <c r="AC708" s="72"/>
      <c r="AD708" s="54"/>
      <c r="AE708" s="32"/>
    </row>
    <row r="709" spans="1:31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503</v>
      </c>
      <c r="G709" s="31" t="s">
        <v>754</v>
      </c>
      <c r="H709" s="31" t="s">
        <v>501</v>
      </c>
      <c r="I709" s="31" t="s">
        <v>501</v>
      </c>
      <c r="J709" s="32" t="s">
        <v>5865</v>
      </c>
      <c r="K709" s="32" t="s">
        <v>5870</v>
      </c>
      <c r="L709" s="32" t="s">
        <v>5871</v>
      </c>
      <c r="M709" s="63" t="str">
        <f>VLOOKUP(B709,SAOM!B$2:H1661,7,0)</f>
        <v>SES-BOTA-3919</v>
      </c>
      <c r="N709" s="63">
        <v>4033</v>
      </c>
      <c r="O709" s="34">
        <f>VLOOKUP(B709,SAOM!B$2:I1661,8,0)</f>
        <v>41114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8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4868</v>
      </c>
      <c r="AC709" s="72"/>
      <c r="AD709" s="54"/>
      <c r="AE709" s="32"/>
    </row>
    <row r="710" spans="1:31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503</v>
      </c>
      <c r="G710" s="31" t="s">
        <v>754</v>
      </c>
      <c r="H710" s="31" t="s">
        <v>501</v>
      </c>
      <c r="I710" s="31" t="s">
        <v>501</v>
      </c>
      <c r="J710" s="32" t="s">
        <v>5865</v>
      </c>
      <c r="K710" s="32" t="s">
        <v>5870</v>
      </c>
      <c r="L710" s="32" t="s">
        <v>5871</v>
      </c>
      <c r="M710" s="63" t="str">
        <f>VLOOKUP(B710,SAOM!B$2:H1662,7,0)</f>
        <v>SES-BOTA-3918</v>
      </c>
      <c r="N710" s="63">
        <v>4033</v>
      </c>
      <c r="O710" s="34">
        <f>VLOOKUP(B710,SAOM!B$2:I1662,8,0)</f>
        <v>41114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8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4868</v>
      </c>
      <c r="AC710" s="72"/>
      <c r="AD710" s="54"/>
      <c r="AE710" s="32"/>
    </row>
    <row r="711" spans="1:31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503</v>
      </c>
      <c r="G711" s="31" t="s">
        <v>754</v>
      </c>
      <c r="H711" s="31" t="s">
        <v>501</v>
      </c>
      <c r="I711" s="31" t="s">
        <v>501</v>
      </c>
      <c r="J711" s="32" t="s">
        <v>5865</v>
      </c>
      <c r="K711" s="32" t="s">
        <v>5870</v>
      </c>
      <c r="L711" s="32" t="s">
        <v>5871</v>
      </c>
      <c r="M711" s="63" t="str">
        <f>VLOOKUP(B711,SAOM!B$2:H1663,7,0)</f>
        <v>SES-BOTA-3917</v>
      </c>
      <c r="N711" s="63">
        <v>4033</v>
      </c>
      <c r="O711" s="34">
        <f>VLOOKUP(B711,SAOM!B$2:I1663,8,0)</f>
        <v>41115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8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4868</v>
      </c>
      <c r="AC711" s="72"/>
      <c r="AD711" s="54"/>
      <c r="AE711" s="32"/>
    </row>
    <row r="712" spans="1:31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503</v>
      </c>
      <c r="G712" s="31" t="s">
        <v>754</v>
      </c>
      <c r="H712" s="31" t="s">
        <v>501</v>
      </c>
      <c r="I712" s="31" t="s">
        <v>501</v>
      </c>
      <c r="J712" s="32" t="s">
        <v>5865</v>
      </c>
      <c r="K712" s="32" t="s">
        <v>5870</v>
      </c>
      <c r="L712" s="32" t="s">
        <v>5871</v>
      </c>
      <c r="M712" s="63" t="str">
        <f>VLOOKUP(B712,SAOM!B$2:H1664,7,0)</f>
        <v>SES-BOTA-3916</v>
      </c>
      <c r="N712" s="63">
        <v>4033</v>
      </c>
      <c r="O712" s="34">
        <f>VLOOKUP(B712,SAOM!B$2:I1664,8,0)</f>
        <v>41115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8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4868</v>
      </c>
      <c r="AC712" s="72"/>
      <c r="AD712" s="54"/>
      <c r="AE712" s="32"/>
    </row>
    <row r="713" spans="1:31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503</v>
      </c>
      <c r="G713" s="31" t="s">
        <v>754</v>
      </c>
      <c r="H713" s="31" t="s">
        <v>501</v>
      </c>
      <c r="I713" s="31" t="s">
        <v>501</v>
      </c>
      <c r="J713" s="32" t="s">
        <v>5872</v>
      </c>
      <c r="K713" s="32" t="s">
        <v>5873</v>
      </c>
      <c r="L713" s="32" t="s">
        <v>5874</v>
      </c>
      <c r="M713" s="63" t="str">
        <f>VLOOKUP(B713,SAOM!B$2:H1665,7,0)</f>
        <v>-</v>
      </c>
      <c r="N713" s="63">
        <v>4033</v>
      </c>
      <c r="O713" s="34" t="str">
        <f>VLOOKUP(B713,SAOM!B$2:I1665,8,0)</f>
        <v>-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8" t="str">
        <f>VLOOKUP(B713,SAOM!B709:L1437,11,0)</f>
        <v>37170-000</v>
      </c>
      <c r="U713" s="35"/>
      <c r="V713" s="63" t="str">
        <f>VLOOKUP(B713,SAOM!B709:N1437,13,0)</f>
        <v>-</v>
      </c>
      <c r="W713" s="34"/>
      <c r="X713" s="32"/>
      <c r="Y713" s="36"/>
      <c r="Z713" s="53"/>
      <c r="AA713" s="72"/>
      <c r="AB713" s="72" t="s">
        <v>4868</v>
      </c>
      <c r="AC713" s="72"/>
      <c r="AD713" s="54"/>
      <c r="AE713" s="32"/>
    </row>
    <row r="714" spans="1:31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503</v>
      </c>
      <c r="G714" s="31" t="s">
        <v>754</v>
      </c>
      <c r="H714" s="31" t="s">
        <v>501</v>
      </c>
      <c r="I714" s="31" t="s">
        <v>501</v>
      </c>
      <c r="J714" s="32" t="s">
        <v>5872</v>
      </c>
      <c r="K714" s="32" t="s">
        <v>5873</v>
      </c>
      <c r="L714" s="32" t="s">
        <v>5874</v>
      </c>
      <c r="M714" s="63" t="str">
        <f>VLOOKUP(B714,SAOM!B$2:H1666,7,0)</f>
        <v>-</v>
      </c>
      <c r="N714" s="63">
        <v>4033</v>
      </c>
      <c r="O714" s="34" t="str">
        <f>VLOOKUP(B714,SAOM!B$2:I1666,8,0)</f>
        <v>-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8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4868</v>
      </c>
      <c r="AC714" s="72"/>
      <c r="AD714" s="54"/>
      <c r="AE714" s="32"/>
    </row>
    <row r="715" spans="1:31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503</v>
      </c>
      <c r="G715" s="31" t="s">
        <v>754</v>
      </c>
      <c r="H715" s="31" t="s">
        <v>501</v>
      </c>
      <c r="I715" s="31" t="s">
        <v>501</v>
      </c>
      <c r="J715" s="32" t="s">
        <v>5872</v>
      </c>
      <c r="K715" s="32" t="s">
        <v>5873</v>
      </c>
      <c r="L715" s="32" t="s">
        <v>5874</v>
      </c>
      <c r="M715" s="63" t="str">
        <f>VLOOKUP(B715,SAOM!B$2:H1667,7,0)</f>
        <v>-</v>
      </c>
      <c r="N715" s="63">
        <v>4033</v>
      </c>
      <c r="O715" s="34" t="str">
        <f>VLOOKUP(B715,SAOM!B$2:I1667,8,0)</f>
        <v>-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8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72" t="s">
        <v>4868</v>
      </c>
      <c r="AC715" s="72"/>
      <c r="AD715" s="54"/>
      <c r="AE715" s="32"/>
    </row>
    <row r="716" spans="1:31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503</v>
      </c>
      <c r="G716" s="31" t="s">
        <v>754</v>
      </c>
      <c r="H716" s="31" t="s">
        <v>501</v>
      </c>
      <c r="I716" s="31" t="s">
        <v>501</v>
      </c>
      <c r="J716" s="32" t="s">
        <v>5872</v>
      </c>
      <c r="K716" s="32" t="s">
        <v>5873</v>
      </c>
      <c r="L716" s="32" t="s">
        <v>5874</v>
      </c>
      <c r="M716" s="63" t="str">
        <f>VLOOKUP(B716,SAOM!B$2:H1668,7,0)</f>
        <v>-</v>
      </c>
      <c r="N716" s="63">
        <v>4033</v>
      </c>
      <c r="O716" s="34" t="str">
        <f>VLOOKUP(B716,SAOM!B$2:I1668,8,0)</f>
        <v>-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8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72" t="s">
        <v>4868</v>
      </c>
      <c r="AC716" s="72"/>
      <c r="AD716" s="54"/>
      <c r="AE716" s="32"/>
    </row>
    <row r="717" spans="1:31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503</v>
      </c>
      <c r="G717" s="31" t="s">
        <v>754</v>
      </c>
      <c r="H717" s="31" t="s">
        <v>501</v>
      </c>
      <c r="I717" s="31" t="s">
        <v>501</v>
      </c>
      <c r="J717" s="32" t="s">
        <v>5872</v>
      </c>
      <c r="K717" s="32" t="s">
        <v>5873</v>
      </c>
      <c r="L717" s="32" t="s">
        <v>5874</v>
      </c>
      <c r="M717" s="63" t="str">
        <f>VLOOKUP(B717,SAOM!B$2:H1669,7,0)</f>
        <v>-</v>
      </c>
      <c r="N717" s="63">
        <v>4033</v>
      </c>
      <c r="O717" s="34" t="str">
        <f>VLOOKUP(B717,SAOM!B$2:I1669,8,0)</f>
        <v>-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8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72" t="s">
        <v>4868</v>
      </c>
      <c r="AC717" s="72"/>
      <c r="AD717" s="54"/>
      <c r="AE717" s="32"/>
    </row>
    <row r="718" spans="1:31" s="37" customFormat="1">
      <c r="A718" s="69">
        <v>3913</v>
      </c>
      <c r="B718" s="61">
        <v>3913</v>
      </c>
      <c r="C718" s="34">
        <v>41101</v>
      </c>
      <c r="D718" s="34">
        <f t="shared" si="24"/>
        <v>41146</v>
      </c>
      <c r="E718" s="34">
        <f t="shared" si="25"/>
        <v>41161</v>
      </c>
      <c r="F718" s="34" t="s">
        <v>503</v>
      </c>
      <c r="G718" s="31" t="s">
        <v>754</v>
      </c>
      <c r="H718" s="31" t="s">
        <v>501</v>
      </c>
      <c r="I718" s="31" t="s">
        <v>501</v>
      </c>
      <c r="J718" s="32" t="s">
        <v>5872</v>
      </c>
      <c r="K718" s="32" t="s">
        <v>5873</v>
      </c>
      <c r="L718" s="32" t="s">
        <v>5874</v>
      </c>
      <c r="M718" s="63" t="str">
        <f>VLOOKUP(B718,SAOM!B$2:H1670,7,0)</f>
        <v>-</v>
      </c>
      <c r="N718" s="63">
        <v>4033</v>
      </c>
      <c r="O718" s="34" t="str">
        <f>VLOOKUP(B718,SAOM!B$2:I1670,8,0)</f>
        <v>-</v>
      </c>
      <c r="P718" s="34" t="e">
        <f>VLOOKUP(B718,AG_Lider!A$1:F2029,6,0)</f>
        <v>#N/A</v>
      </c>
      <c r="Q718" s="65" t="str">
        <f>VLOOKUP(B718,SAOM!B$2:J1670,9,0)</f>
        <v>Marizete de Fátima Carvalho</v>
      </c>
      <c r="R718" s="34" t="str">
        <f>VLOOKUP(B718,SAOM!B$2:K2116,10,0)</f>
        <v>Rua Atílio Fortunato, 30</v>
      </c>
      <c r="S718" s="65" t="str">
        <f>VLOOKUP(B718,SAOM!B714:M1442,12,0)</f>
        <v>35-3851-6685</v>
      </c>
      <c r="T718" s="118" t="str">
        <f>VLOOKUP(B718,SAOM!B714:L1442,11,0)</f>
        <v>37170-000</v>
      </c>
      <c r="U718" s="35"/>
      <c r="V718" s="63" t="str">
        <f>VLOOKUP(B718,SAOM!B714:N1442,13,0)</f>
        <v>-</v>
      </c>
      <c r="W718" s="34"/>
      <c r="X718" s="32"/>
      <c r="Y718" s="36"/>
      <c r="Z718" s="53"/>
      <c r="AA718" s="72"/>
      <c r="AB718" s="72" t="s">
        <v>4868</v>
      </c>
      <c r="AC718" s="72"/>
      <c r="AD718" s="54"/>
      <c r="AE718" s="32"/>
    </row>
    <row r="719" spans="1:31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503</v>
      </c>
      <c r="G719" s="31" t="s">
        <v>754</v>
      </c>
      <c r="H719" s="31" t="s">
        <v>501</v>
      </c>
      <c r="I719" s="31" t="s">
        <v>501</v>
      </c>
      <c r="J719" s="32" t="s">
        <v>5872</v>
      </c>
      <c r="K719" s="32" t="s">
        <v>5873</v>
      </c>
      <c r="L719" s="32" t="s">
        <v>5874</v>
      </c>
      <c r="M719" s="63" t="str">
        <f>VLOOKUP(B719,SAOM!B$2:H1671,7,0)</f>
        <v>-</v>
      </c>
      <c r="N719" s="63">
        <v>4033</v>
      </c>
      <c r="O719" s="34" t="str">
        <f>VLOOKUP(B719,SAOM!B$2:I1671,8,0)</f>
        <v>-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8" t="str">
        <f>VLOOKUP(B719,SAOM!B715:L1443,11,0)</f>
        <v>37170-000</v>
      </c>
      <c r="U719" s="35"/>
      <c r="V719" s="63" t="str">
        <f>VLOOKUP(B719,SAOM!B715:N1443,13,0)</f>
        <v>-</v>
      </c>
      <c r="W719" s="34"/>
      <c r="X719" s="32"/>
      <c r="Y719" s="36"/>
      <c r="Z719" s="53"/>
      <c r="AA719" s="72"/>
      <c r="AB719" s="72" t="s">
        <v>4868</v>
      </c>
      <c r="AC719" s="72"/>
      <c r="AD719" s="54"/>
      <c r="AE719" s="32"/>
    </row>
    <row r="720" spans="1:31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503</v>
      </c>
      <c r="G720" s="31" t="s">
        <v>754</v>
      </c>
      <c r="H720" s="31" t="s">
        <v>501</v>
      </c>
      <c r="I720" s="31" t="s">
        <v>501</v>
      </c>
      <c r="J720" s="32" t="s">
        <v>5872</v>
      </c>
      <c r="K720" s="32" t="s">
        <v>5873</v>
      </c>
      <c r="L720" s="32" t="s">
        <v>5874</v>
      </c>
      <c r="M720" s="63" t="str">
        <f>VLOOKUP(B720,SAOM!B$2:H1672,7,0)</f>
        <v>-</v>
      </c>
      <c r="N720" s="63">
        <v>4033</v>
      </c>
      <c r="O720" s="34" t="str">
        <f>VLOOKUP(B720,SAOM!B$2:I1672,8,0)</f>
        <v>-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8" t="str">
        <f>VLOOKUP(B720,SAOM!B716:L1444,11,0)</f>
        <v>37170-000</v>
      </c>
      <c r="U720" s="35"/>
      <c r="V720" s="63" t="str">
        <f>VLOOKUP(B720,SAOM!B716:N1444,13,0)</f>
        <v>-</v>
      </c>
      <c r="W720" s="34"/>
      <c r="X720" s="32"/>
      <c r="Y720" s="36"/>
      <c r="Z720" s="53"/>
      <c r="AA720" s="72"/>
      <c r="AB720" s="72" t="s">
        <v>4868</v>
      </c>
      <c r="AC720" s="72"/>
      <c r="AD720" s="54"/>
      <c r="AE720" s="32"/>
    </row>
    <row r="721" spans="1:31" s="37" customFormat="1">
      <c r="A721" s="69">
        <v>3951</v>
      </c>
      <c r="B721" s="61">
        <v>3951</v>
      </c>
      <c r="C721" s="34">
        <v>41109</v>
      </c>
      <c r="D721" s="34">
        <f t="shared" ref="D721:D726" si="26">C721+45</f>
        <v>41154</v>
      </c>
      <c r="E721" s="34">
        <f t="shared" ref="E721:E726" si="27">D721+15</f>
        <v>41169</v>
      </c>
      <c r="F721" s="34" t="s">
        <v>503</v>
      </c>
      <c r="G721" s="31" t="s">
        <v>754</v>
      </c>
      <c r="H721" s="31" t="s">
        <v>501</v>
      </c>
      <c r="I721" s="31" t="s">
        <v>686</v>
      </c>
      <c r="J721" s="32" t="s">
        <v>1779</v>
      </c>
      <c r="K721" s="32" t="s">
        <v>5530</v>
      </c>
      <c r="L721" s="32" t="s">
        <v>5531</v>
      </c>
      <c r="M721" s="63" t="str">
        <f>VLOOKUP(B721,SAOM!B$2:H1673,7,0)</f>
        <v>-</v>
      </c>
      <c r="N721" s="63">
        <v>4033</v>
      </c>
      <c r="O721" s="34" t="str">
        <f>VLOOKUP(B721,SAOM!B$2:I1673,8,0)</f>
        <v>-</v>
      </c>
      <c r="P721" s="34" t="e">
        <f>VLOOKUP(B721,AG_Lider!A$1:F2032,6,0)</f>
        <v>#N/A</v>
      </c>
      <c r="Q721" s="65" t="str">
        <f>VLOOKUP(B721,SAOM!B$2:J1673,9,0)</f>
        <v>Paulo (Paulão)</v>
      </c>
      <c r="R721" s="34" t="str">
        <f>VLOOKUP(B721,SAOM!B$2:K2119,10,0)</f>
        <v xml:space="preserve"> 	Rua José Benedito Antão, 189 - Galpão do Almoxarifado </v>
      </c>
      <c r="S721" s="65" t="str">
        <f>VLOOKUP(B721,SAOM!B717:M1445,12,0)</f>
        <v>(31)3428-3258</v>
      </c>
      <c r="T721" s="118" t="str">
        <f>VLOOKUP(B721,SAOM!B717:L1445,11,0)</f>
        <v>31250-115</v>
      </c>
      <c r="U721" s="35"/>
      <c r="V721" s="63" t="str">
        <f>VLOOKUP(B721,SAOM!B717:N1445,13,0)</f>
        <v>-</v>
      </c>
      <c r="W721" s="34"/>
      <c r="X721" s="32"/>
      <c r="Y721" s="36"/>
      <c r="Z721" s="53"/>
      <c r="AA721" s="72"/>
      <c r="AB721" s="72" t="s">
        <v>4868</v>
      </c>
      <c r="AC721" s="72"/>
      <c r="AD721" s="54"/>
      <c r="AE721" s="32"/>
    </row>
    <row r="722" spans="1:31" s="37" customFormat="1">
      <c r="A722" s="69">
        <v>3942</v>
      </c>
      <c r="B722" s="61">
        <v>3942</v>
      </c>
      <c r="C722" s="34">
        <v>41107</v>
      </c>
      <c r="D722" s="34">
        <f t="shared" si="26"/>
        <v>41152</v>
      </c>
      <c r="E722" s="34">
        <f t="shared" si="27"/>
        <v>41167</v>
      </c>
      <c r="F722" s="34" t="s">
        <v>503</v>
      </c>
      <c r="G722" s="31" t="s">
        <v>754</v>
      </c>
      <c r="H722" s="31" t="s">
        <v>501</v>
      </c>
      <c r="I722" s="31" t="s">
        <v>501</v>
      </c>
      <c r="J722" s="32" t="s">
        <v>174</v>
      </c>
      <c r="K722" s="32" t="s">
        <v>6140</v>
      </c>
      <c r="L722" s="32" t="s">
        <v>6141</v>
      </c>
      <c r="M722" s="63" t="str">
        <f>VLOOKUP(B722,SAOM!B$2:H1674,7,0)</f>
        <v>-</v>
      </c>
      <c r="N722" s="63">
        <v>4033</v>
      </c>
      <c r="O722" s="34" t="str">
        <f>VLOOKUP(B722,SAOM!B$2:I1674,8,0)</f>
        <v>-</v>
      </c>
      <c r="P722" s="34" t="e">
        <f>VLOOKUP(B722,AG_Lider!A$1:F2033,6,0)</f>
        <v>#N/A</v>
      </c>
      <c r="Q722" s="65" t="str">
        <f>VLOOKUP(B722,SAOM!B$2:J1674,9,0)</f>
        <v>Tatiana Luciano Cosendei</v>
      </c>
      <c r="R722" s="34" t="str">
        <f>VLOOKUP(B722,SAOM!B$2:K2120,10,0)</f>
        <v xml:space="preserve">Rua Frederico Dolabela, s/n </v>
      </c>
      <c r="S722" s="65" t="str">
        <f>VLOOKUP(B722,SAOM!B718:M1446,12,0)</f>
        <v>(33)3332-2623</v>
      </c>
      <c r="T722" s="118" t="str">
        <f>VLOOKUP(B722,SAOM!B718:L1446,11,0)</f>
        <v>36900-000</v>
      </c>
      <c r="U722" s="35"/>
      <c r="V722" s="63" t="str">
        <f>VLOOKUP(B722,SAOM!B718:N1446,13,0)</f>
        <v>-</v>
      </c>
      <c r="W722" s="34"/>
      <c r="X722" s="32"/>
      <c r="Y722" s="36"/>
      <c r="Z722" s="53"/>
      <c r="AA722" s="72"/>
      <c r="AB722" s="72" t="s">
        <v>4868</v>
      </c>
      <c r="AC722" s="72"/>
      <c r="AD722" s="54"/>
      <c r="AE722" s="32"/>
    </row>
    <row r="723" spans="1:31" s="37" customFormat="1">
      <c r="A723" s="69">
        <v>3941</v>
      </c>
      <c r="B723" s="61">
        <v>3941</v>
      </c>
      <c r="C723" s="34">
        <v>41107</v>
      </c>
      <c r="D723" s="34">
        <f t="shared" si="26"/>
        <v>41152</v>
      </c>
      <c r="E723" s="34">
        <f t="shared" si="27"/>
        <v>41167</v>
      </c>
      <c r="F723" s="34" t="s">
        <v>503</v>
      </c>
      <c r="G723" s="31" t="s">
        <v>754</v>
      </c>
      <c r="H723" s="31" t="s">
        <v>501</v>
      </c>
      <c r="I723" s="31" t="s">
        <v>501</v>
      </c>
      <c r="J723" s="32" t="s">
        <v>174</v>
      </c>
      <c r="K723" s="32" t="s">
        <v>6140</v>
      </c>
      <c r="L723" s="32" t="s">
        <v>6141</v>
      </c>
      <c r="M723" s="63" t="str">
        <f>VLOOKUP(B723,SAOM!B$2:H1675,7,0)</f>
        <v>-</v>
      </c>
      <c r="N723" s="63">
        <v>4033</v>
      </c>
      <c r="O723" s="34" t="str">
        <f>VLOOKUP(B723,SAOM!B$2:I1675,8,0)</f>
        <v>-</v>
      </c>
      <c r="P723" s="34" t="e">
        <f>VLOOKUP(B723,AG_Lider!A$1:F2034,6,0)</f>
        <v>#N/A</v>
      </c>
      <c r="Q723" s="65" t="str">
        <f>VLOOKUP(B723,SAOM!B$2:J1675,9,0)</f>
        <v xml:space="preserve"> 	Viviane Pena Temer Gantus do Amaral</v>
      </c>
      <c r="R723" s="34" t="str">
        <f>VLOOKUP(B723,SAOM!B$2:K2121,10,0)</f>
        <v xml:space="preserve"> 	Rua Coronel Afonso Henrique de Albuquerque, 287 </v>
      </c>
      <c r="S723" s="65" t="str">
        <f>VLOOKUP(B723,SAOM!B719:M1447,12,0)</f>
        <v>(33) 3332-3970</v>
      </c>
      <c r="T723" s="118" t="str">
        <f>VLOOKUP(B723,SAOM!B719:L1447,11,0)</f>
        <v>36900-000</v>
      </c>
      <c r="U723" s="35"/>
      <c r="V723" s="63" t="str">
        <f>VLOOKUP(B723,SAOM!B719:N1447,13,0)</f>
        <v>-</v>
      </c>
      <c r="W723" s="34"/>
      <c r="X723" s="32"/>
      <c r="Y723" s="36"/>
      <c r="Z723" s="53"/>
      <c r="AA723" s="72"/>
      <c r="AB723" s="72" t="s">
        <v>4868</v>
      </c>
      <c r="AC723" s="72"/>
      <c r="AD723" s="54"/>
      <c r="AE723" s="32"/>
    </row>
    <row r="724" spans="1:31" s="37" customFormat="1">
      <c r="A724" s="69">
        <v>3940</v>
      </c>
      <c r="B724" s="61">
        <v>3940</v>
      </c>
      <c r="C724" s="34">
        <v>41107</v>
      </c>
      <c r="D724" s="34">
        <f t="shared" si="26"/>
        <v>41152</v>
      </c>
      <c r="E724" s="34">
        <f t="shared" si="27"/>
        <v>41167</v>
      </c>
      <c r="F724" s="34" t="s">
        <v>503</v>
      </c>
      <c r="G724" s="31" t="s">
        <v>754</v>
      </c>
      <c r="H724" s="31" t="s">
        <v>501</v>
      </c>
      <c r="I724" s="31" t="s">
        <v>501</v>
      </c>
      <c r="J724" s="32" t="s">
        <v>174</v>
      </c>
      <c r="K724" s="32" t="s">
        <v>6140</v>
      </c>
      <c r="L724" s="32" t="s">
        <v>6141</v>
      </c>
      <c r="M724" s="63" t="str">
        <f>VLOOKUP(B724,SAOM!B$2:H1676,7,0)</f>
        <v>-</v>
      </c>
      <c r="N724" s="63">
        <v>4033</v>
      </c>
      <c r="O724" s="34" t="str">
        <f>VLOOKUP(B724,SAOM!B$2:I1676,8,0)</f>
        <v>-</v>
      </c>
      <c r="P724" s="34" t="e">
        <f>VLOOKUP(B724,AG_Lider!A$1:F2035,6,0)</f>
        <v>#N/A</v>
      </c>
      <c r="Q724" s="65" t="str">
        <f>VLOOKUP(B724,SAOM!B$2:J1676,9,0)</f>
        <v>Viviane Pena Temer Gantus do Amaral</v>
      </c>
      <c r="R724" s="34" t="str">
        <f>VLOOKUP(B724,SAOM!B$2:K2122,10,0)</f>
        <v>Rua Marco Antonio Ribeiro, 292.  - Bela Vista</v>
      </c>
      <c r="S724" s="65" t="str">
        <f>VLOOKUP(B724,SAOM!B720:M1448,12,0)</f>
        <v>(33) 3332-3008</v>
      </c>
      <c r="T724" s="118" t="str">
        <f>VLOOKUP(B724,SAOM!B720:L1448,11,0)</f>
        <v>36900-000</v>
      </c>
      <c r="U724" s="35"/>
      <c r="V724" s="63" t="str">
        <f>VLOOKUP(B724,SAOM!B720:N1448,13,0)</f>
        <v>-</v>
      </c>
      <c r="W724" s="34"/>
      <c r="X724" s="32"/>
      <c r="Y724" s="36"/>
      <c r="Z724" s="53"/>
      <c r="AA724" s="72"/>
      <c r="AB724" s="72" t="s">
        <v>4868</v>
      </c>
      <c r="AC724" s="72"/>
      <c r="AD724" s="54"/>
      <c r="AE724" s="32"/>
    </row>
    <row r="725" spans="1:31" s="37" customFormat="1">
      <c r="A725" s="69">
        <v>3939</v>
      </c>
      <c r="B725" s="61">
        <v>3939</v>
      </c>
      <c r="C725" s="34">
        <v>41107</v>
      </c>
      <c r="D725" s="34">
        <f t="shared" si="26"/>
        <v>41152</v>
      </c>
      <c r="E725" s="34">
        <f t="shared" si="27"/>
        <v>41167</v>
      </c>
      <c r="F725" s="34" t="s">
        <v>503</v>
      </c>
      <c r="G725" s="31" t="s">
        <v>754</v>
      </c>
      <c r="H725" s="31" t="s">
        <v>501</v>
      </c>
      <c r="I725" s="31" t="s">
        <v>501</v>
      </c>
      <c r="J725" s="32" t="s">
        <v>174</v>
      </c>
      <c r="K725" s="32" t="s">
        <v>6140</v>
      </c>
      <c r="L725" s="32" t="s">
        <v>6141</v>
      </c>
      <c r="M725" s="63" t="str">
        <f>VLOOKUP(B725,SAOM!B$2:H1677,7,0)</f>
        <v>-</v>
      </c>
      <c r="N725" s="63">
        <v>4033</v>
      </c>
      <c r="O725" s="34" t="str">
        <f>VLOOKUP(B725,SAOM!B$2:I1677,8,0)</f>
        <v>-</v>
      </c>
      <c r="P725" s="34" t="e">
        <f>VLOOKUP(B725,AG_Lider!A$1:F2036,6,0)</f>
        <v>#N/A</v>
      </c>
      <c r="Q725" s="65" t="str">
        <f>VLOOKUP(B725,SAOM!B$2:J1677,9,0)</f>
        <v>Viviane Pena Temer Gantus do Amaral</v>
      </c>
      <c r="R725" s="34" t="str">
        <f>VLOOKUP(B725,SAOM!B$2:K2123,10,0)</f>
        <v>Rua São José, s/n. - Distrito de Realeza</v>
      </c>
      <c r="S725" s="65" t="str">
        <f>VLOOKUP(B725,SAOM!B721:M1449,12,0)</f>
        <v>(33) 3332-1278</v>
      </c>
      <c r="T725" s="118" t="str">
        <f>VLOOKUP(B725,SAOM!B721:L1449,11,0)</f>
        <v>36900-000</v>
      </c>
      <c r="U725" s="35"/>
      <c r="V725" s="63" t="str">
        <f>VLOOKUP(B725,SAOM!B721:N1449,13,0)</f>
        <v>-</v>
      </c>
      <c r="W725" s="34"/>
      <c r="X725" s="32"/>
      <c r="Y725" s="36"/>
      <c r="Z725" s="53"/>
      <c r="AA725" s="72"/>
      <c r="AB725" s="72" t="s">
        <v>4868</v>
      </c>
      <c r="AC725" s="72"/>
      <c r="AD725" s="54"/>
      <c r="AE725" s="32"/>
    </row>
    <row r="726" spans="1:31" s="37" customFormat="1">
      <c r="A726" s="69">
        <v>3953</v>
      </c>
      <c r="B726" s="61">
        <v>3953</v>
      </c>
      <c r="C726" s="34">
        <v>41113</v>
      </c>
      <c r="D726" s="34">
        <f t="shared" si="26"/>
        <v>41158</v>
      </c>
      <c r="E726" s="34">
        <f t="shared" si="27"/>
        <v>41173</v>
      </c>
      <c r="F726" s="34" t="s">
        <v>503</v>
      </c>
      <c r="G726" s="31" t="s">
        <v>754</v>
      </c>
      <c r="H726" s="31" t="s">
        <v>501</v>
      </c>
      <c r="I726" s="31" t="s">
        <v>501</v>
      </c>
      <c r="J726" s="32" t="s">
        <v>6135</v>
      </c>
      <c r="K726" s="32" t="s">
        <v>6142</v>
      </c>
      <c r="L726" s="32" t="s">
        <v>6143</v>
      </c>
      <c r="M726" s="63" t="str">
        <f>VLOOKUP(B726,SAOM!B$2:H1678,7,0)</f>
        <v>-</v>
      </c>
      <c r="N726" s="63">
        <v>4033</v>
      </c>
      <c r="O726" s="34" t="str">
        <f>VLOOKUP(B726,SAOM!B$2:I1678,8,0)</f>
        <v>-</v>
      </c>
      <c r="P726" s="34" t="e">
        <f>VLOOKUP(B726,AG_Lider!A$1:F2037,6,0)</f>
        <v>#N/A</v>
      </c>
      <c r="Q726" s="65" t="str">
        <f>VLOOKUP(B726,SAOM!B$2:J1678,9,0)</f>
        <v>Hebert</v>
      </c>
      <c r="R726" s="34" t="str">
        <f>VLOOKUP(B726,SAOM!B$2:K2124,10,0)</f>
        <v xml:space="preserve"> 	avenida DARIO DE ANUNCIAÇÃO GROSSI, 65 - Regional</v>
      </c>
      <c r="S726" s="65" t="str">
        <f>VLOOKUP(B726,SAOM!B722:M1450,12,0)</f>
        <v xml:space="preserve"> 	(33) 3321-6228</v>
      </c>
      <c r="T726" s="118" t="str">
        <f>VLOOKUP(B726,SAOM!B722:L1450,11,0)</f>
        <v>35304-210</v>
      </c>
      <c r="U726" s="35"/>
      <c r="V726" s="63" t="str">
        <f>VLOOKUP(B726,SAOM!B722:N1450,13,0)</f>
        <v>-</v>
      </c>
      <c r="W726" s="34"/>
      <c r="X726" s="32"/>
      <c r="Y726" s="36"/>
      <c r="Z726" s="53"/>
      <c r="AA726" s="72"/>
      <c r="AB726" s="72" t="s">
        <v>4868</v>
      </c>
      <c r="AC726" s="72"/>
      <c r="AD726" s="54"/>
      <c r="AE726" s="32"/>
    </row>
  </sheetData>
  <autoFilter ref="A5:AE726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C720">
        <filterColumn colId="2"/>
        <filterColumn colId="5"/>
        <filterColumn colId="6"/>
        <filterColumn colId="19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I3:I4"/>
    <mergeCell ref="K3:K4"/>
    <mergeCell ref="L3:L4"/>
    <mergeCell ref="H3:H4"/>
    <mergeCell ref="A1:AE1"/>
    <mergeCell ref="AD3:AD4"/>
    <mergeCell ref="AE3:AE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512</v>
      </c>
      <c r="C2" s="45" t="s">
        <v>513</v>
      </c>
    </row>
    <row r="3" spans="2:3">
      <c r="B3" s="42" t="s">
        <v>519</v>
      </c>
      <c r="C3" s="43">
        <f>COUNTIF(VODANET!G6:G994,"ACEITO")</f>
        <v>341</v>
      </c>
    </row>
    <row r="4" spans="2:3" s="48" customFormat="1">
      <c r="B4" s="41" t="s">
        <v>2470</v>
      </c>
      <c r="C4" s="21">
        <f>COUNTIF(VODANET!G7:G995,"A ACEITAR")</f>
        <v>7</v>
      </c>
    </row>
    <row r="5" spans="2:3">
      <c r="B5" s="42" t="s">
        <v>766</v>
      </c>
      <c r="C5" s="43">
        <f>COUNTIF(VODANET!G6:G994,"PARALISADO")</f>
        <v>99</v>
      </c>
    </row>
    <row r="6" spans="2:3">
      <c r="B6" s="41" t="s">
        <v>754</v>
      </c>
      <c r="C6" s="21">
        <f>COUNTIF(VODANET!G6:G994,"A AGENDAR")</f>
        <v>251</v>
      </c>
    </row>
    <row r="7" spans="2:3">
      <c r="B7" s="42" t="s">
        <v>489</v>
      </c>
      <c r="C7" s="43">
        <f>COUNTIF(VODANET!G6:G994,"EM ANDAMENTO")</f>
        <v>5</v>
      </c>
    </row>
    <row r="8" spans="2:3" ht="15.75" thickBot="1">
      <c r="B8" s="41" t="s">
        <v>684</v>
      </c>
      <c r="C8" s="21">
        <f>COUNTIF(VODANET!G6:G994,"AGENDADO")</f>
        <v>13</v>
      </c>
    </row>
    <row r="9" spans="2:3" ht="15.75" thickBot="1">
      <c r="B9" s="44" t="s">
        <v>514</v>
      </c>
      <c r="C9" s="45">
        <f>SUM(C3:C8)</f>
        <v>716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755</v>
      </c>
      <c r="C27" s="45" t="s">
        <v>513</v>
      </c>
    </row>
    <row r="28" spans="1:15" s="48" customFormat="1">
      <c r="B28" s="41" t="s">
        <v>501</v>
      </c>
      <c r="C28" s="21">
        <f>COUNTIF(VODANET!H2:H1018,"LIDER")</f>
        <v>634</v>
      </c>
    </row>
    <row r="29" spans="1:15" s="48" customFormat="1">
      <c r="B29" s="42" t="s">
        <v>743</v>
      </c>
      <c r="C29" s="43">
        <f>COUNTIF(VODANET!H2:H1019,"NELTA")</f>
        <v>6</v>
      </c>
    </row>
    <row r="30" spans="1:15" s="48" customFormat="1" ht="15.75" thickBot="1">
      <c r="B30" s="41" t="s">
        <v>686</v>
      </c>
      <c r="C30" s="21">
        <f>COUNTIF(VODANET!H2:H1020,"VODANET")</f>
        <v>76</v>
      </c>
    </row>
    <row r="31" spans="1:15" s="48" customFormat="1" ht="15.75" thickBot="1">
      <c r="B31" s="44" t="s">
        <v>514</v>
      </c>
      <c r="C31" s="45">
        <f>SUM(C28:C30)</f>
        <v>716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515</v>
      </c>
      <c r="C52" s="45" t="s">
        <v>513</v>
      </c>
    </row>
    <row r="53" spans="1:15">
      <c r="B53" s="41" t="s">
        <v>501</v>
      </c>
      <c r="C53" s="21">
        <f>COUNTIF(VODANET!I$6:I994,"LIDER")</f>
        <v>121</v>
      </c>
    </row>
    <row r="54" spans="1:15">
      <c r="B54" s="42" t="s">
        <v>516</v>
      </c>
      <c r="C54" s="43">
        <f>COUNTIF(VODANET!I$6:I994,"SAUDE")</f>
        <v>114</v>
      </c>
    </row>
    <row r="55" spans="1:15" s="48" customFormat="1">
      <c r="B55" s="41" t="s">
        <v>502</v>
      </c>
      <c r="C55" s="21">
        <f>COUNTIF(VODANET!I$6:I994,"CLIENTE")</f>
        <v>2</v>
      </c>
    </row>
    <row r="56" spans="1:15" s="48" customFormat="1">
      <c r="B56" s="42" t="s">
        <v>687</v>
      </c>
      <c r="C56" s="43">
        <f>COUNTIF(VODANET!I$6:I994,"PRODEMGE")</f>
        <v>0</v>
      </c>
    </row>
    <row r="57" spans="1:15" s="37" customFormat="1" ht="15.75" thickBot="1">
      <c r="B57" s="46" t="s">
        <v>517</v>
      </c>
      <c r="C57" s="52">
        <f>COUNTIF(VODANET!I$6:I994,"-")</f>
        <v>444</v>
      </c>
    </row>
    <row r="58" spans="1:15" ht="15.75" thickBot="1">
      <c r="B58" s="44" t="s">
        <v>514</v>
      </c>
      <c r="C58" s="45">
        <f>SUM(C53:C57)</f>
        <v>681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1391</v>
      </c>
      <c r="B3" t="s">
        <v>1393</v>
      </c>
    </row>
    <row r="4" spans="1:2">
      <c r="A4" s="56" t="s">
        <v>501</v>
      </c>
      <c r="B4" s="58">
        <v>634</v>
      </c>
    </row>
    <row r="5" spans="1:2">
      <c r="A5" s="57" t="s">
        <v>754</v>
      </c>
      <c r="B5" s="58">
        <v>214</v>
      </c>
    </row>
    <row r="6" spans="1:2">
      <c r="A6" s="57" t="s">
        <v>519</v>
      </c>
      <c r="B6" s="58">
        <v>302</v>
      </c>
    </row>
    <row r="7" spans="1:2">
      <c r="A7" s="57" t="s">
        <v>766</v>
      </c>
      <c r="B7" s="58">
        <v>94</v>
      </c>
    </row>
    <row r="8" spans="1:2">
      <c r="A8" s="57" t="s">
        <v>489</v>
      </c>
      <c r="B8" s="58">
        <v>4</v>
      </c>
    </row>
    <row r="9" spans="1:2">
      <c r="A9" s="57" t="s">
        <v>684</v>
      </c>
      <c r="B9" s="58">
        <v>13</v>
      </c>
    </row>
    <row r="10" spans="1:2">
      <c r="A10" s="57" t="s">
        <v>2470</v>
      </c>
      <c r="B10" s="58">
        <v>7</v>
      </c>
    </row>
    <row r="11" spans="1:2" ht="17.25" customHeight="1">
      <c r="A11" s="56" t="s">
        <v>1392</v>
      </c>
      <c r="B11" s="58">
        <v>634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1391</v>
      </c>
      <c r="B3" t="s">
        <v>1393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1392</v>
      </c>
      <c r="B6" s="58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bestFit="1" customWidth="1"/>
  </cols>
  <sheetData>
    <row r="3" spans="1:2">
      <c r="A3" s="55" t="s">
        <v>1391</v>
      </c>
      <c r="B3" t="s">
        <v>1393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37</v>
      </c>
    </row>
    <row r="6" spans="1:2">
      <c r="A6" s="57" t="s">
        <v>519</v>
      </c>
      <c r="B6" s="58">
        <v>33</v>
      </c>
    </row>
    <row r="7" spans="1:2">
      <c r="A7" s="57" t="s">
        <v>766</v>
      </c>
      <c r="B7" s="58">
        <v>5</v>
      </c>
    </row>
    <row r="8" spans="1:2">
      <c r="A8" s="57" t="s">
        <v>489</v>
      </c>
      <c r="B8" s="58">
        <v>1</v>
      </c>
    </row>
    <row r="9" spans="1:2">
      <c r="A9" s="56" t="s">
        <v>1392</v>
      </c>
      <c r="B9" s="58">
        <v>76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36"/>
  <sheetViews>
    <sheetView zoomScale="90" zoomScaleNormal="90" workbookViewId="0">
      <selection sqref="A1:Q736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5005</v>
      </c>
      <c r="M1" s="48" t="s">
        <v>162</v>
      </c>
      <c r="N1" s="48" t="s">
        <v>4206</v>
      </c>
      <c r="O1" s="48" t="s">
        <v>678</v>
      </c>
      <c r="P1" s="50" t="s">
        <v>4207</v>
      </c>
      <c r="Q1" s="48" t="s">
        <v>4762</v>
      </c>
      <c r="R1" s="48"/>
      <c r="S1" s="48"/>
      <c r="T1" s="48"/>
      <c r="U1" s="48"/>
      <c r="V1" s="48"/>
    </row>
    <row r="2" spans="1:25" s="51" customFormat="1" ht="18" customHeight="1">
      <c r="A2" s="48" t="s">
        <v>5604</v>
      </c>
      <c r="B2" s="48" t="s">
        <v>7</v>
      </c>
      <c r="C2" s="10">
        <v>40857</v>
      </c>
      <c r="D2" s="10">
        <v>40918</v>
      </c>
      <c r="E2" s="48" t="s">
        <v>1546</v>
      </c>
      <c r="F2" s="48" t="s">
        <v>1547</v>
      </c>
      <c r="G2" s="48" t="s">
        <v>163</v>
      </c>
      <c r="H2" s="48" t="s">
        <v>415</v>
      </c>
      <c r="I2" s="48">
        <v>40913</v>
      </c>
      <c r="J2" s="10" t="s">
        <v>1548</v>
      </c>
      <c r="K2" s="10" t="s">
        <v>1549</v>
      </c>
      <c r="L2" s="48" t="s">
        <v>5006</v>
      </c>
      <c r="M2" s="48" t="s">
        <v>1550</v>
      </c>
      <c r="N2" s="48" t="s">
        <v>238</v>
      </c>
      <c r="O2" s="48" t="s">
        <v>1551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1546</v>
      </c>
      <c r="F3" s="48" t="s">
        <v>1547</v>
      </c>
      <c r="G3" s="48" t="s">
        <v>164</v>
      </c>
      <c r="H3" s="48" t="s">
        <v>416</v>
      </c>
      <c r="I3" s="48">
        <v>40939</v>
      </c>
      <c r="J3" s="10" t="s">
        <v>1552</v>
      </c>
      <c r="K3" s="10" t="s">
        <v>12</v>
      </c>
      <c r="L3" s="48" t="s">
        <v>5007</v>
      </c>
      <c r="M3" s="48" t="s">
        <v>1553</v>
      </c>
      <c r="N3" s="48" t="s">
        <v>386</v>
      </c>
      <c r="O3" s="48" t="s">
        <v>1554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1555</v>
      </c>
      <c r="F4" s="48" t="s">
        <v>1556</v>
      </c>
      <c r="G4" s="48" t="s">
        <v>165</v>
      </c>
      <c r="H4" s="48" t="s">
        <v>417</v>
      </c>
      <c r="I4" s="48">
        <v>40996</v>
      </c>
      <c r="J4" s="10" t="s">
        <v>1557</v>
      </c>
      <c r="K4" s="10" t="s">
        <v>1558</v>
      </c>
      <c r="L4" s="48" t="s">
        <v>5008</v>
      </c>
      <c r="M4" s="67" t="s">
        <v>1063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1546</v>
      </c>
      <c r="F5" s="48" t="s">
        <v>1547</v>
      </c>
      <c r="G5" s="48" t="s">
        <v>166</v>
      </c>
      <c r="H5" s="48" t="s">
        <v>418</v>
      </c>
      <c r="I5" s="48">
        <v>40933</v>
      </c>
      <c r="J5" s="10" t="s">
        <v>1559</v>
      </c>
      <c r="K5" s="10" t="s">
        <v>15</v>
      </c>
      <c r="L5" s="48" t="s">
        <v>5009</v>
      </c>
      <c r="M5" s="48" t="s">
        <v>1560</v>
      </c>
      <c r="N5" s="48" t="s">
        <v>387</v>
      </c>
      <c r="O5" s="48" t="s">
        <v>1561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1546</v>
      </c>
      <c r="F6" s="48" t="s">
        <v>1547</v>
      </c>
      <c r="G6" s="48" t="s">
        <v>167</v>
      </c>
      <c r="H6" s="48" t="s">
        <v>419</v>
      </c>
      <c r="I6" s="48">
        <v>40924</v>
      </c>
      <c r="J6" s="10" t="s">
        <v>1562</v>
      </c>
      <c r="K6" s="10" t="s">
        <v>17</v>
      </c>
      <c r="L6" s="48" t="s">
        <v>5010</v>
      </c>
      <c r="M6" s="48" t="s">
        <v>1563</v>
      </c>
      <c r="N6" s="48" t="s">
        <v>245</v>
      </c>
      <c r="O6" s="48" t="s">
        <v>1564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1546</v>
      </c>
      <c r="F7" s="48" t="s">
        <v>1547</v>
      </c>
      <c r="G7" s="48" t="s">
        <v>1565</v>
      </c>
      <c r="H7" s="48" t="s">
        <v>420</v>
      </c>
      <c r="I7" s="48">
        <v>40920</v>
      </c>
      <c r="J7" s="10" t="s">
        <v>1552</v>
      </c>
      <c r="K7" s="10" t="s">
        <v>371</v>
      </c>
      <c r="L7" s="48" t="s">
        <v>5011</v>
      </c>
      <c r="M7" s="48" t="s">
        <v>1566</v>
      </c>
      <c r="N7" s="48" t="s">
        <v>388</v>
      </c>
      <c r="O7" s="48" t="s">
        <v>1567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1546</v>
      </c>
      <c r="F8" s="48" t="s">
        <v>1547</v>
      </c>
      <c r="G8" s="48" t="s">
        <v>169</v>
      </c>
      <c r="H8" s="48" t="s">
        <v>421</v>
      </c>
      <c r="I8" s="48">
        <v>40926</v>
      </c>
      <c r="J8" s="10" t="s">
        <v>1568</v>
      </c>
      <c r="K8" s="10" t="s">
        <v>1569</v>
      </c>
      <c r="L8" s="48" t="s">
        <v>5012</v>
      </c>
      <c r="M8" s="48" t="s">
        <v>1570</v>
      </c>
      <c r="N8" s="48" t="s">
        <v>389</v>
      </c>
      <c r="O8" s="48" t="s">
        <v>1571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1546</v>
      </c>
      <c r="F9" s="48" t="s">
        <v>1547</v>
      </c>
      <c r="G9" s="48" t="s">
        <v>170</v>
      </c>
      <c r="H9" s="48" t="s">
        <v>422</v>
      </c>
      <c r="I9" s="48">
        <v>40903</v>
      </c>
      <c r="J9" s="10" t="s">
        <v>1572</v>
      </c>
      <c r="K9" s="10" t="s">
        <v>21</v>
      </c>
      <c r="L9" s="48" t="s">
        <v>5013</v>
      </c>
      <c r="M9" s="48" t="s">
        <v>1573</v>
      </c>
      <c r="N9" s="48" t="s">
        <v>390</v>
      </c>
      <c r="O9" s="48" t="s">
        <v>1574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1546</v>
      </c>
      <c r="F10" s="48" t="s">
        <v>1547</v>
      </c>
      <c r="G10" s="48" t="s">
        <v>171</v>
      </c>
      <c r="H10" s="48" t="s">
        <v>423</v>
      </c>
      <c r="I10" s="48">
        <v>40898</v>
      </c>
      <c r="J10" s="10" t="s">
        <v>1575</v>
      </c>
      <c r="K10" s="10" t="s">
        <v>23</v>
      </c>
      <c r="L10" s="48" t="s">
        <v>5014</v>
      </c>
      <c r="M10" s="48" t="s">
        <v>1576</v>
      </c>
      <c r="N10" s="48" t="s">
        <v>250</v>
      </c>
      <c r="O10" s="48" t="s">
        <v>1577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2313</v>
      </c>
      <c r="B11" s="48" t="s">
        <v>24</v>
      </c>
      <c r="C11" s="10">
        <v>40857</v>
      </c>
      <c r="D11" s="10">
        <v>40918</v>
      </c>
      <c r="E11" s="48" t="s">
        <v>1555</v>
      </c>
      <c r="F11" s="48" t="s">
        <v>1547</v>
      </c>
      <c r="G11" s="48" t="s">
        <v>172</v>
      </c>
      <c r="H11" s="67" t="s">
        <v>503</v>
      </c>
      <c r="I11" s="67" t="s">
        <v>503</v>
      </c>
      <c r="J11" s="10" t="s">
        <v>1578</v>
      </c>
      <c r="K11" s="10" t="s">
        <v>1579</v>
      </c>
      <c r="L11" s="48" t="s">
        <v>5015</v>
      </c>
      <c r="M11" s="67" t="s">
        <v>1580</v>
      </c>
      <c r="N11" s="67" t="s">
        <v>503</v>
      </c>
      <c r="O11" s="67" t="s">
        <v>503</v>
      </c>
      <c r="P11" s="67" t="s">
        <v>503</v>
      </c>
      <c r="Q11" s="67" t="s">
        <v>2314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1546</v>
      </c>
      <c r="F12" s="48" t="s">
        <v>1547</v>
      </c>
      <c r="G12" s="48" t="s">
        <v>173</v>
      </c>
      <c r="H12" s="48" t="s">
        <v>424</v>
      </c>
      <c r="I12" s="48">
        <v>40976</v>
      </c>
      <c r="J12" s="10" t="s">
        <v>1581</v>
      </c>
      <c r="K12" s="10" t="s">
        <v>1582</v>
      </c>
      <c r="L12" s="48" t="s">
        <v>5016</v>
      </c>
      <c r="M12" s="48" t="s">
        <v>1583</v>
      </c>
      <c r="N12" s="48" t="s">
        <v>232</v>
      </c>
      <c r="O12" s="48" t="s">
        <v>1584</v>
      </c>
      <c r="P12" s="10">
        <v>40976</v>
      </c>
      <c r="Q12" s="67" t="s">
        <v>1585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1546</v>
      </c>
      <c r="F13" s="48" t="s">
        <v>1547</v>
      </c>
      <c r="G13" s="48" t="s">
        <v>174</v>
      </c>
      <c r="H13" s="48" t="s">
        <v>1586</v>
      </c>
      <c r="I13" s="48">
        <v>40919</v>
      </c>
      <c r="J13" s="10" t="s">
        <v>1587</v>
      </c>
      <c r="K13" s="10" t="s">
        <v>1588</v>
      </c>
      <c r="L13" s="48" t="s">
        <v>5017</v>
      </c>
      <c r="M13" s="48" t="s">
        <v>1589</v>
      </c>
      <c r="N13" s="48" t="s">
        <v>231</v>
      </c>
      <c r="O13" s="48" t="s">
        <v>1574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1546</v>
      </c>
      <c r="F14" s="48" t="s">
        <v>1547</v>
      </c>
      <c r="G14" s="48" t="s">
        <v>175</v>
      </c>
      <c r="H14" s="48" t="s">
        <v>425</v>
      </c>
      <c r="I14" s="48">
        <v>40931</v>
      </c>
      <c r="J14" s="10" t="s">
        <v>1590</v>
      </c>
      <c r="K14" s="10" t="s">
        <v>28</v>
      </c>
      <c r="L14" s="48" t="s">
        <v>5018</v>
      </c>
      <c r="M14" s="48" t="s">
        <v>1591</v>
      </c>
      <c r="N14" s="48" t="s">
        <v>391</v>
      </c>
      <c r="O14" s="48" t="s">
        <v>1592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1546</v>
      </c>
      <c r="F15" s="48" t="s">
        <v>1547</v>
      </c>
      <c r="G15" s="48" t="s">
        <v>176</v>
      </c>
      <c r="H15" s="48" t="s">
        <v>426</v>
      </c>
      <c r="I15" s="48">
        <v>40903</v>
      </c>
      <c r="J15" s="10" t="s">
        <v>1593</v>
      </c>
      <c r="K15" s="10" t="s">
        <v>30</v>
      </c>
      <c r="L15" s="48" t="s">
        <v>5019</v>
      </c>
      <c r="M15" s="48" t="s">
        <v>1594</v>
      </c>
      <c r="N15" s="48" t="s">
        <v>392</v>
      </c>
      <c r="O15" s="48" t="s">
        <v>1595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1546</v>
      </c>
      <c r="F16" s="48" t="s">
        <v>1547</v>
      </c>
      <c r="G16" s="48" t="s">
        <v>177</v>
      </c>
      <c r="H16" s="48" t="s">
        <v>427</v>
      </c>
      <c r="I16" s="48">
        <v>40921</v>
      </c>
      <c r="J16" s="10" t="s">
        <v>1596</v>
      </c>
      <c r="K16" s="10" t="s">
        <v>32</v>
      </c>
      <c r="L16" s="48" t="s">
        <v>5020</v>
      </c>
      <c r="M16" s="48" t="s">
        <v>1597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1546</v>
      </c>
      <c r="F17" s="48" t="s">
        <v>1547</v>
      </c>
      <c r="G17" s="48" t="s">
        <v>178</v>
      </c>
      <c r="H17" s="48" t="s">
        <v>1598</v>
      </c>
      <c r="I17" s="48">
        <v>40917</v>
      </c>
      <c r="J17" s="10" t="s">
        <v>1599</v>
      </c>
      <c r="K17" s="10" t="s">
        <v>34</v>
      </c>
      <c r="L17" s="48" t="s">
        <v>5021</v>
      </c>
      <c r="M17" s="48" t="s">
        <v>1600</v>
      </c>
      <c r="N17" s="48" t="s">
        <v>260</v>
      </c>
      <c r="O17" s="48" t="s">
        <v>1601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1546</v>
      </c>
      <c r="F18" s="48" t="s">
        <v>1547</v>
      </c>
      <c r="G18" s="48" t="s">
        <v>179</v>
      </c>
      <c r="H18" s="48" t="s">
        <v>428</v>
      </c>
      <c r="I18" s="48">
        <v>40926</v>
      </c>
      <c r="J18" s="10" t="s">
        <v>1602</v>
      </c>
      <c r="K18" s="10" t="s">
        <v>36</v>
      </c>
      <c r="L18" s="48" t="s">
        <v>5022</v>
      </c>
      <c r="M18" s="48" t="s">
        <v>1603</v>
      </c>
      <c r="N18" s="48" t="s">
        <v>235</v>
      </c>
      <c r="O18" s="48" t="s">
        <v>1601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1546</v>
      </c>
      <c r="F19" s="48" t="s">
        <v>1547</v>
      </c>
      <c r="G19" s="48" t="s">
        <v>180</v>
      </c>
      <c r="H19" s="48" t="s">
        <v>429</v>
      </c>
      <c r="I19" s="48">
        <v>40917</v>
      </c>
      <c r="J19" s="10" t="s">
        <v>1604</v>
      </c>
      <c r="K19" s="10" t="s">
        <v>38</v>
      </c>
      <c r="L19" s="48" t="s">
        <v>5023</v>
      </c>
      <c r="M19" s="48" t="s">
        <v>1605</v>
      </c>
      <c r="N19" s="48" t="s">
        <v>249</v>
      </c>
      <c r="O19" s="48" t="s">
        <v>1564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1546</v>
      </c>
      <c r="F20" s="48" t="s">
        <v>1547</v>
      </c>
      <c r="G20" s="48" t="s">
        <v>181</v>
      </c>
      <c r="H20" s="48" t="s">
        <v>5807</v>
      </c>
      <c r="I20" s="48">
        <v>40913</v>
      </c>
      <c r="J20" s="10" t="s">
        <v>1606</v>
      </c>
      <c r="K20" s="10" t="s">
        <v>40</v>
      </c>
      <c r="L20" s="48" t="s">
        <v>5024</v>
      </c>
      <c r="M20" s="48" t="s">
        <v>1607</v>
      </c>
      <c r="N20" s="48" t="s">
        <v>393</v>
      </c>
      <c r="O20" s="48" t="s">
        <v>1608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1546</v>
      </c>
      <c r="F21" s="48" t="s">
        <v>1547</v>
      </c>
      <c r="G21" s="48" t="s">
        <v>182</v>
      </c>
      <c r="H21" s="48" t="s">
        <v>430</v>
      </c>
      <c r="I21" s="48">
        <v>40917</v>
      </c>
      <c r="J21" s="10" t="s">
        <v>1609</v>
      </c>
      <c r="K21" s="10" t="s">
        <v>42</v>
      </c>
      <c r="L21" s="48" t="s">
        <v>5025</v>
      </c>
      <c r="M21" s="48" t="s">
        <v>1610</v>
      </c>
      <c r="N21" s="48" t="s">
        <v>226</v>
      </c>
      <c r="O21" s="48" t="s">
        <v>1574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1546</v>
      </c>
      <c r="F22" s="48" t="s">
        <v>1547</v>
      </c>
      <c r="G22" s="48" t="s">
        <v>212</v>
      </c>
      <c r="H22" s="48" t="s">
        <v>454</v>
      </c>
      <c r="I22" s="48">
        <v>41086</v>
      </c>
      <c r="J22" s="10" t="s">
        <v>1612</v>
      </c>
      <c r="K22" s="10" t="s">
        <v>100</v>
      </c>
      <c r="L22" s="48" t="s">
        <v>5026</v>
      </c>
      <c r="M22" s="67" t="s">
        <v>4058</v>
      </c>
      <c r="N22" s="67" t="s">
        <v>4753</v>
      </c>
      <c r="O22" s="67" t="s">
        <v>1571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1546</v>
      </c>
      <c r="F23" s="48" t="s">
        <v>1547</v>
      </c>
      <c r="G23" s="48" t="s">
        <v>203</v>
      </c>
      <c r="H23" s="48" t="s">
        <v>447</v>
      </c>
      <c r="I23" s="48">
        <v>40924</v>
      </c>
      <c r="J23" s="10" t="s">
        <v>1613</v>
      </c>
      <c r="K23" s="10" t="s">
        <v>83</v>
      </c>
      <c r="L23" s="48" t="s">
        <v>5027</v>
      </c>
      <c r="M23" s="48" t="s">
        <v>1614</v>
      </c>
      <c r="N23" s="48" t="s">
        <v>241</v>
      </c>
      <c r="O23" s="48" t="s">
        <v>1608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1546</v>
      </c>
      <c r="F24" s="48" t="s">
        <v>1556</v>
      </c>
      <c r="G24" s="48" t="s">
        <v>204</v>
      </c>
      <c r="H24" s="48" t="s">
        <v>448</v>
      </c>
      <c r="I24" s="48">
        <v>40968</v>
      </c>
      <c r="J24" s="10" t="s">
        <v>1615</v>
      </c>
      <c r="K24" s="10" t="s">
        <v>85</v>
      </c>
      <c r="L24" s="48" t="s">
        <v>5028</v>
      </c>
      <c r="M24" s="48" t="s">
        <v>1616</v>
      </c>
      <c r="N24" s="48" t="s">
        <v>2452</v>
      </c>
      <c r="O24" s="48" t="s">
        <v>1671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1546</v>
      </c>
      <c r="F25" s="48" t="s">
        <v>1547</v>
      </c>
      <c r="G25" s="48" t="s">
        <v>205</v>
      </c>
      <c r="H25" s="48" t="s">
        <v>449</v>
      </c>
      <c r="I25" s="48">
        <v>40898</v>
      </c>
      <c r="J25" s="10" t="s">
        <v>1617</v>
      </c>
      <c r="K25" s="10" t="s">
        <v>87</v>
      </c>
      <c r="L25" s="48" t="s">
        <v>5029</v>
      </c>
      <c r="M25" s="48" t="s">
        <v>1618</v>
      </c>
      <c r="N25" s="48" t="s">
        <v>255</v>
      </c>
      <c r="O25" s="48" t="s">
        <v>1619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1546</v>
      </c>
      <c r="F26" s="48" t="s">
        <v>1556</v>
      </c>
      <c r="G26" s="48" t="s">
        <v>206</v>
      </c>
      <c r="H26" s="48" t="s">
        <v>2453</v>
      </c>
      <c r="I26" s="48">
        <v>40995</v>
      </c>
      <c r="J26" s="10" t="s">
        <v>1620</v>
      </c>
      <c r="K26" s="10" t="s">
        <v>89</v>
      </c>
      <c r="L26" s="48" t="s">
        <v>5030</v>
      </c>
      <c r="M26" s="48" t="s">
        <v>1621</v>
      </c>
      <c r="N26" s="48" t="s">
        <v>2479</v>
      </c>
      <c r="O26" s="48" t="s">
        <v>1710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1546</v>
      </c>
      <c r="F27" s="48" t="s">
        <v>1547</v>
      </c>
      <c r="G27" s="48" t="s">
        <v>207</v>
      </c>
      <c r="H27" s="48" t="s">
        <v>450</v>
      </c>
      <c r="I27" s="48">
        <v>40924</v>
      </c>
      <c r="J27" s="10" t="s">
        <v>1622</v>
      </c>
      <c r="K27" s="10" t="s">
        <v>91</v>
      </c>
      <c r="L27" s="48" t="s">
        <v>5031</v>
      </c>
      <c r="M27" s="48" t="s">
        <v>1623</v>
      </c>
      <c r="N27" s="48" t="s">
        <v>399</v>
      </c>
      <c r="O27" s="48" t="s">
        <v>1577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1546</v>
      </c>
      <c r="F28" s="48" t="s">
        <v>1547</v>
      </c>
      <c r="G28" s="48" t="s">
        <v>208</v>
      </c>
      <c r="H28" s="48" t="s">
        <v>451</v>
      </c>
      <c r="I28" s="48">
        <v>40900</v>
      </c>
      <c r="J28" s="10" t="s">
        <v>1624</v>
      </c>
      <c r="K28" s="10" t="s">
        <v>93</v>
      </c>
      <c r="L28" s="48" t="s">
        <v>5032</v>
      </c>
      <c r="M28" s="48" t="s">
        <v>1625</v>
      </c>
      <c r="N28" s="48" t="s">
        <v>247</v>
      </c>
      <c r="O28" s="48" t="s">
        <v>1626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1546</v>
      </c>
      <c r="F29" s="48" t="s">
        <v>1547</v>
      </c>
      <c r="G29" s="48" t="s">
        <v>209</v>
      </c>
      <c r="H29" s="48" t="s">
        <v>452</v>
      </c>
      <c r="I29" s="48">
        <v>40921</v>
      </c>
      <c r="J29" s="10" t="s">
        <v>1627</v>
      </c>
      <c r="K29" s="10" t="s">
        <v>95</v>
      </c>
      <c r="L29" s="48" t="s">
        <v>5033</v>
      </c>
      <c r="M29" s="48" t="s">
        <v>1628</v>
      </c>
      <c r="N29" s="48" t="s">
        <v>400</v>
      </c>
      <c r="O29" s="48" t="s">
        <v>1629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1546</v>
      </c>
      <c r="F30" s="48" t="s">
        <v>1547</v>
      </c>
      <c r="G30" s="48" t="s">
        <v>210</v>
      </c>
      <c r="H30" s="48" t="s">
        <v>1630</v>
      </c>
      <c r="I30" s="48">
        <v>40912</v>
      </c>
      <c r="J30" s="10" t="s">
        <v>1631</v>
      </c>
      <c r="K30" s="10" t="s">
        <v>97</v>
      </c>
      <c r="L30" s="48" t="s">
        <v>5034</v>
      </c>
      <c r="M30" s="48" t="s">
        <v>1632</v>
      </c>
      <c r="N30" s="48" t="s">
        <v>254</v>
      </c>
      <c r="O30" s="48" t="s">
        <v>1633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1546</v>
      </c>
      <c r="F31" s="48" t="s">
        <v>1547</v>
      </c>
      <c r="G31" s="48" t="s">
        <v>211</v>
      </c>
      <c r="H31" s="48" t="s">
        <v>453</v>
      </c>
      <c r="I31" s="48">
        <v>40933</v>
      </c>
      <c r="J31" s="10" t="s">
        <v>1634</v>
      </c>
      <c r="K31" s="10" t="s">
        <v>1635</v>
      </c>
      <c r="L31" s="48" t="s">
        <v>5035</v>
      </c>
      <c r="M31" s="48" t="s">
        <v>1636</v>
      </c>
      <c r="N31" s="48" t="s">
        <v>401</v>
      </c>
      <c r="O31" s="48" t="s">
        <v>1637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1546</v>
      </c>
      <c r="F32" s="48" t="s">
        <v>1547</v>
      </c>
      <c r="G32" s="48" t="s">
        <v>222</v>
      </c>
      <c r="H32" s="48" t="s">
        <v>460</v>
      </c>
      <c r="I32" s="48">
        <v>40996</v>
      </c>
      <c r="J32" s="10" t="s">
        <v>1638</v>
      </c>
      <c r="K32" s="10" t="s">
        <v>117</v>
      </c>
      <c r="L32" s="48" t="s">
        <v>5036</v>
      </c>
      <c r="M32" s="48" t="s">
        <v>1639</v>
      </c>
      <c r="N32" s="48" t="s">
        <v>2480</v>
      </c>
      <c r="O32" s="48" t="s">
        <v>1567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1546</v>
      </c>
      <c r="F33" s="48" t="s">
        <v>1547</v>
      </c>
      <c r="G33" s="48" t="s">
        <v>213</v>
      </c>
      <c r="H33" s="48" t="s">
        <v>455</v>
      </c>
      <c r="I33" s="48">
        <v>40919</v>
      </c>
      <c r="J33" s="10" t="s">
        <v>1640</v>
      </c>
      <c r="K33" s="10" t="s">
        <v>102</v>
      </c>
      <c r="L33" s="48" t="s">
        <v>5037</v>
      </c>
      <c r="M33" s="48" t="s">
        <v>1641</v>
      </c>
      <c r="N33" s="48" t="s">
        <v>244</v>
      </c>
      <c r="O33" s="48" t="s">
        <v>1577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1546</v>
      </c>
      <c r="F34" s="48" t="s">
        <v>1547</v>
      </c>
      <c r="G34" s="48" t="s">
        <v>214</v>
      </c>
      <c r="H34" s="48" t="s">
        <v>456</v>
      </c>
      <c r="I34" s="48">
        <v>40918</v>
      </c>
      <c r="J34" s="10" t="s">
        <v>1642</v>
      </c>
      <c r="K34" s="10" t="s">
        <v>104</v>
      </c>
      <c r="L34" s="48" t="s">
        <v>5038</v>
      </c>
      <c r="M34" s="48" t="s">
        <v>1643</v>
      </c>
      <c r="N34" s="48" t="s">
        <v>239</v>
      </c>
      <c r="O34" s="48" t="s">
        <v>1577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1546</v>
      </c>
      <c r="F35" s="48" t="s">
        <v>1547</v>
      </c>
      <c r="G35" s="48" t="s">
        <v>215</v>
      </c>
      <c r="H35" s="48" t="s">
        <v>457</v>
      </c>
      <c r="I35" s="48">
        <v>40931</v>
      </c>
      <c r="J35" s="10" t="s">
        <v>1644</v>
      </c>
      <c r="K35" s="10" t="s">
        <v>1645</v>
      </c>
      <c r="L35" s="48" t="s">
        <v>5039</v>
      </c>
      <c r="M35" s="48" t="s">
        <v>1646</v>
      </c>
      <c r="N35" s="48" t="s">
        <v>237</v>
      </c>
      <c r="O35" s="48" t="s">
        <v>1626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1546</v>
      </c>
      <c r="F36" s="48" t="s">
        <v>1547</v>
      </c>
      <c r="G36" s="48" t="s">
        <v>216</v>
      </c>
      <c r="H36" s="48" t="s">
        <v>1647</v>
      </c>
      <c r="I36" s="48">
        <v>40921</v>
      </c>
      <c r="J36" s="10" t="s">
        <v>1648</v>
      </c>
      <c r="K36" s="10" t="s">
        <v>675</v>
      </c>
      <c r="L36" s="48" t="s">
        <v>5040</v>
      </c>
      <c r="M36" s="48" t="s">
        <v>1649</v>
      </c>
      <c r="N36" s="48" t="s">
        <v>402</v>
      </c>
      <c r="O36" s="48" t="s">
        <v>1650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1546</v>
      </c>
      <c r="F37" s="48" t="s">
        <v>1547</v>
      </c>
      <c r="G37" s="48" t="s">
        <v>217</v>
      </c>
      <c r="H37" s="48" t="s">
        <v>1651</v>
      </c>
      <c r="I37" s="48">
        <v>40920</v>
      </c>
      <c r="J37" s="10" t="s">
        <v>1652</v>
      </c>
      <c r="K37" s="10" t="s">
        <v>108</v>
      </c>
      <c r="L37" s="48" t="s">
        <v>5041</v>
      </c>
      <c r="M37" s="48" t="s">
        <v>1653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1546</v>
      </c>
      <c r="F38" s="48" t="s">
        <v>1547</v>
      </c>
      <c r="G38" s="48" t="s">
        <v>218</v>
      </c>
      <c r="H38" s="48" t="s">
        <v>458</v>
      </c>
      <c r="I38" s="48">
        <v>40942</v>
      </c>
      <c r="J38" s="10" t="s">
        <v>1654</v>
      </c>
      <c r="K38" s="10" t="s">
        <v>110</v>
      </c>
      <c r="L38" s="48" t="s">
        <v>5042</v>
      </c>
      <c r="M38" s="48" t="s">
        <v>1655</v>
      </c>
      <c r="N38" s="48" t="s">
        <v>1656</v>
      </c>
      <c r="O38" s="48" t="s">
        <v>1554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1546</v>
      </c>
      <c r="F39" s="48" t="s">
        <v>1547</v>
      </c>
      <c r="G39" s="48" t="s">
        <v>219</v>
      </c>
      <c r="H39" s="48" t="s">
        <v>1657</v>
      </c>
      <c r="I39" s="48">
        <v>40934</v>
      </c>
      <c r="J39" s="10" t="s">
        <v>1658</v>
      </c>
      <c r="K39" s="10" t="s">
        <v>1659</v>
      </c>
      <c r="L39" s="48" t="s">
        <v>5043</v>
      </c>
      <c r="M39" s="48" t="s">
        <v>1660</v>
      </c>
      <c r="N39" s="48" t="s">
        <v>404</v>
      </c>
      <c r="O39" s="48" t="s">
        <v>1567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1546</v>
      </c>
      <c r="F40" s="48" t="s">
        <v>1547</v>
      </c>
      <c r="G40" s="48" t="s">
        <v>220</v>
      </c>
      <c r="H40" s="48" t="s">
        <v>1661</v>
      </c>
      <c r="I40" s="48">
        <v>40913</v>
      </c>
      <c r="J40" s="10" t="s">
        <v>1662</v>
      </c>
      <c r="K40" s="10" t="s">
        <v>113</v>
      </c>
      <c r="L40" s="48" t="s">
        <v>5044</v>
      </c>
      <c r="M40" s="48" t="s">
        <v>1663</v>
      </c>
      <c r="N40" s="48" t="s">
        <v>261</v>
      </c>
      <c r="O40" s="48" t="s">
        <v>1664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1546</v>
      </c>
      <c r="F41" s="48" t="s">
        <v>1547</v>
      </c>
      <c r="G41" s="48" t="s">
        <v>221</v>
      </c>
      <c r="H41" s="48" t="s">
        <v>459</v>
      </c>
      <c r="I41" s="48">
        <v>40904</v>
      </c>
      <c r="J41" s="10" t="s">
        <v>1665</v>
      </c>
      <c r="K41" s="10" t="s">
        <v>115</v>
      </c>
      <c r="L41" s="48" t="s">
        <v>5045</v>
      </c>
      <c r="M41" s="48" t="s">
        <v>1666</v>
      </c>
      <c r="N41" s="48" t="s">
        <v>228</v>
      </c>
      <c r="O41" s="48" t="s">
        <v>1667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1546</v>
      </c>
      <c r="F42" s="48" t="s">
        <v>1556</v>
      </c>
      <c r="G42" s="48" t="s">
        <v>192</v>
      </c>
      <c r="H42" s="48" t="s">
        <v>437</v>
      </c>
      <c r="I42" s="48">
        <v>40962</v>
      </c>
      <c r="J42" s="10" t="s">
        <v>1668</v>
      </c>
      <c r="K42" s="10" t="s">
        <v>61</v>
      </c>
      <c r="L42" s="48" t="s">
        <v>5046</v>
      </c>
      <c r="M42" s="48" t="s">
        <v>1669</v>
      </c>
      <c r="N42" s="48" t="s">
        <v>1670</v>
      </c>
      <c r="O42" s="48" t="s">
        <v>1671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1546</v>
      </c>
      <c r="F43" s="48" t="s">
        <v>1547</v>
      </c>
      <c r="G43" s="48" t="s">
        <v>183</v>
      </c>
      <c r="H43" s="48" t="s">
        <v>431</v>
      </c>
      <c r="I43" s="48">
        <v>40904</v>
      </c>
      <c r="J43" s="10" t="s">
        <v>1672</v>
      </c>
      <c r="K43" s="10" t="s">
        <v>44</v>
      </c>
      <c r="L43" s="48" t="s">
        <v>5047</v>
      </c>
      <c r="M43" s="48" t="s">
        <v>1673</v>
      </c>
      <c r="N43" s="48" t="s">
        <v>268</v>
      </c>
      <c r="O43" s="48" t="s">
        <v>1608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1546</v>
      </c>
      <c r="F44" s="48" t="s">
        <v>1547</v>
      </c>
      <c r="G44" s="48" t="s">
        <v>184</v>
      </c>
      <c r="H44" s="48" t="s">
        <v>432</v>
      </c>
      <c r="I44" s="48">
        <v>40904</v>
      </c>
      <c r="J44" s="10" t="s">
        <v>1674</v>
      </c>
      <c r="K44" s="10" t="s">
        <v>46</v>
      </c>
      <c r="L44" s="48" t="s">
        <v>5048</v>
      </c>
      <c r="M44" s="48" t="s">
        <v>1675</v>
      </c>
      <c r="N44" s="48" t="s">
        <v>233</v>
      </c>
      <c r="O44" s="48" t="s">
        <v>1676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1546</v>
      </c>
      <c r="F45" s="48" t="s">
        <v>1547</v>
      </c>
      <c r="G45" s="48" t="s">
        <v>185</v>
      </c>
      <c r="H45" s="48" t="s">
        <v>2285</v>
      </c>
      <c r="I45" s="48">
        <v>40989</v>
      </c>
      <c r="J45" s="10" t="s">
        <v>1677</v>
      </c>
      <c r="K45" s="10" t="s">
        <v>48</v>
      </c>
      <c r="L45" s="48" t="s">
        <v>5049</v>
      </c>
      <c r="M45" s="48" t="s">
        <v>5050</v>
      </c>
      <c r="N45" s="48" t="s">
        <v>2440</v>
      </c>
      <c r="O45" s="48" t="s">
        <v>2441</v>
      </c>
      <c r="P45" s="66">
        <v>40989</v>
      </c>
      <c r="Q45" s="67" t="s">
        <v>5051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1546</v>
      </c>
      <c r="F46" s="48" t="s">
        <v>1547</v>
      </c>
      <c r="G46" s="48" t="s">
        <v>186</v>
      </c>
      <c r="H46" s="48" t="s">
        <v>433</v>
      </c>
      <c r="I46" s="48">
        <v>40935</v>
      </c>
      <c r="J46" s="10" t="s">
        <v>1678</v>
      </c>
      <c r="K46" s="10" t="s">
        <v>50</v>
      </c>
      <c r="L46" s="48" t="s">
        <v>5052</v>
      </c>
      <c r="M46" s="48" t="s">
        <v>1678</v>
      </c>
      <c r="N46" s="48" t="s">
        <v>394</v>
      </c>
      <c r="O46" s="48" t="s">
        <v>1567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1700</v>
      </c>
      <c r="F47" s="48" t="s">
        <v>1547</v>
      </c>
      <c r="G47" s="48" t="s">
        <v>187</v>
      </c>
      <c r="H47" s="67" t="s">
        <v>503</v>
      </c>
      <c r="I47" s="67" t="s">
        <v>503</v>
      </c>
      <c r="J47" s="10" t="s">
        <v>1679</v>
      </c>
      <c r="K47" s="10" t="s">
        <v>5053</v>
      </c>
      <c r="L47" s="48" t="s">
        <v>5054</v>
      </c>
      <c r="M47" s="67" t="s">
        <v>1680</v>
      </c>
      <c r="N47" s="67" t="s">
        <v>503</v>
      </c>
      <c r="O47" s="67" t="s">
        <v>503</v>
      </c>
      <c r="P47" s="66" t="s">
        <v>503</v>
      </c>
      <c r="Q47" s="67" t="s">
        <v>5055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1546</v>
      </c>
      <c r="F48" s="48" t="s">
        <v>1547</v>
      </c>
      <c r="G48" s="48" t="s">
        <v>188</v>
      </c>
      <c r="H48" s="48" t="s">
        <v>434</v>
      </c>
      <c r="I48" s="48">
        <v>40927</v>
      </c>
      <c r="J48" s="10" t="s">
        <v>1681</v>
      </c>
      <c r="K48" s="10" t="s">
        <v>1682</v>
      </c>
      <c r="L48" s="48" t="s">
        <v>5056</v>
      </c>
      <c r="M48" s="48" t="s">
        <v>1683</v>
      </c>
      <c r="N48" s="48" t="s">
        <v>230</v>
      </c>
      <c r="O48" s="48" t="s">
        <v>1626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1546</v>
      </c>
      <c r="F49" s="48" t="s">
        <v>1547</v>
      </c>
      <c r="G49" s="48" t="s">
        <v>189</v>
      </c>
      <c r="H49" s="48" t="s">
        <v>435</v>
      </c>
      <c r="I49" s="48">
        <v>40931</v>
      </c>
      <c r="J49" s="10" t="s">
        <v>1684</v>
      </c>
      <c r="K49" s="10" t="s">
        <v>55</v>
      </c>
      <c r="L49" s="48" t="s">
        <v>5057</v>
      </c>
      <c r="M49" s="48" t="s">
        <v>1685</v>
      </c>
      <c r="N49" s="48" t="s">
        <v>229</v>
      </c>
      <c r="O49" s="48" t="s">
        <v>1676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1546</v>
      </c>
      <c r="F50" s="48" t="s">
        <v>1547</v>
      </c>
      <c r="G50" s="48" t="s">
        <v>190</v>
      </c>
      <c r="H50" s="67" t="s">
        <v>4576</v>
      </c>
      <c r="I50" s="67">
        <v>41081</v>
      </c>
      <c r="J50" s="10" t="s">
        <v>1686</v>
      </c>
      <c r="K50" s="10" t="s">
        <v>57</v>
      </c>
      <c r="L50" s="48" t="s">
        <v>5058</v>
      </c>
      <c r="M50" s="67" t="s">
        <v>1687</v>
      </c>
      <c r="N50" s="67" t="s">
        <v>4577</v>
      </c>
      <c r="O50" s="67" t="s">
        <v>3276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1546</v>
      </c>
      <c r="F51" s="48" t="s">
        <v>1547</v>
      </c>
      <c r="G51" s="48" t="s">
        <v>191</v>
      </c>
      <c r="H51" s="48" t="s">
        <v>436</v>
      </c>
      <c r="I51" s="48">
        <v>40931</v>
      </c>
      <c r="J51" s="10" t="s">
        <v>1688</v>
      </c>
      <c r="K51" s="10" t="s">
        <v>59</v>
      </c>
      <c r="L51" s="48" t="s">
        <v>5059</v>
      </c>
      <c r="M51" s="48" t="s">
        <v>1689</v>
      </c>
      <c r="N51" s="48" t="s">
        <v>395</v>
      </c>
      <c r="O51" s="48" t="s">
        <v>1608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1546</v>
      </c>
      <c r="F52" s="48" t="s">
        <v>1547</v>
      </c>
      <c r="G52" s="48" t="s">
        <v>202</v>
      </c>
      <c r="H52" s="48" t="s">
        <v>446</v>
      </c>
      <c r="I52" s="48">
        <v>40920</v>
      </c>
      <c r="J52" s="10" t="s">
        <v>1690</v>
      </c>
      <c r="K52" s="10" t="s">
        <v>81</v>
      </c>
      <c r="L52" s="48" t="s">
        <v>5060</v>
      </c>
      <c r="M52" s="48" t="s">
        <v>1691</v>
      </c>
      <c r="N52" s="48" t="s">
        <v>256</v>
      </c>
      <c r="O52" s="48" t="s">
        <v>1567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1546</v>
      </c>
      <c r="F53" s="48" t="s">
        <v>1547</v>
      </c>
      <c r="G53" s="48" t="s">
        <v>193</v>
      </c>
      <c r="H53" s="48" t="s">
        <v>438</v>
      </c>
      <c r="I53" s="48">
        <v>40934</v>
      </c>
      <c r="J53" s="10" t="s">
        <v>1692</v>
      </c>
      <c r="K53" s="10" t="s">
        <v>63</v>
      </c>
      <c r="L53" s="48" t="s">
        <v>5061</v>
      </c>
      <c r="M53" s="48" t="s">
        <v>1693</v>
      </c>
      <c r="N53" s="48" t="s">
        <v>396</v>
      </c>
      <c r="O53" s="48" t="s">
        <v>1564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1546</v>
      </c>
      <c r="F54" s="48" t="s">
        <v>1547</v>
      </c>
      <c r="G54" s="48" t="s">
        <v>195</v>
      </c>
      <c r="H54" s="48" t="s">
        <v>440</v>
      </c>
      <c r="I54" s="48">
        <v>40917</v>
      </c>
      <c r="J54" s="10" t="s">
        <v>1694</v>
      </c>
      <c r="K54" s="10" t="s">
        <v>67</v>
      </c>
      <c r="L54" s="48" t="s">
        <v>5062</v>
      </c>
      <c r="M54" s="48" t="s">
        <v>1695</v>
      </c>
      <c r="N54" s="48" t="s">
        <v>397</v>
      </c>
      <c r="O54" s="48" t="s">
        <v>1696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1546</v>
      </c>
      <c r="F55" s="48" t="s">
        <v>1547</v>
      </c>
      <c r="G55" s="48" t="s">
        <v>196</v>
      </c>
      <c r="H55" s="48" t="s">
        <v>441</v>
      </c>
      <c r="I55" s="48">
        <v>40917</v>
      </c>
      <c r="J55" s="10" t="s">
        <v>1697</v>
      </c>
      <c r="K55" s="10" t="s">
        <v>69</v>
      </c>
      <c r="L55" s="48" t="s">
        <v>5063</v>
      </c>
      <c r="M55" s="48" t="s">
        <v>1698</v>
      </c>
      <c r="N55" s="48" t="s">
        <v>258</v>
      </c>
      <c r="O55" s="48" t="s">
        <v>1699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1700</v>
      </c>
      <c r="F56" s="48" t="s">
        <v>1547</v>
      </c>
      <c r="G56" s="48" t="s">
        <v>197</v>
      </c>
      <c r="H56" s="67" t="s">
        <v>503</v>
      </c>
      <c r="I56" s="67" t="s">
        <v>503</v>
      </c>
      <c r="J56" s="10" t="s">
        <v>1701</v>
      </c>
      <c r="K56" s="10" t="s">
        <v>71</v>
      </c>
      <c r="L56" s="48" t="s">
        <v>5064</v>
      </c>
      <c r="M56" s="67" t="s">
        <v>5065</v>
      </c>
      <c r="N56" s="67" t="s">
        <v>503</v>
      </c>
      <c r="O56" s="67" t="s">
        <v>503</v>
      </c>
      <c r="P56" s="66" t="s">
        <v>503</v>
      </c>
      <c r="Q56" s="67" t="s">
        <v>4491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1546</v>
      </c>
      <c r="F57" s="48" t="s">
        <v>1547</v>
      </c>
      <c r="G57" s="48" t="s">
        <v>198</v>
      </c>
      <c r="H57" s="48" t="s">
        <v>442</v>
      </c>
      <c r="I57" s="48">
        <v>40932</v>
      </c>
      <c r="J57" s="10" t="s">
        <v>1702</v>
      </c>
      <c r="K57" s="10" t="s">
        <v>73</v>
      </c>
      <c r="L57" s="48" t="s">
        <v>5066</v>
      </c>
      <c r="M57" s="48" t="s">
        <v>1703</v>
      </c>
      <c r="N57" s="48" t="s">
        <v>242</v>
      </c>
      <c r="O57" s="48" t="s">
        <v>1608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1546</v>
      </c>
      <c r="F58" s="48" t="s">
        <v>1547</v>
      </c>
      <c r="G58" s="48" t="s">
        <v>199</v>
      </c>
      <c r="H58" s="48" t="s">
        <v>443</v>
      </c>
      <c r="I58" s="48">
        <v>40920</v>
      </c>
      <c r="J58" s="10" t="s">
        <v>1704</v>
      </c>
      <c r="K58" s="10" t="s">
        <v>75</v>
      </c>
      <c r="L58" s="48" t="s">
        <v>5067</v>
      </c>
      <c r="M58" s="48" t="s">
        <v>1705</v>
      </c>
      <c r="N58" s="48" t="s">
        <v>225</v>
      </c>
      <c r="O58" s="48" t="s">
        <v>1706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1546</v>
      </c>
      <c r="F59" s="48" t="s">
        <v>1556</v>
      </c>
      <c r="G59" s="48" t="s">
        <v>200</v>
      </c>
      <c r="H59" s="48" t="s">
        <v>444</v>
      </c>
      <c r="I59" s="48">
        <v>40970</v>
      </c>
      <c r="J59" s="10" t="s">
        <v>1707</v>
      </c>
      <c r="K59" s="10" t="s">
        <v>77</v>
      </c>
      <c r="L59" s="48" t="s">
        <v>5068</v>
      </c>
      <c r="M59" s="48" t="s">
        <v>1708</v>
      </c>
      <c r="N59" s="48" t="s">
        <v>1709</v>
      </c>
      <c r="O59" s="48" t="s">
        <v>1710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1546</v>
      </c>
      <c r="F60" s="48" t="s">
        <v>1547</v>
      </c>
      <c r="G60" s="48" t="s">
        <v>201</v>
      </c>
      <c r="H60" s="48" t="s">
        <v>445</v>
      </c>
      <c r="I60" s="48">
        <v>40917</v>
      </c>
      <c r="J60" s="10" t="s">
        <v>1711</v>
      </c>
      <c r="K60" s="10" t="s">
        <v>79</v>
      </c>
      <c r="L60" s="48" t="s">
        <v>5069</v>
      </c>
      <c r="M60" s="48" t="s">
        <v>1712</v>
      </c>
      <c r="N60" s="48" t="s">
        <v>251</v>
      </c>
      <c r="O60" s="48" t="s">
        <v>1713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1546</v>
      </c>
      <c r="F61" s="48" t="s">
        <v>1547</v>
      </c>
      <c r="G61" s="48" t="s">
        <v>194</v>
      </c>
      <c r="H61" s="48" t="s">
        <v>439</v>
      </c>
      <c r="I61" s="48">
        <v>40917</v>
      </c>
      <c r="J61" s="10" t="s">
        <v>1714</v>
      </c>
      <c r="K61" s="10" t="s">
        <v>65</v>
      </c>
      <c r="L61" s="48" t="s">
        <v>5070</v>
      </c>
      <c r="M61" s="48" t="s">
        <v>1715</v>
      </c>
      <c r="N61" s="48" t="s">
        <v>252</v>
      </c>
      <c r="O61" s="48" t="s">
        <v>1608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1546</v>
      </c>
      <c r="F62" s="48" t="s">
        <v>1547</v>
      </c>
      <c r="G62" s="48" t="s">
        <v>132</v>
      </c>
      <c r="H62" s="48" t="s">
        <v>485</v>
      </c>
      <c r="I62" s="48">
        <v>40935</v>
      </c>
      <c r="J62" s="10" t="s">
        <v>1716</v>
      </c>
      <c r="K62" s="10" t="s">
        <v>1717</v>
      </c>
      <c r="L62" s="48" t="s">
        <v>5071</v>
      </c>
      <c r="M62" s="48" t="s">
        <v>1718</v>
      </c>
      <c r="N62" s="48" t="s">
        <v>412</v>
      </c>
      <c r="O62" s="48" t="s">
        <v>1719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1546</v>
      </c>
      <c r="F63" s="48" t="s">
        <v>1547</v>
      </c>
      <c r="G63" s="48" t="s">
        <v>131</v>
      </c>
      <c r="H63" s="48" t="s">
        <v>484</v>
      </c>
      <c r="I63" s="48">
        <v>40920</v>
      </c>
      <c r="J63" s="10" t="s">
        <v>1720</v>
      </c>
      <c r="K63" s="10" t="s">
        <v>363</v>
      </c>
      <c r="L63" s="48" t="s">
        <v>5072</v>
      </c>
      <c r="M63" s="48" t="s">
        <v>1721</v>
      </c>
      <c r="N63" s="48" t="s">
        <v>411</v>
      </c>
      <c r="O63" s="48" t="s">
        <v>1722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1546</v>
      </c>
      <c r="F64" s="48" t="s">
        <v>1556</v>
      </c>
      <c r="G64" s="48" t="s">
        <v>130</v>
      </c>
      <c r="H64" s="48" t="s">
        <v>483</v>
      </c>
      <c r="I64" s="48">
        <v>40966</v>
      </c>
      <c r="J64" s="10" t="s">
        <v>1723</v>
      </c>
      <c r="K64" s="10" t="s">
        <v>345</v>
      </c>
      <c r="L64" s="48" t="s">
        <v>5073</v>
      </c>
      <c r="M64" s="48" t="s">
        <v>1724</v>
      </c>
      <c r="N64" s="48" t="s">
        <v>1725</v>
      </c>
      <c r="O64" s="48" t="s">
        <v>1671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1546</v>
      </c>
      <c r="F65" s="48" t="s">
        <v>1547</v>
      </c>
      <c r="G65" s="48" t="s">
        <v>129</v>
      </c>
      <c r="H65" s="48" t="s">
        <v>482</v>
      </c>
      <c r="I65" s="48">
        <v>40931</v>
      </c>
      <c r="J65" s="10" t="s">
        <v>1726</v>
      </c>
      <c r="K65" s="10" t="s">
        <v>375</v>
      </c>
      <c r="L65" s="48" t="s">
        <v>5074</v>
      </c>
      <c r="M65" s="48" t="s">
        <v>1727</v>
      </c>
      <c r="N65" s="48" t="s">
        <v>410</v>
      </c>
      <c r="O65" s="48" t="s">
        <v>1567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1546</v>
      </c>
      <c r="F66" s="48" t="s">
        <v>1547</v>
      </c>
      <c r="G66" s="48" t="s">
        <v>128</v>
      </c>
      <c r="H66" s="48" t="s">
        <v>481</v>
      </c>
      <c r="I66" s="48">
        <v>40903</v>
      </c>
      <c r="J66" s="10" t="s">
        <v>1726</v>
      </c>
      <c r="K66" s="10" t="s">
        <v>308</v>
      </c>
      <c r="L66" s="48" t="s">
        <v>5075</v>
      </c>
      <c r="M66" s="48" t="s">
        <v>1728</v>
      </c>
      <c r="N66" s="48" t="s">
        <v>236</v>
      </c>
      <c r="O66" s="48" t="s">
        <v>1650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1546</v>
      </c>
      <c r="F67" s="48" t="s">
        <v>1547</v>
      </c>
      <c r="G67" s="48" t="s">
        <v>127</v>
      </c>
      <c r="H67" s="48" t="s">
        <v>480</v>
      </c>
      <c r="I67" s="48">
        <v>40928</v>
      </c>
      <c r="J67" s="10" t="s">
        <v>1729</v>
      </c>
      <c r="K67" s="10" t="s">
        <v>383</v>
      </c>
      <c r="L67" s="48" t="s">
        <v>5076</v>
      </c>
      <c r="M67" s="48" t="s">
        <v>1730</v>
      </c>
      <c r="N67" s="48" t="s">
        <v>409</v>
      </c>
      <c r="O67" s="48" t="s">
        <v>1719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1546</v>
      </c>
      <c r="F68" s="48" t="s">
        <v>1547</v>
      </c>
      <c r="G68" s="48" t="s">
        <v>126</v>
      </c>
      <c r="H68" s="48" t="s">
        <v>479</v>
      </c>
      <c r="I68" s="48">
        <v>40920</v>
      </c>
      <c r="J68" s="10" t="s">
        <v>1731</v>
      </c>
      <c r="K68" s="10" t="s">
        <v>310</v>
      </c>
      <c r="L68" s="48" t="s">
        <v>5077</v>
      </c>
      <c r="M68" s="48" t="s">
        <v>1732</v>
      </c>
      <c r="N68" s="48" t="s">
        <v>234</v>
      </c>
      <c r="O68" s="48" t="s">
        <v>1626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1546</v>
      </c>
      <c r="F69" s="48" t="s">
        <v>1547</v>
      </c>
      <c r="G69" s="48" t="s">
        <v>125</v>
      </c>
      <c r="H69" s="48" t="s">
        <v>1733</v>
      </c>
      <c r="I69" s="48">
        <v>40911</v>
      </c>
      <c r="J69" s="10" t="s">
        <v>1734</v>
      </c>
      <c r="K69" s="10" t="s">
        <v>274</v>
      </c>
      <c r="L69" s="48" t="s">
        <v>5078</v>
      </c>
      <c r="M69" s="48" t="s">
        <v>1735</v>
      </c>
      <c r="N69" s="48" t="s">
        <v>248</v>
      </c>
      <c r="O69" s="48" t="s">
        <v>1736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1546</v>
      </c>
      <c r="F70" s="48" t="s">
        <v>1547</v>
      </c>
      <c r="G70" s="48" t="s">
        <v>124</v>
      </c>
      <c r="H70" s="48" t="s">
        <v>478</v>
      </c>
      <c r="I70" s="48">
        <v>40919</v>
      </c>
      <c r="J70" s="10" t="s">
        <v>1737</v>
      </c>
      <c r="K70" s="10" t="s">
        <v>1738</v>
      </c>
      <c r="L70" s="48" t="s">
        <v>5079</v>
      </c>
      <c r="M70" s="48" t="s">
        <v>1739</v>
      </c>
      <c r="N70" s="48" t="s">
        <v>408</v>
      </c>
      <c r="O70" s="48" t="s">
        <v>1740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1546</v>
      </c>
      <c r="F71" s="48" t="s">
        <v>1547</v>
      </c>
      <c r="G71" s="48" t="s">
        <v>123</v>
      </c>
      <c r="H71" s="48" t="s">
        <v>477</v>
      </c>
      <c r="I71" s="48">
        <v>40941</v>
      </c>
      <c r="J71" s="10" t="s">
        <v>1741</v>
      </c>
      <c r="K71" s="10" t="s">
        <v>385</v>
      </c>
      <c r="L71" s="48" t="s">
        <v>5080</v>
      </c>
      <c r="M71" s="48" t="s">
        <v>1742</v>
      </c>
      <c r="N71" s="48" t="s">
        <v>407</v>
      </c>
      <c r="O71" s="48" t="s">
        <v>1719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1546</v>
      </c>
      <c r="F72" s="48" t="s">
        <v>1547</v>
      </c>
      <c r="G72" s="48" t="s">
        <v>122</v>
      </c>
      <c r="H72" s="48" t="s">
        <v>476</v>
      </c>
      <c r="I72" s="48">
        <v>40933</v>
      </c>
      <c r="J72" s="10" t="s">
        <v>1743</v>
      </c>
      <c r="K72" s="10" t="s">
        <v>334</v>
      </c>
      <c r="L72" s="48" t="s">
        <v>5081</v>
      </c>
      <c r="M72" s="48" t="s">
        <v>1744</v>
      </c>
      <c r="N72" s="48" t="s">
        <v>406</v>
      </c>
      <c r="O72" s="48" t="s">
        <v>1676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1546</v>
      </c>
      <c r="F73" s="48" t="s">
        <v>1547</v>
      </c>
      <c r="G73" s="48" t="s">
        <v>121</v>
      </c>
      <c r="H73" s="48" t="s">
        <v>475</v>
      </c>
      <c r="I73" s="48">
        <v>40924</v>
      </c>
      <c r="J73" s="10" t="s">
        <v>1745</v>
      </c>
      <c r="K73" s="10" t="s">
        <v>358</v>
      </c>
      <c r="L73" s="48" t="s">
        <v>5082</v>
      </c>
      <c r="M73" s="48" t="s">
        <v>1746</v>
      </c>
      <c r="N73" s="48" t="s">
        <v>405</v>
      </c>
      <c r="O73" s="48" t="s">
        <v>1747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1546</v>
      </c>
      <c r="F74" s="48" t="s">
        <v>1547</v>
      </c>
      <c r="G74" s="48" t="s">
        <v>120</v>
      </c>
      <c r="H74" s="48" t="s">
        <v>474</v>
      </c>
      <c r="I74" s="48">
        <v>40917</v>
      </c>
      <c r="J74" s="10" t="s">
        <v>1748</v>
      </c>
      <c r="K74" s="10" t="s">
        <v>341</v>
      </c>
      <c r="L74" s="48" t="s">
        <v>5083</v>
      </c>
      <c r="M74" s="48" t="s">
        <v>1749</v>
      </c>
      <c r="N74" s="48" t="s">
        <v>257</v>
      </c>
      <c r="O74" s="48" t="s">
        <v>1750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1546</v>
      </c>
      <c r="F75" s="48" t="s">
        <v>1547</v>
      </c>
      <c r="G75" s="48" t="s">
        <v>119</v>
      </c>
      <c r="H75" s="48" t="s">
        <v>473</v>
      </c>
      <c r="I75" s="48">
        <v>40911</v>
      </c>
      <c r="J75" s="10" t="s">
        <v>1751</v>
      </c>
      <c r="K75" s="10" t="s">
        <v>279</v>
      </c>
      <c r="L75" s="48" t="s">
        <v>5084</v>
      </c>
      <c r="M75" s="48" t="s">
        <v>1752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1546</v>
      </c>
      <c r="F76" s="48" t="s">
        <v>1547</v>
      </c>
      <c r="G76" s="48" t="s">
        <v>118</v>
      </c>
      <c r="H76" s="48" t="s">
        <v>472</v>
      </c>
      <c r="I76" s="48">
        <v>40905</v>
      </c>
      <c r="J76" s="10" t="s">
        <v>1753</v>
      </c>
      <c r="K76" s="10" t="s">
        <v>291</v>
      </c>
      <c r="L76" s="48" t="s">
        <v>5085</v>
      </c>
      <c r="M76" s="48">
        <v>3136496866</v>
      </c>
      <c r="N76" s="48" t="s">
        <v>240</v>
      </c>
      <c r="O76" s="48" t="s">
        <v>1754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1546</v>
      </c>
      <c r="F77" s="48" t="s">
        <v>1547</v>
      </c>
      <c r="G77" s="48" t="s">
        <v>118</v>
      </c>
      <c r="H77" s="48" t="s">
        <v>471</v>
      </c>
      <c r="I77" s="48">
        <v>40897</v>
      </c>
      <c r="J77" s="10" t="s">
        <v>1755</v>
      </c>
      <c r="K77" s="10" t="s">
        <v>290</v>
      </c>
      <c r="L77" s="48" t="s">
        <v>5086</v>
      </c>
      <c r="M77" s="48" t="s">
        <v>1756</v>
      </c>
      <c r="N77" s="48" t="s">
        <v>253</v>
      </c>
      <c r="O77" s="48" t="s">
        <v>1608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1546</v>
      </c>
      <c r="F78" s="48" t="s">
        <v>1547</v>
      </c>
      <c r="G78" s="48" t="s">
        <v>118</v>
      </c>
      <c r="H78" s="48" t="s">
        <v>470</v>
      </c>
      <c r="I78" s="48">
        <v>40911</v>
      </c>
      <c r="J78" s="10" t="s">
        <v>1757</v>
      </c>
      <c r="K78" s="10" t="s">
        <v>1758</v>
      </c>
      <c r="L78" s="48" t="s">
        <v>5087</v>
      </c>
      <c r="M78" s="48" t="s">
        <v>1759</v>
      </c>
      <c r="N78" s="48" t="s">
        <v>1760</v>
      </c>
      <c r="O78" s="48" t="s">
        <v>1626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1546</v>
      </c>
      <c r="F79" s="48" t="s">
        <v>1547</v>
      </c>
      <c r="G79" s="48" t="s">
        <v>118</v>
      </c>
      <c r="H79" s="48" t="s">
        <v>469</v>
      </c>
      <c r="I79" s="48">
        <v>40911</v>
      </c>
      <c r="J79" s="10" t="s">
        <v>1757</v>
      </c>
      <c r="K79" s="10" t="s">
        <v>288</v>
      </c>
      <c r="L79" s="48" t="s">
        <v>5088</v>
      </c>
      <c r="M79" s="48" t="s">
        <v>1761</v>
      </c>
      <c r="N79" s="48" t="s">
        <v>263</v>
      </c>
      <c r="O79" s="48" t="s">
        <v>1650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1546</v>
      </c>
      <c r="F80" s="48" t="s">
        <v>1547</v>
      </c>
      <c r="G80" s="48" t="s">
        <v>118</v>
      </c>
      <c r="H80" s="48" t="s">
        <v>468</v>
      </c>
      <c r="I80" s="48">
        <v>40905</v>
      </c>
      <c r="J80" s="10" t="s">
        <v>1762</v>
      </c>
      <c r="K80" s="10" t="s">
        <v>287</v>
      </c>
      <c r="L80" s="48" t="s">
        <v>5089</v>
      </c>
      <c r="M80" s="48" t="s">
        <v>1763</v>
      </c>
      <c r="N80" s="48" t="s">
        <v>259</v>
      </c>
      <c r="O80" s="48" t="s">
        <v>1764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1546</v>
      </c>
      <c r="F81" s="48" t="s">
        <v>1547</v>
      </c>
      <c r="G81" s="48" t="s">
        <v>118</v>
      </c>
      <c r="H81" s="48" t="s">
        <v>467</v>
      </c>
      <c r="I81" s="48">
        <v>40906</v>
      </c>
      <c r="J81" s="10" t="s">
        <v>1765</v>
      </c>
      <c r="K81" s="10" t="s">
        <v>286</v>
      </c>
      <c r="L81" s="48" t="s">
        <v>5085</v>
      </c>
      <c r="M81" s="48" t="s">
        <v>1766</v>
      </c>
      <c r="N81" s="48" t="s">
        <v>227</v>
      </c>
      <c r="O81" s="48" t="s">
        <v>1706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1546</v>
      </c>
      <c r="F82" s="48" t="s">
        <v>1547</v>
      </c>
      <c r="G82" s="48" t="s">
        <v>118</v>
      </c>
      <c r="H82" s="48" t="s">
        <v>466</v>
      </c>
      <c r="I82" s="48">
        <v>40896</v>
      </c>
      <c r="J82" s="10" t="s">
        <v>1767</v>
      </c>
      <c r="K82" s="10" t="s">
        <v>285</v>
      </c>
      <c r="L82" s="48" t="s">
        <v>5085</v>
      </c>
      <c r="M82" s="48" t="s">
        <v>1766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1546</v>
      </c>
      <c r="F83" s="48" t="s">
        <v>1547</v>
      </c>
      <c r="G83" s="48" t="s">
        <v>118</v>
      </c>
      <c r="H83" s="48" t="s">
        <v>465</v>
      </c>
      <c r="I83" s="48">
        <v>40914</v>
      </c>
      <c r="J83" s="10" t="s">
        <v>1768</v>
      </c>
      <c r="K83" s="10" t="s">
        <v>284</v>
      </c>
      <c r="L83" s="48" t="s">
        <v>5085</v>
      </c>
      <c r="M83" s="48" t="s">
        <v>1769</v>
      </c>
      <c r="N83" s="48" t="s">
        <v>262</v>
      </c>
      <c r="O83" s="48" t="s">
        <v>1770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1546</v>
      </c>
      <c r="F84" s="48" t="s">
        <v>1547</v>
      </c>
      <c r="G84" s="48" t="s">
        <v>118</v>
      </c>
      <c r="H84" s="48" t="s">
        <v>464</v>
      </c>
      <c r="I84" s="48">
        <v>40917</v>
      </c>
      <c r="J84" s="10" t="s">
        <v>1771</v>
      </c>
      <c r="K84" s="10" t="s">
        <v>283</v>
      </c>
      <c r="L84" s="48" t="s">
        <v>5090</v>
      </c>
      <c r="M84" s="48" t="s">
        <v>1772</v>
      </c>
      <c r="N84" s="48" t="s">
        <v>267</v>
      </c>
      <c r="O84" s="48" t="s">
        <v>1577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1546</v>
      </c>
      <c r="F85" s="48" t="s">
        <v>1547</v>
      </c>
      <c r="G85" s="48" t="s">
        <v>118</v>
      </c>
      <c r="H85" s="48" t="s">
        <v>463</v>
      </c>
      <c r="I85" s="48">
        <v>40893</v>
      </c>
      <c r="J85" s="10" t="s">
        <v>1773</v>
      </c>
      <c r="K85" s="10" t="s">
        <v>282</v>
      </c>
      <c r="L85" s="48" t="s">
        <v>5091</v>
      </c>
      <c r="M85" s="48" t="s">
        <v>1774</v>
      </c>
      <c r="N85" s="48" t="s">
        <v>265</v>
      </c>
      <c r="O85" s="48" t="s">
        <v>1637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1546</v>
      </c>
      <c r="F86" s="48" t="s">
        <v>1547</v>
      </c>
      <c r="G86" s="48" t="s">
        <v>118</v>
      </c>
      <c r="H86" s="48" t="s">
        <v>462</v>
      </c>
      <c r="I86" s="48">
        <v>40893</v>
      </c>
      <c r="J86" s="10" t="s">
        <v>1773</v>
      </c>
      <c r="K86" s="10" t="s">
        <v>281</v>
      </c>
      <c r="L86" s="48" t="s">
        <v>5092</v>
      </c>
      <c r="M86" s="48" t="s">
        <v>1775</v>
      </c>
      <c r="N86" s="48" t="s">
        <v>266</v>
      </c>
      <c r="O86" s="48" t="s">
        <v>1740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1546</v>
      </c>
      <c r="F87" s="48" t="s">
        <v>1547</v>
      </c>
      <c r="G87" s="48" t="s">
        <v>118</v>
      </c>
      <c r="H87" s="48" t="s">
        <v>461</v>
      </c>
      <c r="I87" s="48">
        <v>40917</v>
      </c>
      <c r="J87" s="10" t="s">
        <v>1776</v>
      </c>
      <c r="K87" s="10" t="s">
        <v>292</v>
      </c>
      <c r="L87" s="48" t="s">
        <v>5093</v>
      </c>
      <c r="M87" s="48" t="s">
        <v>1777</v>
      </c>
      <c r="N87" s="48" t="s">
        <v>1778</v>
      </c>
      <c r="O87" s="48" t="s">
        <v>1577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1546</v>
      </c>
      <c r="F88" s="48" t="s">
        <v>1547</v>
      </c>
      <c r="G88" s="48" t="s">
        <v>1779</v>
      </c>
      <c r="H88" s="48" t="s">
        <v>1780</v>
      </c>
      <c r="I88" s="48" t="s">
        <v>3477</v>
      </c>
      <c r="J88" s="10" t="s">
        <v>686</v>
      </c>
      <c r="K88" s="10" t="s">
        <v>1781</v>
      </c>
      <c r="L88" s="48">
        <v>85937606</v>
      </c>
      <c r="M88" s="48">
        <v>32845241</v>
      </c>
      <c r="N88" s="48" t="s">
        <v>1782</v>
      </c>
      <c r="O88" s="48" t="s">
        <v>1783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1546</v>
      </c>
      <c r="F89" s="48" t="s">
        <v>1547</v>
      </c>
      <c r="G89" s="48" t="s">
        <v>1779</v>
      </c>
      <c r="H89" s="48" t="s">
        <v>1784</v>
      </c>
      <c r="I89" s="48">
        <v>40886</v>
      </c>
      <c r="J89" s="10" t="s">
        <v>686</v>
      </c>
      <c r="K89" s="10" t="s">
        <v>1785</v>
      </c>
      <c r="L89" s="48" t="s">
        <v>5094</v>
      </c>
      <c r="M89" s="48">
        <v>32845241</v>
      </c>
      <c r="N89" s="67" t="s">
        <v>1786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1787</v>
      </c>
      <c r="B90" s="48" t="s">
        <v>2854</v>
      </c>
      <c r="C90" s="10">
        <v>40912</v>
      </c>
      <c r="D90" s="10">
        <v>40957</v>
      </c>
      <c r="E90" s="48" t="s">
        <v>1546</v>
      </c>
      <c r="F90" s="48" t="s">
        <v>1547</v>
      </c>
      <c r="G90" s="48" t="s">
        <v>1779</v>
      </c>
      <c r="H90" s="48" t="s">
        <v>1788</v>
      </c>
      <c r="I90" s="48">
        <v>40912</v>
      </c>
      <c r="J90" s="10" t="s">
        <v>1789</v>
      </c>
      <c r="K90" s="10" t="s">
        <v>1790</v>
      </c>
      <c r="L90" s="48">
        <v>0</v>
      </c>
      <c r="M90" s="48">
        <v>0</v>
      </c>
      <c r="N90" s="67" t="s">
        <v>1791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1792</v>
      </c>
      <c r="B91" s="48" t="s">
        <v>1792</v>
      </c>
      <c r="C91" s="10">
        <v>40914</v>
      </c>
      <c r="D91" s="10">
        <v>40959</v>
      </c>
      <c r="E91" s="48" t="s">
        <v>1700</v>
      </c>
      <c r="F91" s="48" t="s">
        <v>1547</v>
      </c>
      <c r="G91" s="48" t="s">
        <v>1793</v>
      </c>
      <c r="H91" s="67" t="s">
        <v>503</v>
      </c>
      <c r="I91" s="67" t="s">
        <v>503</v>
      </c>
      <c r="J91" s="10" t="s">
        <v>1794</v>
      </c>
      <c r="K91" s="10" t="s">
        <v>1795</v>
      </c>
      <c r="L91" s="48">
        <v>31565040</v>
      </c>
      <c r="M91" s="67" t="s">
        <v>1796</v>
      </c>
      <c r="N91" s="67" t="s">
        <v>503</v>
      </c>
      <c r="O91" s="67" t="s">
        <v>503</v>
      </c>
      <c r="P91" s="10" t="s">
        <v>503</v>
      </c>
      <c r="Q91" s="67" t="s">
        <v>1797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1546</v>
      </c>
      <c r="F92" s="48" t="s">
        <v>1789</v>
      </c>
      <c r="G92" s="48" t="s">
        <v>1798</v>
      </c>
      <c r="H92" s="48" t="s">
        <v>1799</v>
      </c>
      <c r="I92" s="48">
        <v>40949</v>
      </c>
      <c r="J92" s="10" t="s">
        <v>1800</v>
      </c>
      <c r="K92" s="10" t="s">
        <v>1801</v>
      </c>
      <c r="L92" s="48" t="s">
        <v>5095</v>
      </c>
      <c r="M92" s="48" t="s">
        <v>1802</v>
      </c>
      <c r="N92" s="48" t="s">
        <v>1803</v>
      </c>
      <c r="O92" s="48" t="s">
        <v>1804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1546</v>
      </c>
      <c r="F93" s="48" t="s">
        <v>1547</v>
      </c>
      <c r="G93" s="48" t="s">
        <v>1805</v>
      </c>
      <c r="H93" s="48" t="s">
        <v>2338</v>
      </c>
      <c r="I93" s="48">
        <v>40990</v>
      </c>
      <c r="J93" s="10" t="s">
        <v>1806</v>
      </c>
      <c r="K93" s="10" t="s">
        <v>1807</v>
      </c>
      <c r="L93" s="48" t="s">
        <v>5096</v>
      </c>
      <c r="M93" s="48" t="s">
        <v>1808</v>
      </c>
      <c r="N93" s="48" t="s">
        <v>2442</v>
      </c>
      <c r="O93" s="48" t="s">
        <v>1637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1546</v>
      </c>
      <c r="F94" s="48" t="s">
        <v>1547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5097</v>
      </c>
      <c r="M94" s="48" t="s">
        <v>759</v>
      </c>
      <c r="N94" s="48" t="s">
        <v>1809</v>
      </c>
      <c r="O94" s="48" t="s">
        <v>1810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1546</v>
      </c>
      <c r="F95" s="48" t="s">
        <v>1547</v>
      </c>
      <c r="G95" s="48" t="s">
        <v>1811</v>
      </c>
      <c r="H95" s="48" t="s">
        <v>1060</v>
      </c>
      <c r="I95" s="48">
        <v>40948</v>
      </c>
      <c r="J95" s="10" t="s">
        <v>1812</v>
      </c>
      <c r="K95" s="10" t="s">
        <v>775</v>
      </c>
      <c r="L95" s="48" t="s">
        <v>5098</v>
      </c>
      <c r="M95" s="48" t="s">
        <v>1813</v>
      </c>
      <c r="N95" s="48" t="s">
        <v>1814</v>
      </c>
      <c r="O95" s="48" t="s">
        <v>1554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1546</v>
      </c>
      <c r="F96" s="48" t="s">
        <v>1789</v>
      </c>
      <c r="G96" s="48" t="s">
        <v>1815</v>
      </c>
      <c r="H96" s="48" t="s">
        <v>1544</v>
      </c>
      <c r="I96" s="48">
        <v>40980</v>
      </c>
      <c r="J96" s="10" t="s">
        <v>1816</v>
      </c>
      <c r="K96" s="10" t="s">
        <v>1817</v>
      </c>
      <c r="L96" s="48" t="s">
        <v>5099</v>
      </c>
      <c r="M96" s="48" t="s">
        <v>1545</v>
      </c>
      <c r="N96" s="48" t="s">
        <v>1818</v>
      </c>
      <c r="O96" s="48" t="s">
        <v>1819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1546</v>
      </c>
      <c r="F97" s="48" t="s">
        <v>1547</v>
      </c>
      <c r="G97" s="48" t="s">
        <v>776</v>
      </c>
      <c r="H97" s="48" t="s">
        <v>784</v>
      </c>
      <c r="I97" s="48">
        <v>40947</v>
      </c>
      <c r="J97" s="10" t="s">
        <v>1820</v>
      </c>
      <c r="K97" s="10" t="s">
        <v>777</v>
      </c>
      <c r="L97" s="48" t="s">
        <v>5100</v>
      </c>
      <c r="M97" s="48" t="s">
        <v>1821</v>
      </c>
      <c r="N97" s="48" t="s">
        <v>1822</v>
      </c>
      <c r="O97" s="48" t="s">
        <v>1554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1546</v>
      </c>
      <c r="F98" s="48" t="s">
        <v>1547</v>
      </c>
      <c r="G98" s="48" t="s">
        <v>1823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5101</v>
      </c>
      <c r="M98" s="48" t="s">
        <v>762</v>
      </c>
      <c r="N98" s="48" t="s">
        <v>1824</v>
      </c>
      <c r="O98" s="48" t="s">
        <v>1825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1546</v>
      </c>
      <c r="F99" s="48" t="s">
        <v>1547</v>
      </c>
      <c r="G99" s="48" t="s">
        <v>1826</v>
      </c>
      <c r="H99" s="48" t="s">
        <v>783</v>
      </c>
      <c r="I99" s="48">
        <v>40947</v>
      </c>
      <c r="J99" s="10" t="s">
        <v>1827</v>
      </c>
      <c r="K99" s="10" t="s">
        <v>1828</v>
      </c>
      <c r="L99" s="48" t="s">
        <v>5102</v>
      </c>
      <c r="M99" s="48" t="s">
        <v>1829</v>
      </c>
      <c r="N99" s="48" t="s">
        <v>1830</v>
      </c>
      <c r="O99" s="48" t="s">
        <v>1831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1546</v>
      </c>
      <c r="F100" s="48" t="s">
        <v>1556</v>
      </c>
      <c r="G100" s="48" t="s">
        <v>1832</v>
      </c>
      <c r="H100" s="48" t="s">
        <v>1833</v>
      </c>
      <c r="I100" s="48">
        <v>40994</v>
      </c>
      <c r="J100" s="10" t="s">
        <v>1834</v>
      </c>
      <c r="K100" s="10" t="s">
        <v>1835</v>
      </c>
      <c r="L100" s="48" t="s">
        <v>5103</v>
      </c>
      <c r="M100" s="48" t="s">
        <v>1836</v>
      </c>
      <c r="N100" s="48" t="s">
        <v>2674</v>
      </c>
      <c r="O100" s="48" t="s">
        <v>1710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1546</v>
      </c>
      <c r="F101" s="48" t="s">
        <v>1547</v>
      </c>
      <c r="G101" s="48" t="s">
        <v>1837</v>
      </c>
      <c r="H101" s="48" t="s">
        <v>2320</v>
      </c>
      <c r="I101" s="48">
        <v>40989</v>
      </c>
      <c r="J101" s="10" t="s">
        <v>1838</v>
      </c>
      <c r="K101" s="10" t="s">
        <v>1839</v>
      </c>
      <c r="L101" s="48" t="s">
        <v>5104</v>
      </c>
      <c r="M101" s="48" t="s">
        <v>1840</v>
      </c>
      <c r="N101" s="48" t="s">
        <v>2443</v>
      </c>
      <c r="O101" s="48" t="s">
        <v>1676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1546</v>
      </c>
      <c r="F102" s="48" t="s">
        <v>1547</v>
      </c>
      <c r="G102" s="48" t="s">
        <v>1841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5105</v>
      </c>
      <c r="M102" s="48" t="s">
        <v>765</v>
      </c>
      <c r="N102" s="48" t="s">
        <v>1842</v>
      </c>
      <c r="O102" s="48" t="s">
        <v>1577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1546</v>
      </c>
      <c r="F103" s="48" t="s">
        <v>1547</v>
      </c>
      <c r="G103" s="48" t="s">
        <v>1843</v>
      </c>
      <c r="H103" s="48" t="s">
        <v>1844</v>
      </c>
      <c r="I103" s="48">
        <v>40988</v>
      </c>
      <c r="J103" s="10" t="s">
        <v>1845</v>
      </c>
      <c r="K103" s="10" t="s">
        <v>1846</v>
      </c>
      <c r="L103" s="48" t="s">
        <v>5106</v>
      </c>
      <c r="M103" s="48" t="s">
        <v>1847</v>
      </c>
      <c r="N103" s="48" t="s">
        <v>2339</v>
      </c>
      <c r="O103" s="48" t="s">
        <v>1564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1546</v>
      </c>
      <c r="F104" s="48" t="s">
        <v>1547</v>
      </c>
      <c r="G104" s="48" t="s">
        <v>1848</v>
      </c>
      <c r="H104" s="48" t="s">
        <v>1528</v>
      </c>
      <c r="I104" s="48">
        <v>40956</v>
      </c>
      <c r="J104" s="10" t="s">
        <v>1849</v>
      </c>
      <c r="K104" s="10" t="s">
        <v>985</v>
      </c>
      <c r="L104" s="48" t="s">
        <v>5107</v>
      </c>
      <c r="M104" s="48" t="s">
        <v>1529</v>
      </c>
      <c r="N104" s="48" t="s">
        <v>1850</v>
      </c>
      <c r="O104" s="48" t="s">
        <v>1851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1546</v>
      </c>
      <c r="F105" s="48" t="s">
        <v>1547</v>
      </c>
      <c r="G105" s="48" t="s">
        <v>1852</v>
      </c>
      <c r="H105" s="48" t="s">
        <v>1510</v>
      </c>
      <c r="I105" s="48">
        <v>40975</v>
      </c>
      <c r="J105" s="10" t="s">
        <v>1853</v>
      </c>
      <c r="K105" s="10" t="s">
        <v>971</v>
      </c>
      <c r="L105" s="48" t="s">
        <v>5108</v>
      </c>
      <c r="M105" s="48" t="s">
        <v>1854</v>
      </c>
      <c r="N105" s="48" t="s">
        <v>1511</v>
      </c>
      <c r="O105" s="48" t="s">
        <v>1564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1700</v>
      </c>
      <c r="F106" s="48" t="s">
        <v>1547</v>
      </c>
      <c r="G106" s="48" t="s">
        <v>1855</v>
      </c>
      <c r="H106" s="67" t="s">
        <v>503</v>
      </c>
      <c r="I106" s="67" t="s">
        <v>503</v>
      </c>
      <c r="J106" s="10" t="s">
        <v>1856</v>
      </c>
      <c r="K106" s="10" t="s">
        <v>1478</v>
      </c>
      <c r="L106" s="48" t="s">
        <v>5109</v>
      </c>
      <c r="M106" s="67" t="s">
        <v>1857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1700</v>
      </c>
      <c r="F107" s="48" t="s">
        <v>1547</v>
      </c>
      <c r="G107" s="48" t="s">
        <v>1858</v>
      </c>
      <c r="H107" s="67" t="s">
        <v>503</v>
      </c>
      <c r="I107" s="67" t="s">
        <v>503</v>
      </c>
      <c r="J107" s="10" t="s">
        <v>1859</v>
      </c>
      <c r="K107" s="10" t="s">
        <v>965</v>
      </c>
      <c r="L107" s="48" t="s">
        <v>5110</v>
      </c>
      <c r="M107" s="67" t="s">
        <v>1860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1611</v>
      </c>
      <c r="F108" s="48" t="s">
        <v>1547</v>
      </c>
      <c r="G108" s="48" t="s">
        <v>1861</v>
      </c>
      <c r="H108" s="67" t="s">
        <v>4872</v>
      </c>
      <c r="I108" s="67">
        <v>41089</v>
      </c>
      <c r="J108" s="10" t="s">
        <v>1862</v>
      </c>
      <c r="K108" s="10" t="s">
        <v>1451</v>
      </c>
      <c r="L108" s="48" t="s">
        <v>5111</v>
      </c>
      <c r="M108" s="67" t="s">
        <v>1863</v>
      </c>
      <c r="N108" s="67" t="s">
        <v>503</v>
      </c>
      <c r="O108" s="67" t="s">
        <v>503</v>
      </c>
      <c r="P108" s="10" t="s">
        <v>503</v>
      </c>
      <c r="Q108" s="67" t="s">
        <v>3584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1546</v>
      </c>
      <c r="F109" s="48" t="s">
        <v>1547</v>
      </c>
      <c r="G109" s="48" t="s">
        <v>1864</v>
      </c>
      <c r="H109" s="67" t="s">
        <v>5875</v>
      </c>
      <c r="I109" s="67">
        <v>41109</v>
      </c>
      <c r="J109" s="10" t="s">
        <v>1865</v>
      </c>
      <c r="K109" s="10" t="s">
        <v>5544</v>
      </c>
      <c r="L109" s="48" t="s">
        <v>5112</v>
      </c>
      <c r="M109" s="67" t="s">
        <v>4578</v>
      </c>
      <c r="N109" s="67" t="s">
        <v>6053</v>
      </c>
      <c r="O109" s="67" t="s">
        <v>6054</v>
      </c>
      <c r="P109" s="10">
        <v>41109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1546</v>
      </c>
      <c r="F110" s="48" t="s">
        <v>1547</v>
      </c>
      <c r="G110" s="48" t="s">
        <v>1866</v>
      </c>
      <c r="H110" s="67" t="s">
        <v>1400</v>
      </c>
      <c r="I110" s="67">
        <v>40963</v>
      </c>
      <c r="J110" s="10" t="s">
        <v>1867</v>
      </c>
      <c r="K110" s="10" t="s">
        <v>972</v>
      </c>
      <c r="L110" s="48" t="s">
        <v>5113</v>
      </c>
      <c r="M110" s="67" t="s">
        <v>1868</v>
      </c>
      <c r="N110" s="67" t="s">
        <v>1869</v>
      </c>
      <c r="O110" s="67" t="s">
        <v>1870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1546</v>
      </c>
      <c r="F111" s="48" t="s">
        <v>1547</v>
      </c>
      <c r="G111" s="48" t="s">
        <v>1871</v>
      </c>
      <c r="H111" s="67" t="s">
        <v>5982</v>
      </c>
      <c r="I111" s="67">
        <v>41110</v>
      </c>
      <c r="J111" s="10" t="s">
        <v>1872</v>
      </c>
      <c r="K111" s="10" t="s">
        <v>1873</v>
      </c>
      <c r="L111" s="48" t="s">
        <v>5114</v>
      </c>
      <c r="M111" s="67" t="s">
        <v>1874</v>
      </c>
      <c r="N111" s="67" t="s">
        <v>6055</v>
      </c>
      <c r="O111" s="67" t="s">
        <v>6056</v>
      </c>
      <c r="P111" s="10">
        <v>41110</v>
      </c>
      <c r="Q111" s="67" t="s">
        <v>4579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1546</v>
      </c>
      <c r="F112" s="48" t="s">
        <v>1547</v>
      </c>
      <c r="G112" s="48" t="s">
        <v>1875</v>
      </c>
      <c r="H112" s="48" t="s">
        <v>1403</v>
      </c>
      <c r="I112" s="48">
        <v>40966</v>
      </c>
      <c r="J112" s="10" t="s">
        <v>1876</v>
      </c>
      <c r="K112" s="10" t="s">
        <v>981</v>
      </c>
      <c r="L112" s="48" t="s">
        <v>5115</v>
      </c>
      <c r="M112" s="48" t="s">
        <v>1877</v>
      </c>
      <c r="N112" s="48" t="s">
        <v>1398</v>
      </c>
      <c r="O112" s="48" t="s">
        <v>1554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1546</v>
      </c>
      <c r="F113" s="48" t="s">
        <v>1547</v>
      </c>
      <c r="G113" s="48" t="s">
        <v>1878</v>
      </c>
      <c r="H113" s="48" t="s">
        <v>1879</v>
      </c>
      <c r="I113" s="48">
        <v>40963</v>
      </c>
      <c r="J113" s="10" t="s">
        <v>1880</v>
      </c>
      <c r="K113" s="10" t="s">
        <v>973</v>
      </c>
      <c r="L113" s="48" t="s">
        <v>5116</v>
      </c>
      <c r="M113" s="48" t="s">
        <v>1881</v>
      </c>
      <c r="N113" s="48" t="s">
        <v>1882</v>
      </c>
      <c r="O113" s="48" t="s">
        <v>1564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1546</v>
      </c>
      <c r="F114" s="48" t="s">
        <v>1547</v>
      </c>
      <c r="G114" s="48" t="s">
        <v>1883</v>
      </c>
      <c r="H114" s="48" t="s">
        <v>2286</v>
      </c>
      <c r="I114" s="48">
        <v>40988</v>
      </c>
      <c r="J114" s="10" t="s">
        <v>1884</v>
      </c>
      <c r="K114" s="10" t="s">
        <v>1885</v>
      </c>
      <c r="L114" s="48" t="s">
        <v>5117</v>
      </c>
      <c r="M114" s="48" t="s">
        <v>1886</v>
      </c>
      <c r="N114" s="48" t="s">
        <v>2340</v>
      </c>
      <c r="O114" s="48" t="s">
        <v>1676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1546</v>
      </c>
      <c r="F115" s="48" t="s">
        <v>1547</v>
      </c>
      <c r="G115" s="48" t="s">
        <v>1887</v>
      </c>
      <c r="H115" s="48" t="s">
        <v>1416</v>
      </c>
      <c r="I115" s="48">
        <v>40968</v>
      </c>
      <c r="J115" s="10" t="s">
        <v>1888</v>
      </c>
      <c r="K115" s="10" t="s">
        <v>1436</v>
      </c>
      <c r="L115" s="48" t="s">
        <v>5118</v>
      </c>
      <c r="M115" s="48" t="s">
        <v>1889</v>
      </c>
      <c r="N115" s="48" t="s">
        <v>1417</v>
      </c>
      <c r="O115" s="48" t="s">
        <v>1577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1700</v>
      </c>
      <c r="F116" s="48" t="s">
        <v>1547</v>
      </c>
      <c r="G116" s="48" t="s">
        <v>1890</v>
      </c>
      <c r="H116" s="67" t="s">
        <v>503</v>
      </c>
      <c r="I116" s="67" t="s">
        <v>503</v>
      </c>
      <c r="J116" s="10" t="s">
        <v>1891</v>
      </c>
      <c r="K116" s="10" t="s">
        <v>5119</v>
      </c>
      <c r="L116" s="48" t="s">
        <v>5120</v>
      </c>
      <c r="M116" s="67" t="s">
        <v>1892</v>
      </c>
      <c r="N116" s="67" t="s">
        <v>503</v>
      </c>
      <c r="O116" s="67" t="s">
        <v>503</v>
      </c>
      <c r="P116" s="10" t="s">
        <v>503</v>
      </c>
      <c r="Q116" s="67" t="s">
        <v>5121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1546</v>
      </c>
      <c r="F117" s="48" t="s">
        <v>1547</v>
      </c>
      <c r="G117" s="48" t="s">
        <v>1893</v>
      </c>
      <c r="H117" s="67" t="s">
        <v>5983</v>
      </c>
      <c r="I117" s="67">
        <v>41108</v>
      </c>
      <c r="J117" s="10" t="s">
        <v>1894</v>
      </c>
      <c r="K117" s="10" t="s">
        <v>1473</v>
      </c>
      <c r="L117" s="48" t="s">
        <v>5122</v>
      </c>
      <c r="M117" s="67" t="s">
        <v>1895</v>
      </c>
      <c r="N117" s="67" t="s">
        <v>5984</v>
      </c>
      <c r="O117" s="67" t="s">
        <v>1577</v>
      </c>
      <c r="P117" s="10">
        <v>41108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1700</v>
      </c>
      <c r="F118" s="48" t="s">
        <v>1547</v>
      </c>
      <c r="G118" s="48" t="s">
        <v>1896</v>
      </c>
      <c r="H118" s="67" t="s">
        <v>503</v>
      </c>
      <c r="I118" s="67" t="s">
        <v>503</v>
      </c>
      <c r="J118" s="10" t="s">
        <v>1897</v>
      </c>
      <c r="K118" s="10" t="s">
        <v>5545</v>
      </c>
      <c r="L118" s="48" t="s">
        <v>5123</v>
      </c>
      <c r="M118" s="67" t="s">
        <v>4580</v>
      </c>
      <c r="N118" s="67" t="s">
        <v>503</v>
      </c>
      <c r="O118" s="67" t="s">
        <v>503</v>
      </c>
      <c r="P118" s="10" t="s">
        <v>503</v>
      </c>
      <c r="Q118" s="67" t="s">
        <v>5124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1700</v>
      </c>
      <c r="F119" s="48" t="s">
        <v>1547</v>
      </c>
      <c r="G119" s="48" t="s">
        <v>1898</v>
      </c>
      <c r="H119" s="67" t="s">
        <v>503</v>
      </c>
      <c r="I119" s="67" t="s">
        <v>503</v>
      </c>
      <c r="J119" s="10" t="s">
        <v>1899</v>
      </c>
      <c r="K119" s="10" t="s">
        <v>4581</v>
      </c>
      <c r="L119" s="48" t="s">
        <v>5125</v>
      </c>
      <c r="M119" s="67" t="s">
        <v>4582</v>
      </c>
      <c r="N119" s="67" t="s">
        <v>503</v>
      </c>
      <c r="O119" s="67" t="s">
        <v>503</v>
      </c>
      <c r="P119" s="10" t="s">
        <v>503</v>
      </c>
      <c r="Q119" s="67" t="s">
        <v>3585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1546</v>
      </c>
      <c r="F120" s="48" t="s">
        <v>1547</v>
      </c>
      <c r="G120" s="48" t="s">
        <v>1900</v>
      </c>
      <c r="H120" s="67" t="s">
        <v>2287</v>
      </c>
      <c r="I120" s="67">
        <v>40995</v>
      </c>
      <c r="J120" s="10" t="s">
        <v>1901</v>
      </c>
      <c r="K120" s="10" t="s">
        <v>1902</v>
      </c>
      <c r="L120" s="48" t="s">
        <v>5126</v>
      </c>
      <c r="M120" s="67" t="s">
        <v>1903</v>
      </c>
      <c r="N120" s="67" t="s">
        <v>2471</v>
      </c>
      <c r="O120" s="67" t="s">
        <v>1979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1700</v>
      </c>
      <c r="F121" s="48" t="s">
        <v>1547</v>
      </c>
      <c r="G121" s="48" t="s">
        <v>1904</v>
      </c>
      <c r="H121" s="67" t="s">
        <v>503</v>
      </c>
      <c r="I121" s="67" t="s">
        <v>503</v>
      </c>
      <c r="J121" s="10" t="s">
        <v>1905</v>
      </c>
      <c r="K121" s="10" t="s">
        <v>978</v>
      </c>
      <c r="L121" s="48" t="s">
        <v>5127</v>
      </c>
      <c r="M121" s="67" t="s">
        <v>1906</v>
      </c>
      <c r="N121" s="67" t="s">
        <v>503</v>
      </c>
      <c r="O121" s="67" t="s">
        <v>503</v>
      </c>
      <c r="P121" s="10" t="s">
        <v>503</v>
      </c>
      <c r="Q121" s="67" t="s">
        <v>4579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1546</v>
      </c>
      <c r="F122" s="48" t="s">
        <v>1547</v>
      </c>
      <c r="G122" s="48" t="s">
        <v>1907</v>
      </c>
      <c r="H122" s="48" t="s">
        <v>1415</v>
      </c>
      <c r="I122" s="48">
        <v>40967</v>
      </c>
      <c r="J122" s="10" t="s">
        <v>1908</v>
      </c>
      <c r="K122" s="10" t="s">
        <v>969</v>
      </c>
      <c r="L122" s="48" t="s">
        <v>5128</v>
      </c>
      <c r="M122" s="48" t="s">
        <v>1909</v>
      </c>
      <c r="N122" s="48" t="s">
        <v>1404</v>
      </c>
      <c r="O122" s="48" t="s">
        <v>1577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1546</v>
      </c>
      <c r="F123" s="48" t="s">
        <v>1547</v>
      </c>
      <c r="G123" s="48" t="s">
        <v>1910</v>
      </c>
      <c r="H123" s="48" t="s">
        <v>1419</v>
      </c>
      <c r="I123" s="48">
        <v>40967</v>
      </c>
      <c r="J123" s="10" t="s">
        <v>1911</v>
      </c>
      <c r="K123" s="10" t="s">
        <v>1449</v>
      </c>
      <c r="L123" s="48" t="s">
        <v>5129</v>
      </c>
      <c r="M123" s="48" t="s">
        <v>1912</v>
      </c>
      <c r="N123" s="48" t="s">
        <v>1420</v>
      </c>
      <c r="O123" s="48" t="s">
        <v>1567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1546</v>
      </c>
      <c r="F124" s="48" t="s">
        <v>1547</v>
      </c>
      <c r="G124" s="48" t="s">
        <v>1913</v>
      </c>
      <c r="H124" s="48" t="s">
        <v>1914</v>
      </c>
      <c r="I124" s="48">
        <v>40953</v>
      </c>
      <c r="J124" s="10" t="s">
        <v>1915</v>
      </c>
      <c r="K124" s="10" t="s">
        <v>967</v>
      </c>
      <c r="L124" s="48" t="s">
        <v>5130</v>
      </c>
      <c r="M124" s="48" t="s">
        <v>1916</v>
      </c>
      <c r="N124" s="48" t="s">
        <v>1917</v>
      </c>
      <c r="O124" s="48" t="s">
        <v>1577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1546</v>
      </c>
      <c r="F125" s="48" t="s">
        <v>1547</v>
      </c>
      <c r="G125" s="48" t="s">
        <v>1918</v>
      </c>
      <c r="H125" s="48" t="s">
        <v>1402</v>
      </c>
      <c r="I125" s="48">
        <v>40966</v>
      </c>
      <c r="J125" s="10" t="s">
        <v>1919</v>
      </c>
      <c r="K125" s="10" t="s">
        <v>1448</v>
      </c>
      <c r="L125" s="48" t="s">
        <v>5131</v>
      </c>
      <c r="M125" s="48" t="s">
        <v>1920</v>
      </c>
      <c r="N125" s="48" t="s">
        <v>1399</v>
      </c>
      <c r="O125" s="48" t="s">
        <v>1567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1700</v>
      </c>
      <c r="F126" s="48" t="s">
        <v>1547</v>
      </c>
      <c r="G126" s="48" t="s">
        <v>1921</v>
      </c>
      <c r="H126" s="67" t="s">
        <v>503</v>
      </c>
      <c r="I126" s="67" t="s">
        <v>503</v>
      </c>
      <c r="J126" s="10" t="s">
        <v>1922</v>
      </c>
      <c r="K126" s="10" t="s">
        <v>979</v>
      </c>
      <c r="L126" s="48" t="s">
        <v>5132</v>
      </c>
      <c r="M126" s="67" t="s">
        <v>1923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1700</v>
      </c>
      <c r="F127" s="48" t="s">
        <v>1547</v>
      </c>
      <c r="G127" s="48" t="s">
        <v>1924</v>
      </c>
      <c r="H127" s="67" t="s">
        <v>503</v>
      </c>
      <c r="I127" s="67" t="s">
        <v>503</v>
      </c>
      <c r="J127" s="10" t="s">
        <v>4583</v>
      </c>
      <c r="K127" s="10" t="s">
        <v>1477</v>
      </c>
      <c r="L127" s="48" t="s">
        <v>5133</v>
      </c>
      <c r="M127" s="67" t="s">
        <v>1925</v>
      </c>
      <c r="N127" s="67" t="s">
        <v>503</v>
      </c>
      <c r="O127" s="67" t="s">
        <v>503</v>
      </c>
      <c r="P127" s="10" t="s">
        <v>503</v>
      </c>
      <c r="Q127" s="67" t="s">
        <v>4579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1546</v>
      </c>
      <c r="F128" s="48" t="s">
        <v>1547</v>
      </c>
      <c r="G128" s="48" t="s">
        <v>1926</v>
      </c>
      <c r="H128" s="48" t="s">
        <v>1487</v>
      </c>
      <c r="I128" s="48">
        <v>40967</v>
      </c>
      <c r="J128" s="10" t="s">
        <v>1927</v>
      </c>
      <c r="K128" s="10" t="s">
        <v>983</v>
      </c>
      <c r="L128" s="48" t="s">
        <v>5134</v>
      </c>
      <c r="M128" s="48" t="s">
        <v>1928</v>
      </c>
      <c r="N128" s="48" t="s">
        <v>1418</v>
      </c>
      <c r="O128" s="48" t="s">
        <v>1929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1546</v>
      </c>
      <c r="F129" s="48" t="s">
        <v>1547</v>
      </c>
      <c r="G129" s="48" t="s">
        <v>1930</v>
      </c>
      <c r="H129" s="48" t="s">
        <v>1486</v>
      </c>
      <c r="I129" s="48">
        <v>40968</v>
      </c>
      <c r="J129" s="10" t="s">
        <v>1931</v>
      </c>
      <c r="K129" s="10" t="s">
        <v>1932</v>
      </c>
      <c r="L129" s="48" t="s">
        <v>5135</v>
      </c>
      <c r="M129" s="48" t="s">
        <v>1933</v>
      </c>
      <c r="N129" s="48" t="s">
        <v>1934</v>
      </c>
      <c r="O129" s="48" t="s">
        <v>1825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1546</v>
      </c>
      <c r="F130" s="48" t="s">
        <v>1547</v>
      </c>
      <c r="G130" s="48" t="s">
        <v>1935</v>
      </c>
      <c r="H130" s="48" t="s">
        <v>1488</v>
      </c>
      <c r="I130" s="48">
        <v>40969</v>
      </c>
      <c r="J130" s="10" t="s">
        <v>1936</v>
      </c>
      <c r="K130" s="10" t="s">
        <v>1442</v>
      </c>
      <c r="L130" s="48" t="s">
        <v>5136</v>
      </c>
      <c r="M130" s="48" t="s">
        <v>1937</v>
      </c>
      <c r="N130" s="48" t="s">
        <v>4836</v>
      </c>
      <c r="O130" s="48" t="s">
        <v>1676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1546</v>
      </c>
      <c r="F131" s="48" t="s">
        <v>1547</v>
      </c>
      <c r="G131" s="48" t="s">
        <v>1938</v>
      </c>
      <c r="H131" s="48" t="s">
        <v>1939</v>
      </c>
      <c r="I131" s="48">
        <v>40982</v>
      </c>
      <c r="J131" s="10" t="s">
        <v>1940</v>
      </c>
      <c r="K131" s="10" t="s">
        <v>1447</v>
      </c>
      <c r="L131" s="48" t="s">
        <v>5137</v>
      </c>
      <c r="M131" s="48" t="s">
        <v>1525</v>
      </c>
      <c r="N131" s="48" t="s">
        <v>2237</v>
      </c>
      <c r="O131" s="48" t="s">
        <v>1554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1700</v>
      </c>
      <c r="F132" s="48" t="s">
        <v>1547</v>
      </c>
      <c r="G132" s="48" t="s">
        <v>1941</v>
      </c>
      <c r="H132" s="67" t="s">
        <v>503</v>
      </c>
      <c r="I132" s="67" t="s">
        <v>503</v>
      </c>
      <c r="J132" s="10" t="s">
        <v>1942</v>
      </c>
      <c r="K132" s="10" t="s">
        <v>4584</v>
      </c>
      <c r="L132" s="48" t="s">
        <v>5138</v>
      </c>
      <c r="M132" s="67" t="s">
        <v>4585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1546</v>
      </c>
      <c r="F133" s="48" t="s">
        <v>1547</v>
      </c>
      <c r="G133" s="48" t="s">
        <v>1058</v>
      </c>
      <c r="H133" s="48" t="s">
        <v>1943</v>
      </c>
      <c r="I133" s="48">
        <v>40956</v>
      </c>
      <c r="J133" s="10" t="s">
        <v>1944</v>
      </c>
      <c r="K133" s="10" t="s">
        <v>1059</v>
      </c>
      <c r="L133" s="48" t="s">
        <v>5139</v>
      </c>
      <c r="M133" s="48" t="s">
        <v>1945</v>
      </c>
      <c r="N133" s="48" t="s">
        <v>1946</v>
      </c>
      <c r="O133" s="48" t="s">
        <v>1637</v>
      </c>
      <c r="P133" s="10">
        <v>40956</v>
      </c>
      <c r="Q133" s="67" t="s">
        <v>1947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1611</v>
      </c>
      <c r="F134" s="48" t="s">
        <v>1547</v>
      </c>
      <c r="G134" s="48" t="s">
        <v>1948</v>
      </c>
      <c r="H134" s="67" t="s">
        <v>6057</v>
      </c>
      <c r="I134" s="67">
        <v>41109</v>
      </c>
      <c r="J134" s="10" t="s">
        <v>1949</v>
      </c>
      <c r="K134" s="10" t="s">
        <v>5546</v>
      </c>
      <c r="L134" s="48" t="s">
        <v>5140</v>
      </c>
      <c r="M134" s="67" t="s">
        <v>4586</v>
      </c>
      <c r="N134" s="67" t="s">
        <v>6058</v>
      </c>
      <c r="O134" s="67" t="s">
        <v>6056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1546</v>
      </c>
      <c r="F135" s="48" t="s">
        <v>1547</v>
      </c>
      <c r="G135" s="48" t="s">
        <v>1950</v>
      </c>
      <c r="H135" s="48" t="s">
        <v>2288</v>
      </c>
      <c r="I135" s="48">
        <v>40988</v>
      </c>
      <c r="J135" s="10" t="s">
        <v>1951</v>
      </c>
      <c r="K135" s="10" t="s">
        <v>1453</v>
      </c>
      <c r="L135" s="48" t="s">
        <v>5141</v>
      </c>
      <c r="M135" s="48" t="s">
        <v>1952</v>
      </c>
      <c r="N135" s="48" t="s">
        <v>5808</v>
      </c>
      <c r="O135" s="48" t="s">
        <v>1979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1611</v>
      </c>
      <c r="F136" s="48" t="s">
        <v>1547</v>
      </c>
      <c r="G136" s="48" t="s">
        <v>1953</v>
      </c>
      <c r="H136" s="67" t="s">
        <v>6059</v>
      </c>
      <c r="I136" s="67">
        <v>41117</v>
      </c>
      <c r="J136" s="10" t="s">
        <v>1954</v>
      </c>
      <c r="K136" s="10" t="s">
        <v>1466</v>
      </c>
      <c r="L136" s="48" t="s">
        <v>5142</v>
      </c>
      <c r="M136" s="67" t="s">
        <v>1955</v>
      </c>
      <c r="N136" s="67" t="s">
        <v>503</v>
      </c>
      <c r="O136" s="67" t="s">
        <v>503</v>
      </c>
      <c r="P136" s="10" t="s">
        <v>503</v>
      </c>
      <c r="Q136" s="67" t="s">
        <v>4579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1555</v>
      </c>
      <c r="F137" s="48" t="s">
        <v>1547</v>
      </c>
      <c r="G137" s="48" t="s">
        <v>1956</v>
      </c>
      <c r="H137" s="67" t="s">
        <v>503</v>
      </c>
      <c r="I137" s="67" t="s">
        <v>503</v>
      </c>
      <c r="J137" s="10" t="s">
        <v>1957</v>
      </c>
      <c r="K137" s="10" t="s">
        <v>1476</v>
      </c>
      <c r="L137" s="48" t="s">
        <v>5143</v>
      </c>
      <c r="M137" s="67" t="s">
        <v>1958</v>
      </c>
      <c r="N137" s="67" t="s">
        <v>503</v>
      </c>
      <c r="O137" s="67" t="s">
        <v>503</v>
      </c>
      <c r="P137" s="10" t="s">
        <v>503</v>
      </c>
      <c r="Q137" s="67" t="s">
        <v>3585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1546</v>
      </c>
      <c r="F138" s="48" t="s">
        <v>1547</v>
      </c>
      <c r="G138" s="48" t="s">
        <v>1959</v>
      </c>
      <c r="H138" s="48" t="s">
        <v>1508</v>
      </c>
      <c r="I138" s="48">
        <v>40974</v>
      </c>
      <c r="J138" s="10" t="s">
        <v>1960</v>
      </c>
      <c r="K138" s="10" t="s">
        <v>1437</v>
      </c>
      <c r="L138" s="48" t="s">
        <v>5144</v>
      </c>
      <c r="M138" s="48" t="s">
        <v>1961</v>
      </c>
      <c r="N138" s="48" t="s">
        <v>1962</v>
      </c>
      <c r="O138" s="48" t="s">
        <v>1963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1546</v>
      </c>
      <c r="F139" s="48" t="s">
        <v>1547</v>
      </c>
      <c r="G139" s="48" t="s">
        <v>1964</v>
      </c>
      <c r="H139" s="67" t="s">
        <v>1965</v>
      </c>
      <c r="I139" s="48">
        <v>40968</v>
      </c>
      <c r="J139" s="10" t="s">
        <v>1966</v>
      </c>
      <c r="K139" s="10" t="s">
        <v>1445</v>
      </c>
      <c r="L139" s="48" t="s">
        <v>5145</v>
      </c>
      <c r="M139" s="67" t="s">
        <v>1967</v>
      </c>
      <c r="N139" s="67" t="s">
        <v>1968</v>
      </c>
      <c r="O139" s="48" t="s">
        <v>1969</v>
      </c>
      <c r="P139" s="10">
        <v>40969</v>
      </c>
      <c r="Q139" s="67" t="s">
        <v>1970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1700</v>
      </c>
      <c r="F140" s="48" t="s">
        <v>1547</v>
      </c>
      <c r="G140" s="48" t="s">
        <v>1971</v>
      </c>
      <c r="H140" s="67" t="s">
        <v>503</v>
      </c>
      <c r="I140" s="67" t="s">
        <v>503</v>
      </c>
      <c r="J140" s="10" t="s">
        <v>1972</v>
      </c>
      <c r="K140" s="10" t="s">
        <v>1471</v>
      </c>
      <c r="L140" s="48" t="s">
        <v>5146</v>
      </c>
      <c r="M140" s="67" t="s">
        <v>5773</v>
      </c>
      <c r="N140" s="67" t="s">
        <v>503</v>
      </c>
      <c r="O140" s="67" t="s">
        <v>503</v>
      </c>
      <c r="P140" s="67" t="s">
        <v>503</v>
      </c>
      <c r="Q140" s="67" t="s">
        <v>3588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1555</v>
      </c>
      <c r="F141" s="48" t="s">
        <v>1547</v>
      </c>
      <c r="G141" s="48" t="s">
        <v>1973</v>
      </c>
      <c r="H141" s="67" t="s">
        <v>503</v>
      </c>
      <c r="I141" s="67" t="s">
        <v>503</v>
      </c>
      <c r="J141" s="10" t="s">
        <v>1974</v>
      </c>
      <c r="K141" s="10" t="s">
        <v>1467</v>
      </c>
      <c r="L141" s="48" t="s">
        <v>5147</v>
      </c>
      <c r="M141" s="67" t="s">
        <v>1975</v>
      </c>
      <c r="N141" s="67" t="s">
        <v>503</v>
      </c>
      <c r="O141" s="67" t="s">
        <v>503</v>
      </c>
      <c r="P141" s="10" t="s">
        <v>503</v>
      </c>
      <c r="Q141" s="67" t="s">
        <v>3589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1546</v>
      </c>
      <c r="F142" s="48" t="s">
        <v>1547</v>
      </c>
      <c r="G142" s="48" t="s">
        <v>1976</v>
      </c>
      <c r="H142" s="67" t="s">
        <v>1494</v>
      </c>
      <c r="I142" s="48">
        <v>40970</v>
      </c>
      <c r="J142" s="10" t="s">
        <v>1977</v>
      </c>
      <c r="K142" s="10" t="s">
        <v>1438</v>
      </c>
      <c r="L142" s="48" t="s">
        <v>5148</v>
      </c>
      <c r="M142" s="67" t="s">
        <v>1978</v>
      </c>
      <c r="N142" s="67" t="s">
        <v>1495</v>
      </c>
      <c r="O142" s="48" t="s">
        <v>1979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1546</v>
      </c>
      <c r="F143" s="48" t="s">
        <v>1547</v>
      </c>
      <c r="G143" s="48" t="s">
        <v>1980</v>
      </c>
      <c r="H143" s="67" t="s">
        <v>5876</v>
      </c>
      <c r="I143" s="67">
        <v>41109</v>
      </c>
      <c r="J143" s="10" t="s">
        <v>1981</v>
      </c>
      <c r="K143" s="10" t="s">
        <v>1454</v>
      </c>
      <c r="L143" s="48" t="s">
        <v>5149</v>
      </c>
      <c r="M143" s="67" t="s">
        <v>4587</v>
      </c>
      <c r="N143" s="67" t="s">
        <v>6060</v>
      </c>
      <c r="O143" s="67" t="s">
        <v>5806</v>
      </c>
      <c r="P143" s="10">
        <v>41110</v>
      </c>
      <c r="Q143" s="67" t="s">
        <v>4579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1700</v>
      </c>
      <c r="F144" s="48" t="s">
        <v>1547</v>
      </c>
      <c r="G144" s="48" t="s">
        <v>1982</v>
      </c>
      <c r="H144" s="67" t="s">
        <v>503</v>
      </c>
      <c r="I144" s="67" t="s">
        <v>503</v>
      </c>
      <c r="J144" s="10" t="s">
        <v>1983</v>
      </c>
      <c r="K144" s="10" t="s">
        <v>5547</v>
      </c>
      <c r="L144" s="48" t="s">
        <v>5150</v>
      </c>
      <c r="M144" s="67" t="s">
        <v>4588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1546</v>
      </c>
      <c r="F145" s="48" t="s">
        <v>1547</v>
      </c>
      <c r="G145" s="48" t="s">
        <v>1984</v>
      </c>
      <c r="H145" s="67" t="s">
        <v>5877</v>
      </c>
      <c r="I145" s="67">
        <v>41107</v>
      </c>
      <c r="J145" s="10" t="s">
        <v>1985</v>
      </c>
      <c r="K145" s="10" t="s">
        <v>1456</v>
      </c>
      <c r="L145" s="48" t="s">
        <v>5151</v>
      </c>
      <c r="M145" s="67" t="s">
        <v>1986</v>
      </c>
      <c r="N145" s="67" t="s">
        <v>5985</v>
      </c>
      <c r="O145" s="67" t="s">
        <v>1637</v>
      </c>
      <c r="P145" s="10">
        <v>41107</v>
      </c>
      <c r="Q145" s="67" t="s">
        <v>4579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1546</v>
      </c>
      <c r="F146" s="48" t="s">
        <v>1547</v>
      </c>
      <c r="G146" s="48" t="s">
        <v>1987</v>
      </c>
      <c r="H146" s="67" t="s">
        <v>5152</v>
      </c>
      <c r="I146" s="67">
        <v>41094</v>
      </c>
      <c r="J146" s="10" t="s">
        <v>1988</v>
      </c>
      <c r="K146" s="10" t="s">
        <v>1457</v>
      </c>
      <c r="L146" s="48" t="s">
        <v>5153</v>
      </c>
      <c r="M146" s="67" t="s">
        <v>1989</v>
      </c>
      <c r="N146" s="67" t="s">
        <v>5154</v>
      </c>
      <c r="O146" s="67" t="s">
        <v>1969</v>
      </c>
      <c r="P146" s="10">
        <v>41094</v>
      </c>
      <c r="Q146" s="67" t="s">
        <v>3986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1611</v>
      </c>
      <c r="F147" s="48" t="s">
        <v>1547</v>
      </c>
      <c r="G147" s="48" t="s">
        <v>1990</v>
      </c>
      <c r="H147" s="67" t="s">
        <v>6061</v>
      </c>
      <c r="I147" s="67">
        <v>41114</v>
      </c>
      <c r="J147" s="10" t="s">
        <v>1991</v>
      </c>
      <c r="K147" s="10" t="s">
        <v>5548</v>
      </c>
      <c r="L147" s="48" t="s">
        <v>5155</v>
      </c>
      <c r="M147" s="67" t="s">
        <v>1992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1546</v>
      </c>
      <c r="F148" s="48" t="s">
        <v>1547</v>
      </c>
      <c r="G148" s="48" t="s">
        <v>1993</v>
      </c>
      <c r="H148" s="48" t="s">
        <v>1401</v>
      </c>
      <c r="I148" s="48">
        <v>40966</v>
      </c>
      <c r="J148" s="10" t="s">
        <v>1994</v>
      </c>
      <c r="K148" s="10" t="s">
        <v>1396</v>
      </c>
      <c r="L148" s="48" t="s">
        <v>5156</v>
      </c>
      <c r="M148" s="48" t="s">
        <v>1995</v>
      </c>
      <c r="N148" s="48" t="s">
        <v>1397</v>
      </c>
      <c r="O148" s="48" t="s">
        <v>1608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1001</v>
      </c>
      <c r="C149" s="10">
        <v>40952</v>
      </c>
      <c r="D149" s="10">
        <v>40997</v>
      </c>
      <c r="E149" s="48" t="s">
        <v>1546</v>
      </c>
      <c r="F149" s="48" t="s">
        <v>1547</v>
      </c>
      <c r="G149" s="48" t="s">
        <v>1018</v>
      </c>
      <c r="H149" s="67" t="s">
        <v>2341</v>
      </c>
      <c r="I149" s="67">
        <v>40996</v>
      </c>
      <c r="J149" s="10" t="s">
        <v>1996</v>
      </c>
      <c r="K149" s="10" t="s">
        <v>1462</v>
      </c>
      <c r="L149" s="48" t="s">
        <v>5157</v>
      </c>
      <c r="M149" s="67" t="s">
        <v>1997</v>
      </c>
      <c r="N149" s="67" t="s">
        <v>2481</v>
      </c>
      <c r="O149" s="67" t="s">
        <v>2482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1006</v>
      </c>
      <c r="C150" s="10">
        <v>40952</v>
      </c>
      <c r="D150" s="10">
        <v>41108</v>
      </c>
      <c r="E150" s="48" t="s">
        <v>1700</v>
      </c>
      <c r="F150" s="48" t="s">
        <v>1547</v>
      </c>
      <c r="G150" s="48" t="s">
        <v>1023</v>
      </c>
      <c r="H150" s="67" t="s">
        <v>503</v>
      </c>
      <c r="I150" s="67" t="s">
        <v>503</v>
      </c>
      <c r="J150" s="10" t="s">
        <v>1998</v>
      </c>
      <c r="K150" s="10" t="s">
        <v>1472</v>
      </c>
      <c r="L150" s="48" t="s">
        <v>5158</v>
      </c>
      <c r="M150" s="67" t="s">
        <v>1999</v>
      </c>
      <c r="N150" s="67" t="s">
        <v>503</v>
      </c>
      <c r="O150" s="67" t="s">
        <v>503</v>
      </c>
      <c r="P150" s="10" t="s">
        <v>503</v>
      </c>
      <c r="Q150" s="67" t="s">
        <v>4579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992</v>
      </c>
      <c r="C151" s="10">
        <v>40952</v>
      </c>
      <c r="D151" s="10">
        <v>41108</v>
      </c>
      <c r="E151" s="48" t="s">
        <v>1700</v>
      </c>
      <c r="F151" s="48" t="s">
        <v>1547</v>
      </c>
      <c r="G151" s="48" t="s">
        <v>1011</v>
      </c>
      <c r="H151" s="67" t="s">
        <v>503</v>
      </c>
      <c r="I151" s="67" t="s">
        <v>503</v>
      </c>
      <c r="J151" s="10" t="s">
        <v>2000</v>
      </c>
      <c r="K151" s="10" t="s">
        <v>1469</v>
      </c>
      <c r="L151" s="48" t="s">
        <v>5159</v>
      </c>
      <c r="M151" s="67" t="s">
        <v>2001</v>
      </c>
      <c r="N151" s="67" t="s">
        <v>503</v>
      </c>
      <c r="O151" s="67" t="s">
        <v>503</v>
      </c>
      <c r="P151" s="10" t="s">
        <v>503</v>
      </c>
      <c r="Q151" s="67" t="s">
        <v>4579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997</v>
      </c>
      <c r="C152" s="10">
        <v>40952</v>
      </c>
      <c r="D152" s="10">
        <v>40997</v>
      </c>
      <c r="E152" s="48" t="s">
        <v>1546</v>
      </c>
      <c r="F152" s="48" t="s">
        <v>1547</v>
      </c>
      <c r="G152" s="48" t="s">
        <v>1015</v>
      </c>
      <c r="H152" s="67" t="s">
        <v>1509</v>
      </c>
      <c r="I152" s="48">
        <v>40974</v>
      </c>
      <c r="J152" s="10" t="s">
        <v>2002</v>
      </c>
      <c r="K152" s="10" t="s">
        <v>1443</v>
      </c>
      <c r="L152" s="48" t="s">
        <v>5160</v>
      </c>
      <c r="M152" s="67" t="s">
        <v>2003</v>
      </c>
      <c r="N152" s="67" t="s">
        <v>2004</v>
      </c>
      <c r="O152" s="48" t="s">
        <v>2005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1003</v>
      </c>
      <c r="C153" s="10">
        <v>40952</v>
      </c>
      <c r="D153" s="10">
        <v>41108</v>
      </c>
      <c r="E153" s="48" t="s">
        <v>1611</v>
      </c>
      <c r="F153" s="48" t="s">
        <v>1547</v>
      </c>
      <c r="G153" s="48" t="s">
        <v>1020</v>
      </c>
      <c r="H153" s="67" t="s">
        <v>6062</v>
      </c>
      <c r="I153" s="67">
        <v>41110</v>
      </c>
      <c r="J153" s="10" t="s">
        <v>2006</v>
      </c>
      <c r="K153" s="10" t="s">
        <v>4589</v>
      </c>
      <c r="L153" s="48" t="s">
        <v>5161</v>
      </c>
      <c r="M153" s="67" t="s">
        <v>4590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988</v>
      </c>
      <c r="C154" s="10">
        <v>40952</v>
      </c>
      <c r="D154" s="10">
        <v>41108</v>
      </c>
      <c r="E154" s="48" t="s">
        <v>1700</v>
      </c>
      <c r="F154" s="48" t="s">
        <v>1547</v>
      </c>
      <c r="G154" s="48" t="s">
        <v>1007</v>
      </c>
      <c r="H154" s="67" t="s">
        <v>503</v>
      </c>
      <c r="I154" s="67" t="s">
        <v>503</v>
      </c>
      <c r="J154" s="10" t="s">
        <v>2007</v>
      </c>
      <c r="K154" s="10" t="s">
        <v>4591</v>
      </c>
      <c r="L154" s="48" t="s">
        <v>5162</v>
      </c>
      <c r="M154" s="67" t="s">
        <v>4592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5605</v>
      </c>
      <c r="B155" s="48" t="s">
        <v>993</v>
      </c>
      <c r="C155" s="10">
        <v>40952</v>
      </c>
      <c r="D155" s="10">
        <v>40997</v>
      </c>
      <c r="E155" s="48" t="s">
        <v>1555</v>
      </c>
      <c r="F155" s="48" t="s">
        <v>1547</v>
      </c>
      <c r="G155" s="48" t="s">
        <v>169</v>
      </c>
      <c r="H155" s="67" t="s">
        <v>2008</v>
      </c>
      <c r="I155" s="67">
        <v>40995</v>
      </c>
      <c r="J155" s="10" t="s">
        <v>2009</v>
      </c>
      <c r="K155" s="10" t="s">
        <v>2010</v>
      </c>
      <c r="L155" s="48" t="s">
        <v>5163</v>
      </c>
      <c r="M155" s="67" t="s">
        <v>2011</v>
      </c>
      <c r="N155" s="67" t="s">
        <v>503</v>
      </c>
      <c r="O155" s="67" t="s">
        <v>503</v>
      </c>
      <c r="P155" s="10" t="s">
        <v>503</v>
      </c>
      <c r="Q155" s="67" t="s">
        <v>5606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998</v>
      </c>
      <c r="C156" s="10">
        <v>40952</v>
      </c>
      <c r="D156" s="10">
        <v>41108</v>
      </c>
      <c r="E156" s="48" t="s">
        <v>1700</v>
      </c>
      <c r="F156" s="48" t="s">
        <v>1547</v>
      </c>
      <c r="G156" s="48" t="s">
        <v>1016</v>
      </c>
      <c r="H156" s="67" t="s">
        <v>503</v>
      </c>
      <c r="I156" s="67" t="s">
        <v>503</v>
      </c>
      <c r="J156" s="10" t="s">
        <v>2012</v>
      </c>
      <c r="K156" s="10" t="s">
        <v>5549</v>
      </c>
      <c r="L156" s="48" t="s">
        <v>5164</v>
      </c>
      <c r="M156" s="67" t="s">
        <v>2013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1004</v>
      </c>
      <c r="C157" s="10">
        <v>40952</v>
      </c>
      <c r="D157" s="10">
        <v>40997</v>
      </c>
      <c r="E157" s="48" t="s">
        <v>1546</v>
      </c>
      <c r="F157" s="48" t="s">
        <v>1547</v>
      </c>
      <c r="G157" s="48" t="s">
        <v>1021</v>
      </c>
      <c r="H157" s="48" t="s">
        <v>1507</v>
      </c>
      <c r="I157" s="48">
        <v>40974</v>
      </c>
      <c r="J157" s="10" t="s">
        <v>2014</v>
      </c>
      <c r="K157" s="10" t="s">
        <v>1444</v>
      </c>
      <c r="L157" s="48" t="s">
        <v>5165</v>
      </c>
      <c r="M157" s="48" t="s">
        <v>2015</v>
      </c>
      <c r="N157" s="48" t="s">
        <v>1506</v>
      </c>
      <c r="O157" s="48" t="s">
        <v>1577</v>
      </c>
      <c r="P157" s="10">
        <v>40974</v>
      </c>
      <c r="Q157" s="67" t="s">
        <v>2016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989</v>
      </c>
      <c r="C158" s="10">
        <v>40952</v>
      </c>
      <c r="D158" s="10">
        <v>40997</v>
      </c>
      <c r="E158" s="48" t="s">
        <v>1546</v>
      </c>
      <c r="F158" s="48" t="s">
        <v>1547</v>
      </c>
      <c r="G158" s="48" t="s">
        <v>1008</v>
      </c>
      <c r="H158" s="48" t="s">
        <v>1492</v>
      </c>
      <c r="I158" s="48">
        <v>40969</v>
      </c>
      <c r="J158" s="10" t="s">
        <v>2017</v>
      </c>
      <c r="K158" s="10" t="s">
        <v>1439</v>
      </c>
      <c r="L158" s="48" t="s">
        <v>5166</v>
      </c>
      <c r="M158" s="48" t="s">
        <v>2018</v>
      </c>
      <c r="N158" s="48" t="s">
        <v>1493</v>
      </c>
      <c r="O158" s="48" t="s">
        <v>1564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994</v>
      </c>
      <c r="C159" s="10">
        <v>40952</v>
      </c>
      <c r="D159" s="10">
        <v>40997</v>
      </c>
      <c r="E159" s="48" t="s">
        <v>1546</v>
      </c>
      <c r="F159" s="48" t="s">
        <v>1547</v>
      </c>
      <c r="G159" s="48" t="s">
        <v>1012</v>
      </c>
      <c r="H159" s="48" t="s">
        <v>2019</v>
      </c>
      <c r="I159" s="48">
        <v>40955</v>
      </c>
      <c r="J159" s="10" t="s">
        <v>2020</v>
      </c>
      <c r="K159" s="10" t="s">
        <v>1374</v>
      </c>
      <c r="L159" s="48" t="s">
        <v>5167</v>
      </c>
      <c r="M159" s="48" t="s">
        <v>2021</v>
      </c>
      <c r="N159" s="48" t="s">
        <v>2022</v>
      </c>
      <c r="O159" s="48" t="s">
        <v>1608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999</v>
      </c>
      <c r="C160" s="10">
        <v>40952</v>
      </c>
      <c r="D160" s="10">
        <v>40997</v>
      </c>
      <c r="E160" s="48" t="s">
        <v>1546</v>
      </c>
      <c r="F160" s="48" t="s">
        <v>1547</v>
      </c>
      <c r="G160" s="48" t="s">
        <v>165</v>
      </c>
      <c r="H160" s="48" t="s">
        <v>1501</v>
      </c>
      <c r="I160" s="48">
        <v>40970</v>
      </c>
      <c r="J160" s="10" t="s">
        <v>1061</v>
      </c>
      <c r="K160" s="10" t="s">
        <v>1062</v>
      </c>
      <c r="L160" s="48" t="s">
        <v>5008</v>
      </c>
      <c r="M160" s="48" t="s">
        <v>1063</v>
      </c>
      <c r="N160" s="48" t="s">
        <v>1395</v>
      </c>
      <c r="O160" s="48" t="s">
        <v>1577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2289</v>
      </c>
      <c r="B161" s="48" t="s">
        <v>990</v>
      </c>
      <c r="C161" s="10">
        <v>40952</v>
      </c>
      <c r="D161" s="10">
        <v>40997</v>
      </c>
      <c r="E161" s="48" t="s">
        <v>1611</v>
      </c>
      <c r="F161" s="48" t="s">
        <v>1547</v>
      </c>
      <c r="G161" s="48" t="s">
        <v>1009</v>
      </c>
      <c r="H161" s="48" t="s">
        <v>2472</v>
      </c>
      <c r="I161" s="48">
        <v>40974</v>
      </c>
      <c r="J161" s="10" t="s">
        <v>2024</v>
      </c>
      <c r="K161" s="10" t="s">
        <v>1440</v>
      </c>
      <c r="L161" s="48" t="s">
        <v>5168</v>
      </c>
      <c r="M161" s="67" t="s">
        <v>2025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995</v>
      </c>
      <c r="C162" s="10">
        <v>40952</v>
      </c>
      <c r="D162" s="10">
        <v>41108</v>
      </c>
      <c r="E162" s="48" t="s">
        <v>1700</v>
      </c>
      <c r="F162" s="48" t="s">
        <v>1547</v>
      </c>
      <c r="G162" s="48" t="s">
        <v>1013</v>
      </c>
      <c r="H162" s="67" t="s">
        <v>503</v>
      </c>
      <c r="I162" s="67" t="s">
        <v>503</v>
      </c>
      <c r="J162" s="10" t="s">
        <v>2026</v>
      </c>
      <c r="K162" s="10" t="s">
        <v>1460</v>
      </c>
      <c r="L162" s="48" t="s">
        <v>5169</v>
      </c>
      <c r="M162" s="67" t="s">
        <v>4593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1000</v>
      </c>
      <c r="C163" s="10">
        <v>40952</v>
      </c>
      <c r="D163" s="10">
        <v>40997</v>
      </c>
      <c r="E163" s="48" t="s">
        <v>1546</v>
      </c>
      <c r="F163" s="48" t="s">
        <v>1547</v>
      </c>
      <c r="G163" s="48" t="s">
        <v>1017</v>
      </c>
      <c r="H163" s="48" t="s">
        <v>1491</v>
      </c>
      <c r="I163" s="48">
        <v>40969</v>
      </c>
      <c r="J163" s="10" t="s">
        <v>2027</v>
      </c>
      <c r="K163" s="10" t="s">
        <v>1372</v>
      </c>
      <c r="L163" s="48" t="s">
        <v>5170</v>
      </c>
      <c r="M163" s="48" t="s">
        <v>2028</v>
      </c>
      <c r="N163" s="48" t="s">
        <v>1394</v>
      </c>
      <c r="O163" s="48" t="s">
        <v>1577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1005</v>
      </c>
      <c r="C164" s="10">
        <v>40952</v>
      </c>
      <c r="D164" s="10">
        <v>41089</v>
      </c>
      <c r="E164" s="48" t="s">
        <v>1546</v>
      </c>
      <c r="F164" s="48" t="s">
        <v>1547</v>
      </c>
      <c r="G164" s="48" t="s">
        <v>1022</v>
      </c>
      <c r="H164" s="67" t="s">
        <v>4208</v>
      </c>
      <c r="I164" s="67">
        <v>41079</v>
      </c>
      <c r="J164" s="10" t="s">
        <v>2029</v>
      </c>
      <c r="K164" s="10" t="s">
        <v>1464</v>
      </c>
      <c r="L164" s="48" t="s">
        <v>5171</v>
      </c>
      <c r="M164" s="67" t="s">
        <v>2030</v>
      </c>
      <c r="N164" s="67" t="s">
        <v>4446</v>
      </c>
      <c r="O164" s="67" t="s">
        <v>2730</v>
      </c>
      <c r="P164" s="10">
        <v>41079</v>
      </c>
      <c r="Q164" s="67" t="s">
        <v>3987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991</v>
      </c>
      <c r="C165" s="10">
        <v>40952</v>
      </c>
      <c r="D165" s="10">
        <v>41096</v>
      </c>
      <c r="E165" s="48" t="s">
        <v>1700</v>
      </c>
      <c r="F165" s="48" t="s">
        <v>1547</v>
      </c>
      <c r="G165" s="48" t="s">
        <v>1010</v>
      </c>
      <c r="H165" s="67" t="s">
        <v>503</v>
      </c>
      <c r="I165" s="67" t="s">
        <v>503</v>
      </c>
      <c r="J165" s="10" t="s">
        <v>2031</v>
      </c>
      <c r="K165" s="10" t="s">
        <v>1459</v>
      </c>
      <c r="L165" s="48" t="s">
        <v>5172</v>
      </c>
      <c r="M165" s="67" t="s">
        <v>2032</v>
      </c>
      <c r="N165" s="67" t="s">
        <v>503</v>
      </c>
      <c r="O165" s="67" t="s">
        <v>503</v>
      </c>
      <c r="P165" s="10" t="s">
        <v>503</v>
      </c>
      <c r="Q165" s="67" t="s">
        <v>4073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996</v>
      </c>
      <c r="C166" s="10">
        <v>40952</v>
      </c>
      <c r="D166" s="10">
        <v>41108</v>
      </c>
      <c r="E166" s="48" t="s">
        <v>1546</v>
      </c>
      <c r="F166" s="48" t="s">
        <v>1547</v>
      </c>
      <c r="G166" s="48" t="s">
        <v>1014</v>
      </c>
      <c r="H166" s="67" t="s">
        <v>5986</v>
      </c>
      <c r="I166" s="67">
        <v>41108</v>
      </c>
      <c r="J166" s="10" t="s">
        <v>2033</v>
      </c>
      <c r="K166" s="10" t="s">
        <v>4594</v>
      </c>
      <c r="L166" s="48" t="s">
        <v>5173</v>
      </c>
      <c r="M166" s="67" t="s">
        <v>4595</v>
      </c>
      <c r="N166" s="67" t="s">
        <v>5987</v>
      </c>
      <c r="O166" s="67" t="s">
        <v>1979</v>
      </c>
      <c r="P166" s="10">
        <v>41108</v>
      </c>
      <c r="Q166" s="67" t="s">
        <v>4579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1002</v>
      </c>
      <c r="C167" s="10">
        <v>40952</v>
      </c>
      <c r="D167" s="10">
        <v>40997</v>
      </c>
      <c r="E167" s="48" t="s">
        <v>1546</v>
      </c>
      <c r="F167" s="48" t="s">
        <v>1547</v>
      </c>
      <c r="G167" s="48" t="s">
        <v>1019</v>
      </c>
      <c r="H167" s="48" t="s">
        <v>1421</v>
      </c>
      <c r="I167" s="48">
        <v>40968</v>
      </c>
      <c r="J167" s="10" t="s">
        <v>2034</v>
      </c>
      <c r="K167" s="10" t="s">
        <v>1441</v>
      </c>
      <c r="L167" s="48" t="s">
        <v>5174</v>
      </c>
      <c r="M167" s="48" t="s">
        <v>2035</v>
      </c>
      <c r="N167" s="48" t="s">
        <v>1406</v>
      </c>
      <c r="O167" s="48" t="s">
        <v>2036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1530</v>
      </c>
      <c r="C168" s="10">
        <v>40954</v>
      </c>
      <c r="D168" s="10">
        <v>40999</v>
      </c>
      <c r="E168" s="48" t="s">
        <v>1546</v>
      </c>
      <c r="F168" s="48" t="s">
        <v>1789</v>
      </c>
      <c r="G168" s="48" t="s">
        <v>2037</v>
      </c>
      <c r="H168" s="67" t="s">
        <v>2038</v>
      </c>
      <c r="I168" s="48">
        <v>40989</v>
      </c>
      <c r="J168" s="10" t="s">
        <v>2039</v>
      </c>
      <c r="K168" s="10" t="s">
        <v>2040</v>
      </c>
      <c r="L168" s="48" t="s">
        <v>5175</v>
      </c>
      <c r="M168" s="67" t="s">
        <v>2041</v>
      </c>
      <c r="N168" s="67" t="s">
        <v>2371</v>
      </c>
      <c r="O168" s="67" t="s">
        <v>1819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2042</v>
      </c>
      <c r="B169" s="48" t="s">
        <v>1532</v>
      </c>
      <c r="C169" s="10">
        <v>40954</v>
      </c>
      <c r="D169" s="10">
        <v>40999</v>
      </c>
      <c r="E169" s="48" t="s">
        <v>1700</v>
      </c>
      <c r="F169" s="48" t="s">
        <v>1789</v>
      </c>
      <c r="G169" s="48" t="s">
        <v>2043</v>
      </c>
      <c r="H169" s="67" t="s">
        <v>503</v>
      </c>
      <c r="I169" s="67" t="s">
        <v>503</v>
      </c>
      <c r="J169" s="10" t="s">
        <v>2044</v>
      </c>
      <c r="K169" s="10" t="s">
        <v>2045</v>
      </c>
      <c r="L169" s="48" t="s">
        <v>5176</v>
      </c>
      <c r="M169" s="67" t="s">
        <v>1523</v>
      </c>
      <c r="N169" s="67" t="s">
        <v>503</v>
      </c>
      <c r="O169" s="67" t="s">
        <v>503</v>
      </c>
      <c r="P169" s="10" t="s">
        <v>503</v>
      </c>
      <c r="Q169" s="67" t="s">
        <v>2046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1485</v>
      </c>
      <c r="C170" s="10">
        <v>40954</v>
      </c>
      <c r="D170" s="10">
        <v>41077</v>
      </c>
      <c r="E170" s="48" t="s">
        <v>1700</v>
      </c>
      <c r="F170" s="48" t="s">
        <v>1547</v>
      </c>
      <c r="G170" s="48" t="s">
        <v>2047</v>
      </c>
      <c r="H170" s="67" t="s">
        <v>503</v>
      </c>
      <c r="I170" s="67" t="s">
        <v>503</v>
      </c>
      <c r="J170" s="10" t="s">
        <v>2048</v>
      </c>
      <c r="K170" s="10" t="s">
        <v>1482</v>
      </c>
      <c r="L170" s="48" t="s">
        <v>5177</v>
      </c>
      <c r="M170" s="67" t="s">
        <v>2049</v>
      </c>
      <c r="N170" s="67" t="s">
        <v>503</v>
      </c>
      <c r="O170" s="67" t="s">
        <v>503</v>
      </c>
      <c r="P170" s="10" t="s">
        <v>503</v>
      </c>
      <c r="Q170" s="67" t="s">
        <v>3590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1483</v>
      </c>
      <c r="C171" s="10">
        <v>40954</v>
      </c>
      <c r="D171" s="10">
        <v>40999</v>
      </c>
      <c r="E171" s="48" t="s">
        <v>1546</v>
      </c>
      <c r="F171" s="48" t="s">
        <v>1547</v>
      </c>
      <c r="G171" s="48" t="s">
        <v>1384</v>
      </c>
      <c r="H171" s="48" t="s">
        <v>2732</v>
      </c>
      <c r="I171" s="48">
        <v>41012</v>
      </c>
      <c r="J171" s="10" t="s">
        <v>2050</v>
      </c>
      <c r="K171" s="10" t="s">
        <v>1446</v>
      </c>
      <c r="L171" s="48" t="s">
        <v>5178</v>
      </c>
      <c r="M171" s="48" t="s">
        <v>2051</v>
      </c>
      <c r="N171" s="48" t="s">
        <v>2812</v>
      </c>
      <c r="O171" s="48" t="s">
        <v>2733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1531</v>
      </c>
      <c r="C172" s="10">
        <v>40954</v>
      </c>
      <c r="D172" s="10">
        <v>40999</v>
      </c>
      <c r="E172" s="48" t="s">
        <v>1546</v>
      </c>
      <c r="F172" s="48" t="s">
        <v>1789</v>
      </c>
      <c r="G172" s="48" t="s">
        <v>2052</v>
      </c>
      <c r="H172" s="48" t="s">
        <v>1502</v>
      </c>
      <c r="I172" s="48">
        <v>40973</v>
      </c>
      <c r="J172" s="10" t="s">
        <v>2053</v>
      </c>
      <c r="K172" s="10" t="s">
        <v>2054</v>
      </c>
      <c r="L172" s="48" t="s">
        <v>5179</v>
      </c>
      <c r="M172" s="48" t="s">
        <v>2055</v>
      </c>
      <c r="N172" s="48" t="s">
        <v>2056</v>
      </c>
      <c r="O172" s="48" t="s">
        <v>1819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1390</v>
      </c>
      <c r="C173" s="10">
        <v>40954</v>
      </c>
      <c r="D173" s="10">
        <v>40999</v>
      </c>
      <c r="E173" s="48" t="s">
        <v>1546</v>
      </c>
      <c r="F173" s="48" t="s">
        <v>1547</v>
      </c>
      <c r="G173" s="48" t="s">
        <v>2057</v>
      </c>
      <c r="H173" s="67" t="s">
        <v>1414</v>
      </c>
      <c r="I173" s="48">
        <v>40967</v>
      </c>
      <c r="J173" s="10" t="s">
        <v>2058</v>
      </c>
      <c r="K173" s="10" t="s">
        <v>1412</v>
      </c>
      <c r="L173" s="48" t="s">
        <v>5180</v>
      </c>
      <c r="M173" s="67" t="s">
        <v>2059</v>
      </c>
      <c r="N173" s="67" t="s">
        <v>1413</v>
      </c>
      <c r="O173" s="48" t="s">
        <v>1571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1484</v>
      </c>
      <c r="C174" s="10">
        <v>40954</v>
      </c>
      <c r="D174" s="10">
        <v>41100</v>
      </c>
      <c r="E174" s="48" t="s">
        <v>1700</v>
      </c>
      <c r="F174" s="48" t="s">
        <v>1547</v>
      </c>
      <c r="G174" s="48" t="s">
        <v>2060</v>
      </c>
      <c r="H174" s="67" t="s">
        <v>503</v>
      </c>
      <c r="I174" s="67" t="s">
        <v>503</v>
      </c>
      <c r="J174" s="10" t="s">
        <v>2061</v>
      </c>
      <c r="K174" s="10" t="s">
        <v>1481</v>
      </c>
      <c r="L174" s="48" t="s">
        <v>5181</v>
      </c>
      <c r="M174" s="67" t="s">
        <v>2062</v>
      </c>
      <c r="N174" s="67" t="s">
        <v>503</v>
      </c>
      <c r="O174" s="67" t="s">
        <v>503</v>
      </c>
      <c r="P174" s="10" t="s">
        <v>503</v>
      </c>
      <c r="Q174" s="67" t="s">
        <v>4579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1149</v>
      </c>
      <c r="C175" s="10">
        <v>40953</v>
      </c>
      <c r="D175" s="10">
        <v>41090</v>
      </c>
      <c r="E175" s="48" t="s">
        <v>1546</v>
      </c>
      <c r="F175" s="48" t="s">
        <v>1547</v>
      </c>
      <c r="G175" s="48" t="s">
        <v>2063</v>
      </c>
      <c r="H175" s="67" t="s">
        <v>4963</v>
      </c>
      <c r="I175" s="67">
        <v>41094</v>
      </c>
      <c r="J175" s="10" t="s">
        <v>1151</v>
      </c>
      <c r="K175" s="10" t="s">
        <v>1152</v>
      </c>
      <c r="L175" s="48" t="s">
        <v>5182</v>
      </c>
      <c r="M175" s="67" t="s">
        <v>1153</v>
      </c>
      <c r="N175" s="67" t="s">
        <v>5183</v>
      </c>
      <c r="O175" s="67" t="s">
        <v>2105</v>
      </c>
      <c r="P175" s="10">
        <v>41094</v>
      </c>
      <c r="Q175" s="67" t="s">
        <v>3988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1087</v>
      </c>
      <c r="C176" s="10">
        <v>40953</v>
      </c>
      <c r="D176" s="10">
        <v>41090</v>
      </c>
      <c r="E176" s="48" t="s">
        <v>1611</v>
      </c>
      <c r="F176" s="48" t="s">
        <v>1547</v>
      </c>
      <c r="G176" s="48" t="s">
        <v>2064</v>
      </c>
      <c r="H176" s="67" t="s">
        <v>6063</v>
      </c>
      <c r="I176" s="67">
        <v>41113</v>
      </c>
      <c r="J176" s="10" t="s">
        <v>1088</v>
      </c>
      <c r="K176" s="10" t="s">
        <v>5184</v>
      </c>
      <c r="L176" s="48" t="s">
        <v>5185</v>
      </c>
      <c r="M176" s="67" t="s">
        <v>1089</v>
      </c>
      <c r="N176" s="67" t="s">
        <v>503</v>
      </c>
      <c r="O176" s="67" t="s">
        <v>503</v>
      </c>
      <c r="P176" s="10" t="s">
        <v>503</v>
      </c>
      <c r="Q176" s="67" t="s">
        <v>5186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1090</v>
      </c>
      <c r="C177" s="10">
        <v>40953</v>
      </c>
      <c r="D177" s="10">
        <v>40998</v>
      </c>
      <c r="E177" s="48" t="s">
        <v>1555</v>
      </c>
      <c r="F177" s="48" t="s">
        <v>1789</v>
      </c>
      <c r="G177" s="48" t="s">
        <v>2065</v>
      </c>
      <c r="H177" s="67" t="s">
        <v>2066</v>
      </c>
      <c r="I177" s="67">
        <v>40975</v>
      </c>
      <c r="J177" s="10" t="s">
        <v>1092</v>
      </c>
      <c r="K177" s="10" t="s">
        <v>1093</v>
      </c>
      <c r="L177" s="48" t="s">
        <v>5187</v>
      </c>
      <c r="M177" s="67" t="s">
        <v>1094</v>
      </c>
      <c r="N177" s="67" t="s">
        <v>503</v>
      </c>
      <c r="O177" s="67" t="s">
        <v>503</v>
      </c>
      <c r="P177" s="10" t="s">
        <v>503</v>
      </c>
      <c r="Q177" s="67" t="s">
        <v>3592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1095</v>
      </c>
      <c r="C178" s="10">
        <v>40953</v>
      </c>
      <c r="D178" s="10">
        <v>41109</v>
      </c>
      <c r="E178" s="48" t="s">
        <v>1700</v>
      </c>
      <c r="F178" s="48" t="s">
        <v>1547</v>
      </c>
      <c r="G178" s="48" t="s">
        <v>2067</v>
      </c>
      <c r="H178" s="67" t="s">
        <v>503</v>
      </c>
      <c r="I178" s="67" t="s">
        <v>503</v>
      </c>
      <c r="J178" s="10" t="s">
        <v>1097</v>
      </c>
      <c r="K178" s="10" t="s">
        <v>1098</v>
      </c>
      <c r="L178" s="48" t="s">
        <v>5188</v>
      </c>
      <c r="M178" s="67" t="s">
        <v>1099</v>
      </c>
      <c r="N178" s="67" t="s">
        <v>503</v>
      </c>
      <c r="O178" s="67" t="s">
        <v>503</v>
      </c>
      <c r="P178" s="10" t="s">
        <v>503</v>
      </c>
      <c r="Q178" s="67" t="s">
        <v>4579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1100</v>
      </c>
      <c r="C179" s="10">
        <v>40953</v>
      </c>
      <c r="D179" s="10">
        <v>40998</v>
      </c>
      <c r="E179" s="48" t="s">
        <v>1546</v>
      </c>
      <c r="F179" s="48" t="s">
        <v>1547</v>
      </c>
      <c r="G179" s="48" t="s">
        <v>2068</v>
      </c>
      <c r="H179" s="48" t="s">
        <v>2069</v>
      </c>
      <c r="I179" s="48">
        <v>41010</v>
      </c>
      <c r="J179" s="10" t="s">
        <v>1102</v>
      </c>
      <c r="K179" s="10" t="s">
        <v>1103</v>
      </c>
      <c r="L179" s="48" t="s">
        <v>5189</v>
      </c>
      <c r="M179" s="67" t="s">
        <v>1104</v>
      </c>
      <c r="N179" s="67" t="s">
        <v>2726</v>
      </c>
      <c r="O179" s="67" t="s">
        <v>1637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1105</v>
      </c>
      <c r="C180" s="10">
        <v>40953</v>
      </c>
      <c r="D180" s="10">
        <v>41083</v>
      </c>
      <c r="E180" s="48" t="s">
        <v>1546</v>
      </c>
      <c r="F180" s="48" t="s">
        <v>1547</v>
      </c>
      <c r="G180" s="48" t="s">
        <v>2070</v>
      </c>
      <c r="H180" s="67" t="s">
        <v>2321</v>
      </c>
      <c r="I180" s="48">
        <v>41110</v>
      </c>
      <c r="J180" s="10" t="s">
        <v>1107</v>
      </c>
      <c r="K180" s="10" t="s">
        <v>1108</v>
      </c>
      <c r="L180" s="48" t="s">
        <v>5190</v>
      </c>
      <c r="M180" s="67" t="s">
        <v>1109</v>
      </c>
      <c r="N180" s="67" t="s">
        <v>6064</v>
      </c>
      <c r="O180" s="67" t="s">
        <v>5771</v>
      </c>
      <c r="P180" s="10">
        <v>41110</v>
      </c>
      <c r="Q180" s="67" t="s">
        <v>2324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1110</v>
      </c>
      <c r="C181" s="10">
        <v>40953</v>
      </c>
      <c r="D181" s="10">
        <v>41109</v>
      </c>
      <c r="E181" s="48" t="s">
        <v>1611</v>
      </c>
      <c r="F181" s="48" t="s">
        <v>1547</v>
      </c>
      <c r="G181" s="48" t="s">
        <v>2071</v>
      </c>
      <c r="H181" s="67" t="s">
        <v>503</v>
      </c>
      <c r="I181" s="67">
        <v>41113</v>
      </c>
      <c r="J181" s="10" t="s">
        <v>1113</v>
      </c>
      <c r="K181" s="10" t="s">
        <v>1112</v>
      </c>
      <c r="L181" s="48" t="s">
        <v>5191</v>
      </c>
      <c r="M181" s="67" t="s">
        <v>1114</v>
      </c>
      <c r="N181" s="67" t="s">
        <v>503</v>
      </c>
      <c r="O181" s="67" t="s">
        <v>503</v>
      </c>
      <c r="P181" s="10" t="s">
        <v>503</v>
      </c>
      <c r="Q181" s="67" t="s">
        <v>4579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2290</v>
      </c>
      <c r="B182" s="48" t="s">
        <v>1115</v>
      </c>
      <c r="C182" s="10">
        <v>40953</v>
      </c>
      <c r="D182" s="10">
        <v>40998</v>
      </c>
      <c r="E182" s="48" t="s">
        <v>1700</v>
      </c>
      <c r="F182" s="48" t="s">
        <v>1547</v>
      </c>
      <c r="G182" s="48" t="s">
        <v>2072</v>
      </c>
      <c r="H182" s="67" t="s">
        <v>503</v>
      </c>
      <c r="I182" s="67" t="s">
        <v>503</v>
      </c>
      <c r="J182" s="10" t="s">
        <v>1117</v>
      </c>
      <c r="K182" s="10" t="s">
        <v>1118</v>
      </c>
      <c r="L182" s="48" t="s">
        <v>5192</v>
      </c>
      <c r="M182" s="67" t="s">
        <v>1119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1120</v>
      </c>
      <c r="C183" s="10">
        <v>40953</v>
      </c>
      <c r="D183" s="10">
        <v>41109</v>
      </c>
      <c r="E183" s="48" t="s">
        <v>1700</v>
      </c>
      <c r="F183" s="48" t="s">
        <v>1547</v>
      </c>
      <c r="G183" s="48" t="s">
        <v>2073</v>
      </c>
      <c r="H183" s="67" t="s">
        <v>503</v>
      </c>
      <c r="I183" s="67" t="s">
        <v>503</v>
      </c>
      <c r="J183" s="10" t="s">
        <v>1122</v>
      </c>
      <c r="K183" s="10" t="s">
        <v>5193</v>
      </c>
      <c r="L183" s="48" t="s">
        <v>5194</v>
      </c>
      <c r="M183" s="67" t="s">
        <v>1123</v>
      </c>
      <c r="N183" s="67" t="s">
        <v>503</v>
      </c>
      <c r="O183" s="67" t="s">
        <v>503</v>
      </c>
      <c r="P183" s="10" t="s">
        <v>503</v>
      </c>
      <c r="Q183" s="67" t="s">
        <v>5195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2291</v>
      </c>
      <c r="B184" s="48" t="s">
        <v>1124</v>
      </c>
      <c r="C184" s="10">
        <v>40953</v>
      </c>
      <c r="D184" s="10">
        <v>40998</v>
      </c>
      <c r="E184" s="48" t="s">
        <v>1700</v>
      </c>
      <c r="F184" s="48" t="s">
        <v>1547</v>
      </c>
      <c r="G184" s="48" t="s">
        <v>2074</v>
      </c>
      <c r="H184" s="67" t="s">
        <v>503</v>
      </c>
      <c r="I184" s="67" t="s">
        <v>503</v>
      </c>
      <c r="J184" s="10" t="s">
        <v>1126</v>
      </c>
      <c r="K184" s="10" t="s">
        <v>1127</v>
      </c>
      <c r="L184" s="48" t="s">
        <v>5196</v>
      </c>
      <c r="M184" s="67" t="s">
        <v>1128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1129</v>
      </c>
      <c r="C185" s="10">
        <v>40953</v>
      </c>
      <c r="D185" s="10">
        <v>41110</v>
      </c>
      <c r="E185" s="48" t="s">
        <v>1700</v>
      </c>
      <c r="F185" s="48" t="s">
        <v>1547</v>
      </c>
      <c r="G185" s="48" t="s">
        <v>2075</v>
      </c>
      <c r="H185" s="67" t="s">
        <v>503</v>
      </c>
      <c r="I185" s="67" t="s">
        <v>503</v>
      </c>
      <c r="J185" s="10" t="s">
        <v>1131</v>
      </c>
      <c r="K185" s="10" t="s">
        <v>1132</v>
      </c>
      <c r="L185" s="48" t="s">
        <v>5197</v>
      </c>
      <c r="M185" s="67" t="s">
        <v>1133</v>
      </c>
      <c r="N185" s="67" t="s">
        <v>503</v>
      </c>
      <c r="O185" s="67" t="s">
        <v>503</v>
      </c>
      <c r="P185" s="10" t="s">
        <v>503</v>
      </c>
      <c r="Q185" s="67" t="s">
        <v>4579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1134</v>
      </c>
      <c r="C186" s="10">
        <v>40953</v>
      </c>
      <c r="D186" s="10">
        <v>40998</v>
      </c>
      <c r="E186" s="48" t="s">
        <v>1546</v>
      </c>
      <c r="F186" s="48" t="s">
        <v>1789</v>
      </c>
      <c r="G186" s="48" t="s">
        <v>2076</v>
      </c>
      <c r="H186" s="67" t="s">
        <v>2454</v>
      </c>
      <c r="I186" s="67">
        <v>40995</v>
      </c>
      <c r="J186" s="10" t="s">
        <v>1136</v>
      </c>
      <c r="K186" s="10" t="s">
        <v>1137</v>
      </c>
      <c r="L186" s="48" t="s">
        <v>5198</v>
      </c>
      <c r="M186" s="67" t="s">
        <v>1138</v>
      </c>
      <c r="N186" s="67" t="s">
        <v>2455</v>
      </c>
      <c r="O186" s="67" t="s">
        <v>2456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1139</v>
      </c>
      <c r="C187" s="10">
        <v>40953</v>
      </c>
      <c r="D187" s="10">
        <v>41109</v>
      </c>
      <c r="E187" s="48" t="s">
        <v>1700</v>
      </c>
      <c r="F187" s="48" t="s">
        <v>1547</v>
      </c>
      <c r="G187" s="48" t="s">
        <v>2077</v>
      </c>
      <c r="H187" s="67" t="s">
        <v>503</v>
      </c>
      <c r="I187" s="67" t="s">
        <v>503</v>
      </c>
      <c r="J187" s="10" t="s">
        <v>1141</v>
      </c>
      <c r="K187" s="10" t="s">
        <v>1142</v>
      </c>
      <c r="L187" s="48" t="s">
        <v>5199</v>
      </c>
      <c r="M187" s="67" t="s">
        <v>1143</v>
      </c>
      <c r="N187" s="67" t="s">
        <v>503</v>
      </c>
      <c r="O187" s="67" t="s">
        <v>503</v>
      </c>
      <c r="P187" s="10" t="s">
        <v>503</v>
      </c>
      <c r="Q187" s="67" t="s">
        <v>4579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2292</v>
      </c>
      <c r="B188" s="48" t="s">
        <v>1144</v>
      </c>
      <c r="C188" s="10">
        <v>40953</v>
      </c>
      <c r="D188" s="10">
        <v>40998</v>
      </c>
      <c r="E188" s="48" t="s">
        <v>1700</v>
      </c>
      <c r="F188" s="48" t="s">
        <v>1547</v>
      </c>
      <c r="G188" s="48" t="s">
        <v>2078</v>
      </c>
      <c r="H188" s="67" t="s">
        <v>503</v>
      </c>
      <c r="I188" s="67" t="s">
        <v>503</v>
      </c>
      <c r="J188" s="10" t="s">
        <v>1146</v>
      </c>
      <c r="K188" s="10" t="s">
        <v>1147</v>
      </c>
      <c r="L188" s="48" t="s">
        <v>5200</v>
      </c>
      <c r="M188" s="67" t="s">
        <v>1148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1346</v>
      </c>
      <c r="C189" s="10">
        <v>40976</v>
      </c>
      <c r="D189" s="10">
        <v>41021</v>
      </c>
      <c r="E189" s="48" t="s">
        <v>1546</v>
      </c>
      <c r="F189" s="48" t="s">
        <v>1547</v>
      </c>
      <c r="G189" s="48" t="s">
        <v>1512</v>
      </c>
      <c r="H189" s="67" t="s">
        <v>2270</v>
      </c>
      <c r="I189" s="67">
        <v>40982</v>
      </c>
      <c r="J189" s="10" t="s">
        <v>2079</v>
      </c>
      <c r="K189" s="10" t="s">
        <v>2080</v>
      </c>
      <c r="L189" s="48" t="s">
        <v>5201</v>
      </c>
      <c r="M189" s="67" t="s">
        <v>2081</v>
      </c>
      <c r="N189" s="67" t="s">
        <v>2271</v>
      </c>
      <c r="O189" s="67" t="s">
        <v>1564</v>
      </c>
      <c r="P189" s="10">
        <v>40983</v>
      </c>
      <c r="Q189" s="67" t="s">
        <v>2082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1356</v>
      </c>
      <c r="C190" s="10">
        <v>40956</v>
      </c>
      <c r="D190" s="10">
        <v>41112</v>
      </c>
      <c r="E190" s="48" t="s">
        <v>1700</v>
      </c>
      <c r="F190" s="48" t="s">
        <v>1547</v>
      </c>
      <c r="G190" s="48" t="s">
        <v>2083</v>
      </c>
      <c r="H190" s="67" t="s">
        <v>503</v>
      </c>
      <c r="I190" s="67" t="s">
        <v>503</v>
      </c>
      <c r="J190" s="10" t="s">
        <v>2084</v>
      </c>
      <c r="K190" s="10" t="s">
        <v>4596</v>
      </c>
      <c r="L190" s="48" t="s">
        <v>5202</v>
      </c>
      <c r="M190" s="67" t="s">
        <v>4597</v>
      </c>
      <c r="N190" s="67" t="s">
        <v>503</v>
      </c>
      <c r="O190" s="67" t="s">
        <v>503</v>
      </c>
      <c r="P190" s="10" t="s">
        <v>503</v>
      </c>
      <c r="Q190" s="67" t="s">
        <v>4579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1366</v>
      </c>
      <c r="C191" s="10">
        <v>40956</v>
      </c>
      <c r="D191" s="10">
        <v>41112</v>
      </c>
      <c r="E191" s="48" t="s">
        <v>1611</v>
      </c>
      <c r="F191" s="48" t="s">
        <v>1547</v>
      </c>
      <c r="G191" s="48" t="s">
        <v>2085</v>
      </c>
      <c r="H191" s="67" t="s">
        <v>6065</v>
      </c>
      <c r="I191" s="67">
        <v>41115</v>
      </c>
      <c r="J191" s="10" t="s">
        <v>2086</v>
      </c>
      <c r="K191" s="10" t="s">
        <v>2087</v>
      </c>
      <c r="L191" s="48" t="s">
        <v>5203</v>
      </c>
      <c r="M191" s="67" t="s">
        <v>2088</v>
      </c>
      <c r="N191" s="67" t="s">
        <v>503</v>
      </c>
      <c r="O191" s="67" t="s">
        <v>503</v>
      </c>
      <c r="P191" s="10" t="s">
        <v>503</v>
      </c>
      <c r="Q191" s="67" t="s">
        <v>4579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1337</v>
      </c>
      <c r="C192" s="10">
        <v>40956</v>
      </c>
      <c r="D192" s="10">
        <v>41112</v>
      </c>
      <c r="E192" s="48" t="s">
        <v>1700</v>
      </c>
      <c r="F192" s="48" t="s">
        <v>1547</v>
      </c>
      <c r="G192" s="48" t="s">
        <v>2089</v>
      </c>
      <c r="H192" s="67" t="s">
        <v>503</v>
      </c>
      <c r="I192" s="67" t="s">
        <v>503</v>
      </c>
      <c r="J192" s="10" t="s">
        <v>2090</v>
      </c>
      <c r="K192" s="10" t="s">
        <v>5550</v>
      </c>
      <c r="L192" s="48" t="s">
        <v>5204</v>
      </c>
      <c r="M192" s="67" t="s">
        <v>2091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1183</v>
      </c>
      <c r="C193" s="10">
        <v>40956</v>
      </c>
      <c r="D193" s="10">
        <v>41001</v>
      </c>
      <c r="E193" s="48" t="s">
        <v>1546</v>
      </c>
      <c r="F193" s="48" t="s">
        <v>1789</v>
      </c>
      <c r="G193" s="48" t="s">
        <v>2092</v>
      </c>
      <c r="H193" s="67" t="s">
        <v>1536</v>
      </c>
      <c r="I193" s="67">
        <v>40977</v>
      </c>
      <c r="J193" s="10" t="s">
        <v>2093</v>
      </c>
      <c r="K193" s="10" t="s">
        <v>2094</v>
      </c>
      <c r="L193" s="48" t="s">
        <v>5205</v>
      </c>
      <c r="M193" s="67" t="s">
        <v>2095</v>
      </c>
      <c r="N193" s="67" t="s">
        <v>2096</v>
      </c>
      <c r="O193" s="67" t="s">
        <v>2097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1357</v>
      </c>
      <c r="C194" s="10">
        <v>40956</v>
      </c>
      <c r="D194" s="10">
        <v>41136</v>
      </c>
      <c r="E194" s="48" t="s">
        <v>1700</v>
      </c>
      <c r="F194" s="48" t="s">
        <v>1547</v>
      </c>
      <c r="G194" s="48" t="s">
        <v>2098</v>
      </c>
      <c r="H194" s="67" t="s">
        <v>503</v>
      </c>
      <c r="I194" s="67" t="s">
        <v>503</v>
      </c>
      <c r="J194" s="10" t="s">
        <v>2099</v>
      </c>
      <c r="K194" s="10" t="s">
        <v>4598</v>
      </c>
      <c r="L194" s="48" t="s">
        <v>5206</v>
      </c>
      <c r="M194" s="67" t="s">
        <v>4599</v>
      </c>
      <c r="N194" s="67" t="s">
        <v>503</v>
      </c>
      <c r="O194" s="67" t="s">
        <v>503</v>
      </c>
      <c r="P194" s="10" t="s">
        <v>503</v>
      </c>
      <c r="Q194" s="67" t="s">
        <v>5988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1368</v>
      </c>
      <c r="C195" s="10">
        <v>40956</v>
      </c>
      <c r="D195" s="10">
        <v>41102</v>
      </c>
      <c r="E195" s="48" t="s">
        <v>1700</v>
      </c>
      <c r="F195" s="48" t="s">
        <v>1547</v>
      </c>
      <c r="G195" s="48" t="s">
        <v>2100</v>
      </c>
      <c r="H195" s="67" t="s">
        <v>503</v>
      </c>
      <c r="I195" s="67" t="s">
        <v>503</v>
      </c>
      <c r="J195" s="10" t="s">
        <v>2101</v>
      </c>
      <c r="K195" s="10" t="s">
        <v>4600</v>
      </c>
      <c r="L195" s="48" t="s">
        <v>5207</v>
      </c>
      <c r="M195" s="67" t="s">
        <v>4601</v>
      </c>
      <c r="N195" s="67" t="s">
        <v>503</v>
      </c>
      <c r="O195" s="67" t="s">
        <v>503</v>
      </c>
      <c r="P195" s="10" t="s">
        <v>503</v>
      </c>
      <c r="Q195" s="67" t="s">
        <v>4579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1339</v>
      </c>
      <c r="C196" s="10">
        <v>40956</v>
      </c>
      <c r="D196" s="10">
        <v>41001</v>
      </c>
      <c r="E196" s="48" t="s">
        <v>1546</v>
      </c>
      <c r="F196" s="48" t="s">
        <v>1547</v>
      </c>
      <c r="G196" s="48" t="s">
        <v>172</v>
      </c>
      <c r="H196" s="67" t="s">
        <v>1505</v>
      </c>
      <c r="I196" s="67">
        <v>40973</v>
      </c>
      <c r="J196" s="10" t="s">
        <v>2102</v>
      </c>
      <c r="K196" s="10" t="s">
        <v>1433</v>
      </c>
      <c r="L196" s="48" t="s">
        <v>5015</v>
      </c>
      <c r="M196" s="67" t="s">
        <v>2103</v>
      </c>
      <c r="N196" s="67" t="s">
        <v>2104</v>
      </c>
      <c r="O196" s="67" t="s">
        <v>2105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1350</v>
      </c>
      <c r="C197" s="10">
        <v>40956</v>
      </c>
      <c r="D197" s="10">
        <v>41112</v>
      </c>
      <c r="E197" s="48" t="s">
        <v>1700</v>
      </c>
      <c r="F197" s="48" t="s">
        <v>1547</v>
      </c>
      <c r="G197" s="48" t="s">
        <v>2106</v>
      </c>
      <c r="H197" s="67" t="s">
        <v>503</v>
      </c>
      <c r="I197" s="67" t="s">
        <v>503</v>
      </c>
      <c r="J197" s="10" t="s">
        <v>2107</v>
      </c>
      <c r="K197" s="10" t="s">
        <v>4602</v>
      </c>
      <c r="L197" s="48" t="s">
        <v>5208</v>
      </c>
      <c r="M197" s="67" t="s">
        <v>4603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1360</v>
      </c>
      <c r="C198" s="10">
        <v>40956</v>
      </c>
      <c r="D198" s="10">
        <v>41112</v>
      </c>
      <c r="E198" s="48" t="s">
        <v>1700</v>
      </c>
      <c r="F198" s="48" t="s">
        <v>1547</v>
      </c>
      <c r="G198" s="48" t="s">
        <v>2108</v>
      </c>
      <c r="H198" s="67" t="s">
        <v>503</v>
      </c>
      <c r="I198" s="67" t="s">
        <v>503</v>
      </c>
      <c r="J198" s="10" t="s">
        <v>2109</v>
      </c>
      <c r="K198" s="10" t="s">
        <v>4604</v>
      </c>
      <c r="L198" s="48" t="s">
        <v>5209</v>
      </c>
      <c r="M198" s="67" t="s">
        <v>4605</v>
      </c>
      <c r="N198" s="67" t="s">
        <v>503</v>
      </c>
      <c r="O198" s="67" t="s">
        <v>503</v>
      </c>
      <c r="P198" s="10" t="s">
        <v>503</v>
      </c>
      <c r="Q198" s="67" t="s">
        <v>4579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1371</v>
      </c>
      <c r="C199" s="10">
        <v>40956</v>
      </c>
      <c r="D199" s="10">
        <v>41112</v>
      </c>
      <c r="E199" s="48" t="s">
        <v>1700</v>
      </c>
      <c r="F199" s="48" t="s">
        <v>1547</v>
      </c>
      <c r="G199" s="48" t="s">
        <v>2110</v>
      </c>
      <c r="H199" s="67" t="s">
        <v>503</v>
      </c>
      <c r="I199" s="67" t="s">
        <v>503</v>
      </c>
      <c r="J199" s="10" t="s">
        <v>2111</v>
      </c>
      <c r="K199" s="10" t="s">
        <v>4606</v>
      </c>
      <c r="L199" s="48" t="s">
        <v>5210</v>
      </c>
      <c r="M199" s="67" t="s">
        <v>4607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1343</v>
      </c>
      <c r="C200" s="10">
        <v>40956</v>
      </c>
      <c r="D200" s="10">
        <v>41001</v>
      </c>
      <c r="E200" s="48" t="s">
        <v>1555</v>
      </c>
      <c r="F200" s="48" t="s">
        <v>1547</v>
      </c>
      <c r="G200" s="48" t="s">
        <v>2112</v>
      </c>
      <c r="H200" s="67" t="s">
        <v>6066</v>
      </c>
      <c r="I200" s="67">
        <v>41115</v>
      </c>
      <c r="J200" s="10" t="s">
        <v>2113</v>
      </c>
      <c r="K200" s="10" t="s">
        <v>4608</v>
      </c>
      <c r="L200" s="48" t="s">
        <v>5211</v>
      </c>
      <c r="M200" s="67" t="s">
        <v>4609</v>
      </c>
      <c r="N200" s="67" t="s">
        <v>503</v>
      </c>
      <c r="O200" s="67" t="s">
        <v>503</v>
      </c>
      <c r="P200" s="10" t="s">
        <v>503</v>
      </c>
      <c r="Q200" s="67" t="s">
        <v>4579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1353</v>
      </c>
      <c r="C201" s="10">
        <v>40956</v>
      </c>
      <c r="D201" s="10">
        <v>41112</v>
      </c>
      <c r="E201" s="48" t="s">
        <v>1700</v>
      </c>
      <c r="F201" s="48" t="s">
        <v>1547</v>
      </c>
      <c r="G201" s="48" t="s">
        <v>2114</v>
      </c>
      <c r="H201" s="67" t="s">
        <v>503</v>
      </c>
      <c r="I201" s="67" t="s">
        <v>503</v>
      </c>
      <c r="J201" s="10" t="s">
        <v>2115</v>
      </c>
      <c r="K201" s="10" t="s">
        <v>4610</v>
      </c>
      <c r="L201" s="48" t="s">
        <v>5212</v>
      </c>
      <c r="M201" s="67" t="s">
        <v>4611</v>
      </c>
      <c r="N201" s="67" t="s">
        <v>503</v>
      </c>
      <c r="O201" s="67" t="s">
        <v>503</v>
      </c>
      <c r="P201" s="10" t="s">
        <v>503</v>
      </c>
      <c r="Q201" s="67" t="s">
        <v>5213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1363</v>
      </c>
      <c r="C202" s="10">
        <v>40956</v>
      </c>
      <c r="D202" s="10">
        <v>41112</v>
      </c>
      <c r="E202" s="48" t="s">
        <v>1700</v>
      </c>
      <c r="F202" s="48" t="s">
        <v>1547</v>
      </c>
      <c r="G202" s="48" t="s">
        <v>2116</v>
      </c>
      <c r="H202" s="67" t="s">
        <v>503</v>
      </c>
      <c r="I202" s="67" t="s">
        <v>503</v>
      </c>
      <c r="J202" s="10" t="s">
        <v>2117</v>
      </c>
      <c r="K202" s="10" t="s">
        <v>2118</v>
      </c>
      <c r="L202" s="48" t="s">
        <v>5214</v>
      </c>
      <c r="M202" s="67" t="s">
        <v>2119</v>
      </c>
      <c r="N202" s="67" t="s">
        <v>503</v>
      </c>
      <c r="O202" s="67" t="s">
        <v>503</v>
      </c>
      <c r="P202" s="10" t="s">
        <v>503</v>
      </c>
      <c r="Q202" s="67" t="s">
        <v>3593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1334</v>
      </c>
      <c r="C203" s="10">
        <v>40956</v>
      </c>
      <c r="D203" s="10">
        <v>41113</v>
      </c>
      <c r="E203" s="48" t="s">
        <v>1700</v>
      </c>
      <c r="F203" s="48" t="s">
        <v>1547</v>
      </c>
      <c r="G203" s="48" t="s">
        <v>2120</v>
      </c>
      <c r="H203" s="67" t="s">
        <v>503</v>
      </c>
      <c r="I203" s="67" t="s">
        <v>503</v>
      </c>
      <c r="J203" s="10" t="s">
        <v>2121</v>
      </c>
      <c r="K203" s="10" t="s">
        <v>5551</v>
      </c>
      <c r="L203" s="48" t="s">
        <v>5215</v>
      </c>
      <c r="M203" s="67" t="s">
        <v>2122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1345</v>
      </c>
      <c r="C204" s="10">
        <v>40976</v>
      </c>
      <c r="D204" s="10">
        <v>41021</v>
      </c>
      <c r="E204" s="48" t="s">
        <v>1546</v>
      </c>
      <c r="F204" s="48" t="s">
        <v>1547</v>
      </c>
      <c r="G204" s="48" t="s">
        <v>2123</v>
      </c>
      <c r="H204" s="67" t="s">
        <v>2272</v>
      </c>
      <c r="I204" s="67">
        <v>40982</v>
      </c>
      <c r="J204" s="10" t="s">
        <v>1518</v>
      </c>
      <c r="K204" s="10" t="s">
        <v>2124</v>
      </c>
      <c r="L204" s="48" t="s">
        <v>5216</v>
      </c>
      <c r="M204" s="67" t="s">
        <v>1519</v>
      </c>
      <c r="N204" s="67" t="s">
        <v>2273</v>
      </c>
      <c r="O204" s="67" t="s">
        <v>2274</v>
      </c>
      <c r="P204" s="10">
        <v>40983</v>
      </c>
      <c r="Q204" s="67" t="s">
        <v>2125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1355</v>
      </c>
      <c r="C205" s="10">
        <v>40956</v>
      </c>
      <c r="D205" s="10">
        <v>41112</v>
      </c>
      <c r="E205" s="48" t="s">
        <v>1700</v>
      </c>
      <c r="F205" s="48" t="s">
        <v>1547</v>
      </c>
      <c r="G205" s="48" t="s">
        <v>2126</v>
      </c>
      <c r="H205" s="67" t="s">
        <v>503</v>
      </c>
      <c r="I205" s="67" t="s">
        <v>503</v>
      </c>
      <c r="J205" s="10" t="s">
        <v>2127</v>
      </c>
      <c r="K205" s="10" t="s">
        <v>2128</v>
      </c>
      <c r="L205" s="48" t="s">
        <v>5217</v>
      </c>
      <c r="M205" s="67" t="s">
        <v>2129</v>
      </c>
      <c r="N205" s="67" t="s">
        <v>503</v>
      </c>
      <c r="O205" s="67" t="s">
        <v>503</v>
      </c>
      <c r="P205" s="10" t="s">
        <v>503</v>
      </c>
      <c r="Q205" s="67" t="s">
        <v>3594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1365</v>
      </c>
      <c r="C206" s="10">
        <v>40956</v>
      </c>
      <c r="D206" s="10">
        <v>41112</v>
      </c>
      <c r="E206" s="48" t="s">
        <v>1700</v>
      </c>
      <c r="F206" s="48" t="s">
        <v>1547</v>
      </c>
      <c r="G206" s="48" t="s">
        <v>2130</v>
      </c>
      <c r="H206" s="67" t="s">
        <v>503</v>
      </c>
      <c r="I206" s="67" t="s">
        <v>503</v>
      </c>
      <c r="J206" s="10" t="s">
        <v>2131</v>
      </c>
      <c r="K206" s="10" t="s">
        <v>2132</v>
      </c>
      <c r="L206" s="48" t="s">
        <v>5218</v>
      </c>
      <c r="M206" s="67" t="s">
        <v>2133</v>
      </c>
      <c r="N206" s="67" t="s">
        <v>503</v>
      </c>
      <c r="O206" s="67" t="s">
        <v>503</v>
      </c>
      <c r="P206" s="10" t="s">
        <v>503</v>
      </c>
      <c r="Q206" s="67" t="s">
        <v>3586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1336</v>
      </c>
      <c r="C207" s="10">
        <v>40956</v>
      </c>
      <c r="D207" s="10">
        <v>41112</v>
      </c>
      <c r="E207" s="48" t="s">
        <v>1700</v>
      </c>
      <c r="F207" s="48" t="s">
        <v>1547</v>
      </c>
      <c r="G207" s="48" t="s">
        <v>2134</v>
      </c>
      <c r="H207" s="67" t="s">
        <v>503</v>
      </c>
      <c r="I207" s="67" t="s">
        <v>503</v>
      </c>
      <c r="J207" s="10" t="s">
        <v>2135</v>
      </c>
      <c r="K207" s="10" t="s">
        <v>2136</v>
      </c>
      <c r="L207" s="48" t="s">
        <v>5219</v>
      </c>
      <c r="M207" s="67" t="s">
        <v>2137</v>
      </c>
      <c r="N207" s="67" t="s">
        <v>503</v>
      </c>
      <c r="O207" s="67" t="s">
        <v>503</v>
      </c>
      <c r="P207" s="10" t="s">
        <v>503</v>
      </c>
      <c r="Q207" s="67" t="s">
        <v>3591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1348</v>
      </c>
      <c r="C208" s="10">
        <v>40956</v>
      </c>
      <c r="D208" s="10">
        <v>41102</v>
      </c>
      <c r="E208" s="48" t="s">
        <v>1700</v>
      </c>
      <c r="F208" s="48" t="s">
        <v>1547</v>
      </c>
      <c r="G208" s="48" t="s">
        <v>2138</v>
      </c>
      <c r="H208" s="67" t="s">
        <v>503</v>
      </c>
      <c r="I208" s="67" t="s">
        <v>503</v>
      </c>
      <c r="J208" s="10" t="s">
        <v>2139</v>
      </c>
      <c r="K208" s="10" t="s">
        <v>5552</v>
      </c>
      <c r="L208" s="48" t="s">
        <v>5220</v>
      </c>
      <c r="M208" s="67" t="s">
        <v>1498</v>
      </c>
      <c r="N208" s="67" t="s">
        <v>503</v>
      </c>
      <c r="O208" s="67" t="s">
        <v>503</v>
      </c>
      <c r="P208" s="10" t="s">
        <v>503</v>
      </c>
      <c r="Q208" s="67" t="s">
        <v>2449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1533</v>
      </c>
      <c r="C209" s="10">
        <v>40956</v>
      </c>
      <c r="D209" s="10">
        <v>41001</v>
      </c>
      <c r="E209" s="48" t="s">
        <v>1546</v>
      </c>
      <c r="F209" s="48" t="s">
        <v>1789</v>
      </c>
      <c r="G209" s="48" t="s">
        <v>2140</v>
      </c>
      <c r="H209" s="48" t="s">
        <v>1489</v>
      </c>
      <c r="I209" s="48">
        <v>40969</v>
      </c>
      <c r="J209" s="10" t="s">
        <v>2141</v>
      </c>
      <c r="K209" s="10" t="s">
        <v>1490</v>
      </c>
      <c r="L209" s="48" t="s">
        <v>5221</v>
      </c>
      <c r="M209" s="48" t="s">
        <v>2142</v>
      </c>
      <c r="N209" s="48" t="s">
        <v>2143</v>
      </c>
      <c r="O209" s="48" t="s">
        <v>2144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1367</v>
      </c>
      <c r="C210" s="10">
        <v>40956</v>
      </c>
      <c r="D210" s="10">
        <v>41001</v>
      </c>
      <c r="E210" s="48" t="s">
        <v>1546</v>
      </c>
      <c r="F210" s="48" t="s">
        <v>1547</v>
      </c>
      <c r="G210" s="48" t="s">
        <v>2145</v>
      </c>
      <c r="H210" s="67" t="s">
        <v>1496</v>
      </c>
      <c r="I210" s="67">
        <v>40970</v>
      </c>
      <c r="J210" s="10" t="s">
        <v>2146</v>
      </c>
      <c r="K210" s="10" t="s">
        <v>1497</v>
      </c>
      <c r="L210" s="48" t="s">
        <v>5222</v>
      </c>
      <c r="M210" s="67" t="s">
        <v>2147</v>
      </c>
      <c r="N210" s="67" t="s">
        <v>398</v>
      </c>
      <c r="O210" s="67" t="s">
        <v>1567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2293</v>
      </c>
      <c r="B211" s="48" t="s">
        <v>1338</v>
      </c>
      <c r="C211" s="10">
        <v>40956</v>
      </c>
      <c r="D211" s="10">
        <v>41001</v>
      </c>
      <c r="E211" s="48" t="s">
        <v>1700</v>
      </c>
      <c r="F211" s="48" t="s">
        <v>1547</v>
      </c>
      <c r="G211" s="48" t="s">
        <v>2148</v>
      </c>
      <c r="H211" s="67" t="s">
        <v>503</v>
      </c>
      <c r="I211" s="67" t="s">
        <v>503</v>
      </c>
      <c r="J211" s="10" t="s">
        <v>2149</v>
      </c>
      <c r="K211" s="10" t="s">
        <v>1431</v>
      </c>
      <c r="L211" s="48" t="s">
        <v>5223</v>
      </c>
      <c r="M211" s="67" t="s">
        <v>2150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1349</v>
      </c>
      <c r="C212" s="10">
        <v>40956</v>
      </c>
      <c r="D212" s="10">
        <v>41112</v>
      </c>
      <c r="E212" s="48" t="s">
        <v>1700</v>
      </c>
      <c r="F212" s="48" t="s">
        <v>1547</v>
      </c>
      <c r="G212" s="48" t="s">
        <v>2151</v>
      </c>
      <c r="H212" s="67" t="s">
        <v>503</v>
      </c>
      <c r="I212" s="67" t="s">
        <v>503</v>
      </c>
      <c r="J212" s="10" t="s">
        <v>2152</v>
      </c>
      <c r="K212" s="10" t="s">
        <v>4612</v>
      </c>
      <c r="L212" s="48" t="s">
        <v>5224</v>
      </c>
      <c r="M212" s="67" t="s">
        <v>4613</v>
      </c>
      <c r="N212" s="67" t="s">
        <v>503</v>
      </c>
      <c r="O212" s="67" t="s">
        <v>503</v>
      </c>
      <c r="P212" s="10" t="s">
        <v>503</v>
      </c>
      <c r="Q212" s="67" t="s">
        <v>4579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1359</v>
      </c>
      <c r="C213" s="10">
        <v>40956</v>
      </c>
      <c r="D213" s="10">
        <v>41112</v>
      </c>
      <c r="E213" s="48" t="s">
        <v>1700</v>
      </c>
      <c r="F213" s="48" t="s">
        <v>1547</v>
      </c>
      <c r="G213" s="48" t="s">
        <v>2154</v>
      </c>
      <c r="H213" s="67" t="s">
        <v>503</v>
      </c>
      <c r="I213" s="67" t="s">
        <v>503</v>
      </c>
      <c r="J213" s="10" t="s">
        <v>2155</v>
      </c>
      <c r="K213" s="10" t="s">
        <v>5553</v>
      </c>
      <c r="L213" s="48" t="s">
        <v>5225</v>
      </c>
      <c r="M213" s="67" t="s">
        <v>4614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1341</v>
      </c>
      <c r="C214" s="10">
        <v>40956</v>
      </c>
      <c r="D214" s="10">
        <v>41001</v>
      </c>
      <c r="E214" s="48" t="s">
        <v>1546</v>
      </c>
      <c r="F214" s="48" t="s">
        <v>1547</v>
      </c>
      <c r="G214" s="48" t="s">
        <v>2157</v>
      </c>
      <c r="H214" s="48" t="s">
        <v>2158</v>
      </c>
      <c r="I214" s="48">
        <v>40982</v>
      </c>
      <c r="J214" s="10" t="s">
        <v>2159</v>
      </c>
      <c r="K214" s="10" t="s">
        <v>1430</v>
      </c>
      <c r="L214" s="48" t="s">
        <v>5226</v>
      </c>
      <c r="M214" s="48" t="s">
        <v>2160</v>
      </c>
      <c r="N214" s="48" t="s">
        <v>2275</v>
      </c>
      <c r="O214" s="48" t="s">
        <v>1577</v>
      </c>
      <c r="P214" s="10">
        <v>40982</v>
      </c>
      <c r="Q214" s="67" t="s">
        <v>2238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1352</v>
      </c>
      <c r="C215" s="10">
        <v>40956</v>
      </c>
      <c r="D215" s="10">
        <v>41001</v>
      </c>
      <c r="E215" s="48" t="s">
        <v>1546</v>
      </c>
      <c r="F215" s="48" t="s">
        <v>1547</v>
      </c>
      <c r="G215" s="48" t="s">
        <v>2161</v>
      </c>
      <c r="H215" s="67" t="s">
        <v>2552</v>
      </c>
      <c r="I215" s="67">
        <v>41002</v>
      </c>
      <c r="J215" s="10" t="s">
        <v>2162</v>
      </c>
      <c r="K215" s="10" t="s">
        <v>2163</v>
      </c>
      <c r="L215" s="48" t="s">
        <v>5227</v>
      </c>
      <c r="M215" s="67" t="s">
        <v>2164</v>
      </c>
      <c r="N215" s="67" t="s">
        <v>2558</v>
      </c>
      <c r="O215" s="67" t="s">
        <v>1676</v>
      </c>
      <c r="P215" s="10">
        <v>41002</v>
      </c>
      <c r="Q215" s="67" t="s">
        <v>3587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1362</v>
      </c>
      <c r="C216" s="10">
        <v>40956</v>
      </c>
      <c r="D216" s="10">
        <v>41112</v>
      </c>
      <c r="E216" s="48" t="s">
        <v>1700</v>
      </c>
      <c r="F216" s="48" t="s">
        <v>1547</v>
      </c>
      <c r="G216" s="48" t="s">
        <v>2165</v>
      </c>
      <c r="H216" s="67" t="s">
        <v>503</v>
      </c>
      <c r="I216" s="67" t="s">
        <v>503</v>
      </c>
      <c r="J216" s="10" t="s">
        <v>2166</v>
      </c>
      <c r="K216" s="10" t="s">
        <v>4615</v>
      </c>
      <c r="L216" s="48" t="s">
        <v>5228</v>
      </c>
      <c r="M216" s="67" t="s">
        <v>4616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1333</v>
      </c>
      <c r="C217" s="10">
        <v>40956</v>
      </c>
      <c r="D217" s="10">
        <v>41113</v>
      </c>
      <c r="E217" s="48" t="s">
        <v>1700</v>
      </c>
      <c r="F217" s="48" t="s">
        <v>1547</v>
      </c>
      <c r="G217" s="48" t="s">
        <v>2167</v>
      </c>
      <c r="H217" s="67" t="s">
        <v>503</v>
      </c>
      <c r="I217" s="67" t="s">
        <v>503</v>
      </c>
      <c r="J217" s="10" t="s">
        <v>2168</v>
      </c>
      <c r="K217" s="10" t="s">
        <v>4617</v>
      </c>
      <c r="L217" s="48" t="s">
        <v>5229</v>
      </c>
      <c r="M217" s="67" t="s">
        <v>4618</v>
      </c>
      <c r="N217" s="67" t="s">
        <v>503</v>
      </c>
      <c r="O217" s="67" t="s">
        <v>503</v>
      </c>
      <c r="P217" s="10" t="s">
        <v>503</v>
      </c>
      <c r="Q217" s="67" t="s">
        <v>4579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1344</v>
      </c>
      <c r="C218" s="10">
        <v>40956</v>
      </c>
      <c r="D218" s="10">
        <v>41112</v>
      </c>
      <c r="E218" s="48" t="s">
        <v>1611</v>
      </c>
      <c r="F218" s="48" t="s">
        <v>1547</v>
      </c>
      <c r="G218" s="48" t="s">
        <v>2169</v>
      </c>
      <c r="H218" s="67" t="s">
        <v>6067</v>
      </c>
      <c r="I218" s="67">
        <v>41117</v>
      </c>
      <c r="J218" s="10" t="s">
        <v>2170</v>
      </c>
      <c r="K218" s="10" t="s">
        <v>2171</v>
      </c>
      <c r="L218" s="48" t="s">
        <v>5230</v>
      </c>
      <c r="M218" s="67" t="s">
        <v>2172</v>
      </c>
      <c r="N218" s="67" t="s">
        <v>503</v>
      </c>
      <c r="O218" s="67" t="s">
        <v>503</v>
      </c>
      <c r="P218" s="10" t="s">
        <v>503</v>
      </c>
      <c r="Q218" s="67" t="s">
        <v>4579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1354</v>
      </c>
      <c r="C219" s="10">
        <v>40956</v>
      </c>
      <c r="D219" s="10">
        <v>41112</v>
      </c>
      <c r="E219" s="48" t="s">
        <v>1546</v>
      </c>
      <c r="F219" s="48" t="s">
        <v>1547</v>
      </c>
      <c r="G219" s="48" t="s">
        <v>2173</v>
      </c>
      <c r="H219" s="67" t="s">
        <v>6068</v>
      </c>
      <c r="I219" s="67">
        <v>41109</v>
      </c>
      <c r="J219" s="10" t="s">
        <v>2174</v>
      </c>
      <c r="K219" s="10" t="s">
        <v>4619</v>
      </c>
      <c r="L219" s="48" t="s">
        <v>5231</v>
      </c>
      <c r="M219" s="67" t="s">
        <v>4620</v>
      </c>
      <c r="N219" s="67" t="s">
        <v>6069</v>
      </c>
      <c r="O219" s="67" t="s">
        <v>4661</v>
      </c>
      <c r="P219" s="10">
        <v>41110</v>
      </c>
      <c r="Q219" s="67" t="s">
        <v>4579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1364</v>
      </c>
      <c r="C220" s="10">
        <v>40956</v>
      </c>
      <c r="D220" s="10">
        <v>41112</v>
      </c>
      <c r="E220" s="48" t="s">
        <v>1611</v>
      </c>
      <c r="F220" s="48" t="s">
        <v>1547</v>
      </c>
      <c r="G220" s="48" t="s">
        <v>2176</v>
      </c>
      <c r="H220" s="67" t="s">
        <v>6070</v>
      </c>
      <c r="I220" s="67">
        <v>41114</v>
      </c>
      <c r="J220" s="10" t="s">
        <v>2177</v>
      </c>
      <c r="K220" s="10" t="s">
        <v>4621</v>
      </c>
      <c r="L220" s="48" t="s">
        <v>5232</v>
      </c>
      <c r="M220" s="67" t="s">
        <v>2178</v>
      </c>
      <c r="N220" s="67" t="s">
        <v>503</v>
      </c>
      <c r="O220" s="67" t="s">
        <v>503</v>
      </c>
      <c r="P220" s="10" t="s">
        <v>503</v>
      </c>
      <c r="Q220" s="67" t="s">
        <v>4579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1335</v>
      </c>
      <c r="C221" s="10">
        <v>40956</v>
      </c>
      <c r="D221" s="10">
        <v>41103</v>
      </c>
      <c r="E221" s="48" t="s">
        <v>1700</v>
      </c>
      <c r="F221" s="48" t="s">
        <v>1547</v>
      </c>
      <c r="G221" s="48" t="s">
        <v>2179</v>
      </c>
      <c r="H221" s="67" t="s">
        <v>503</v>
      </c>
      <c r="I221" s="67" t="s">
        <v>503</v>
      </c>
      <c r="J221" s="10" t="s">
        <v>2180</v>
      </c>
      <c r="K221" s="10" t="s">
        <v>4622</v>
      </c>
      <c r="L221" s="48" t="s">
        <v>5233</v>
      </c>
      <c r="M221" s="67" t="s">
        <v>4623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1347</v>
      </c>
      <c r="C222" s="10">
        <v>40956</v>
      </c>
      <c r="D222" s="10">
        <v>41112</v>
      </c>
      <c r="E222" s="48" t="s">
        <v>1700</v>
      </c>
      <c r="F222" s="48" t="s">
        <v>1547</v>
      </c>
      <c r="G222" s="48" t="s">
        <v>2181</v>
      </c>
      <c r="H222" s="67" t="s">
        <v>503</v>
      </c>
      <c r="I222" s="67" t="s">
        <v>503</v>
      </c>
      <c r="J222" s="10" t="s">
        <v>2182</v>
      </c>
      <c r="K222" s="10" t="s">
        <v>4624</v>
      </c>
      <c r="L222" s="48" t="s">
        <v>5234</v>
      </c>
      <c r="M222" s="67" t="s">
        <v>4625</v>
      </c>
      <c r="N222" s="67" t="s">
        <v>503</v>
      </c>
      <c r="O222" s="67" t="s">
        <v>503</v>
      </c>
      <c r="P222" s="10" t="s">
        <v>503</v>
      </c>
      <c r="Q222" s="67" t="s">
        <v>4579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1358</v>
      </c>
      <c r="C223" s="10">
        <v>40956</v>
      </c>
      <c r="D223" s="10">
        <v>41001</v>
      </c>
      <c r="E223" s="48" t="s">
        <v>1546</v>
      </c>
      <c r="F223" s="48" t="s">
        <v>1547</v>
      </c>
      <c r="G223" s="48" t="s">
        <v>2184</v>
      </c>
      <c r="H223" s="48" t="s">
        <v>2342</v>
      </c>
      <c r="I223" s="48">
        <v>40989</v>
      </c>
      <c r="J223" s="10" t="s">
        <v>2185</v>
      </c>
      <c r="K223" s="10" t="s">
        <v>2186</v>
      </c>
      <c r="L223" s="48" t="s">
        <v>5235</v>
      </c>
      <c r="M223" s="48" t="s">
        <v>3069</v>
      </c>
      <c r="N223" s="48" t="s">
        <v>2444</v>
      </c>
      <c r="O223" s="48" t="s">
        <v>2277</v>
      </c>
      <c r="P223" s="10">
        <v>40991</v>
      </c>
      <c r="Q223" s="67" t="s">
        <v>3595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1369</v>
      </c>
      <c r="C224" s="10">
        <v>40956</v>
      </c>
      <c r="D224" s="10">
        <v>41001</v>
      </c>
      <c r="E224" s="48" t="s">
        <v>1546</v>
      </c>
      <c r="F224" s="48" t="s">
        <v>1547</v>
      </c>
      <c r="G224" s="48" t="s">
        <v>2187</v>
      </c>
      <c r="H224" s="67" t="s">
        <v>1499</v>
      </c>
      <c r="I224" s="67">
        <v>40970</v>
      </c>
      <c r="J224" s="10" t="s">
        <v>2188</v>
      </c>
      <c r="K224" s="10" t="s">
        <v>1500</v>
      </c>
      <c r="L224" s="48" t="s">
        <v>5236</v>
      </c>
      <c r="M224" s="67" t="s">
        <v>2189</v>
      </c>
      <c r="N224" s="67" t="s">
        <v>2190</v>
      </c>
      <c r="O224" s="67" t="s">
        <v>1554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1340</v>
      </c>
      <c r="C225" s="10">
        <v>40956</v>
      </c>
      <c r="D225" s="10">
        <v>41112</v>
      </c>
      <c r="E225" s="48" t="s">
        <v>1700</v>
      </c>
      <c r="F225" s="48" t="s">
        <v>1547</v>
      </c>
      <c r="G225" s="48" t="s">
        <v>2191</v>
      </c>
      <c r="H225" s="67" t="s">
        <v>503</v>
      </c>
      <c r="I225" s="67" t="s">
        <v>503</v>
      </c>
      <c r="J225" s="10" t="s">
        <v>2192</v>
      </c>
      <c r="K225" s="10" t="s">
        <v>5554</v>
      </c>
      <c r="L225" s="48" t="s">
        <v>5237</v>
      </c>
      <c r="M225" s="67" t="s">
        <v>2193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1351</v>
      </c>
      <c r="C226" s="10">
        <v>40956</v>
      </c>
      <c r="D226" s="10">
        <v>41112</v>
      </c>
      <c r="E226" s="48" t="s">
        <v>1700</v>
      </c>
      <c r="F226" s="48" t="s">
        <v>1547</v>
      </c>
      <c r="G226" s="48" t="s">
        <v>2194</v>
      </c>
      <c r="H226" s="67" t="s">
        <v>503</v>
      </c>
      <c r="I226" s="67" t="s">
        <v>503</v>
      </c>
      <c r="J226" s="10" t="s">
        <v>2195</v>
      </c>
      <c r="K226" s="10" t="s">
        <v>2196</v>
      </c>
      <c r="L226" s="48" t="s">
        <v>5238</v>
      </c>
      <c r="M226" s="67" t="s">
        <v>2197</v>
      </c>
      <c r="N226" s="67" t="s">
        <v>503</v>
      </c>
      <c r="O226" s="67" t="s">
        <v>503</v>
      </c>
      <c r="P226" s="10" t="s">
        <v>503</v>
      </c>
      <c r="Q226" s="67" t="s">
        <v>4579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2294</v>
      </c>
      <c r="B227" s="48" t="s">
        <v>1361</v>
      </c>
      <c r="C227" s="10">
        <v>40956</v>
      </c>
      <c r="D227" s="10">
        <v>41001</v>
      </c>
      <c r="E227" s="48" t="s">
        <v>1700</v>
      </c>
      <c r="F227" s="48" t="s">
        <v>1547</v>
      </c>
      <c r="G227" s="48" t="s">
        <v>2198</v>
      </c>
      <c r="H227" s="67" t="s">
        <v>503</v>
      </c>
      <c r="I227" s="67" t="s">
        <v>503</v>
      </c>
      <c r="J227" s="10" t="s">
        <v>2199</v>
      </c>
      <c r="K227" s="10" t="s">
        <v>2200</v>
      </c>
      <c r="L227" s="48" t="s">
        <v>5239</v>
      </c>
      <c r="M227" s="67" t="s">
        <v>2201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1370</v>
      </c>
      <c r="C228" s="10">
        <v>40956</v>
      </c>
      <c r="D228" s="10">
        <v>41112</v>
      </c>
      <c r="E228" s="48" t="s">
        <v>1700</v>
      </c>
      <c r="F228" s="48" t="s">
        <v>1547</v>
      </c>
      <c r="G228" s="48" t="s">
        <v>2202</v>
      </c>
      <c r="H228" s="67" t="s">
        <v>503</v>
      </c>
      <c r="I228" s="67" t="s">
        <v>503</v>
      </c>
      <c r="J228" s="10" t="s">
        <v>2203</v>
      </c>
      <c r="K228" s="10" t="s">
        <v>4626</v>
      </c>
      <c r="L228" s="48" t="s">
        <v>5240</v>
      </c>
      <c r="M228" s="67" t="s">
        <v>4627</v>
      </c>
      <c r="N228" s="67" t="s">
        <v>503</v>
      </c>
      <c r="O228" s="67" t="s">
        <v>503</v>
      </c>
      <c r="P228" s="10" t="s">
        <v>503</v>
      </c>
      <c r="Q228" s="67" t="s">
        <v>3586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1342</v>
      </c>
      <c r="C229" s="10">
        <v>40956</v>
      </c>
      <c r="D229" s="10">
        <v>41098</v>
      </c>
      <c r="E229" s="48" t="s">
        <v>1546</v>
      </c>
      <c r="F229" s="48" t="s">
        <v>1547</v>
      </c>
      <c r="G229" s="48" t="s">
        <v>2204</v>
      </c>
      <c r="H229" s="67" t="s">
        <v>5241</v>
      </c>
      <c r="I229" s="67">
        <v>41096</v>
      </c>
      <c r="J229" s="10" t="s">
        <v>2205</v>
      </c>
      <c r="K229" s="10" t="s">
        <v>5242</v>
      </c>
      <c r="L229" s="48" t="s">
        <v>5243</v>
      </c>
      <c r="M229" s="67" t="s">
        <v>5244</v>
      </c>
      <c r="N229" s="67" t="s">
        <v>5607</v>
      </c>
      <c r="O229" s="67" t="s">
        <v>1584</v>
      </c>
      <c r="P229" s="10">
        <v>41096</v>
      </c>
      <c r="Q229" s="67" t="s">
        <v>4812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1303</v>
      </c>
      <c r="C230" s="10">
        <v>40956</v>
      </c>
      <c r="D230" s="10">
        <v>41001</v>
      </c>
      <c r="E230" s="48" t="s">
        <v>1546</v>
      </c>
      <c r="F230" s="48" t="s">
        <v>1547</v>
      </c>
      <c r="G230" s="48" t="s">
        <v>1304</v>
      </c>
      <c r="H230" s="67" t="s">
        <v>2504</v>
      </c>
      <c r="I230" s="67">
        <v>41002</v>
      </c>
      <c r="J230" s="10" t="s">
        <v>2207</v>
      </c>
      <c r="K230" s="10" t="s">
        <v>2208</v>
      </c>
      <c r="L230" s="48" t="s">
        <v>5245</v>
      </c>
      <c r="M230" s="67" t="s">
        <v>3198</v>
      </c>
      <c r="N230" s="67" t="s">
        <v>2559</v>
      </c>
      <c r="O230" s="67" t="s">
        <v>2274</v>
      </c>
      <c r="P230" s="10">
        <v>41002</v>
      </c>
      <c r="Q230" s="67" t="s">
        <v>3593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1305</v>
      </c>
      <c r="C231" s="10">
        <v>40956</v>
      </c>
      <c r="D231" s="10">
        <v>41113</v>
      </c>
      <c r="E231" s="48" t="s">
        <v>1700</v>
      </c>
      <c r="F231" s="48" t="s">
        <v>1547</v>
      </c>
      <c r="G231" s="48" t="s">
        <v>1306</v>
      </c>
      <c r="H231" s="67" t="s">
        <v>503</v>
      </c>
      <c r="I231" s="67" t="s">
        <v>503</v>
      </c>
      <c r="J231" s="10" t="s">
        <v>2209</v>
      </c>
      <c r="K231" s="10" t="s">
        <v>4628</v>
      </c>
      <c r="L231" s="48" t="s">
        <v>5246</v>
      </c>
      <c r="M231" s="67" t="s">
        <v>2211</v>
      </c>
      <c r="N231" s="67" t="s">
        <v>503</v>
      </c>
      <c r="O231" s="67" t="s">
        <v>503</v>
      </c>
      <c r="P231" s="10" t="s">
        <v>503</v>
      </c>
      <c r="Q231" s="67" t="s">
        <v>5608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1307</v>
      </c>
      <c r="C232" s="10">
        <v>40956</v>
      </c>
      <c r="D232" s="10">
        <v>41001</v>
      </c>
      <c r="E232" s="48" t="s">
        <v>1546</v>
      </c>
      <c r="F232" s="48" t="s">
        <v>1547</v>
      </c>
      <c r="G232" s="48" t="s">
        <v>1308</v>
      </c>
      <c r="H232" s="67" t="s">
        <v>2212</v>
      </c>
      <c r="I232" s="67">
        <v>40981</v>
      </c>
      <c r="J232" s="10" t="s">
        <v>2213</v>
      </c>
      <c r="K232" s="10" t="s">
        <v>1425</v>
      </c>
      <c r="L232" s="48" t="s">
        <v>5247</v>
      </c>
      <c r="M232" s="67" t="s">
        <v>2214</v>
      </c>
      <c r="N232" s="67" t="s">
        <v>2239</v>
      </c>
      <c r="O232" s="67" t="s">
        <v>1979</v>
      </c>
      <c r="P232" s="10">
        <v>40981</v>
      </c>
      <c r="Q232" s="67" t="s">
        <v>2215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1309</v>
      </c>
      <c r="C233" s="10">
        <v>40956</v>
      </c>
      <c r="D233" s="10">
        <v>41112</v>
      </c>
      <c r="E233" s="48" t="s">
        <v>1555</v>
      </c>
      <c r="F233" s="48" t="s">
        <v>1547</v>
      </c>
      <c r="G233" s="48" t="s">
        <v>1310</v>
      </c>
      <c r="H233" s="67" t="s">
        <v>503</v>
      </c>
      <c r="I233" s="67" t="s">
        <v>503</v>
      </c>
      <c r="J233" s="10" t="s">
        <v>2216</v>
      </c>
      <c r="K233" s="10" t="s">
        <v>5609</v>
      </c>
      <c r="L233" s="48" t="s">
        <v>5248</v>
      </c>
      <c r="M233" s="67" t="s">
        <v>5610</v>
      </c>
      <c r="N233" s="67" t="s">
        <v>503</v>
      </c>
      <c r="O233" s="67" t="s">
        <v>503</v>
      </c>
      <c r="P233" s="10" t="s">
        <v>503</v>
      </c>
      <c r="Q233" s="67" t="s">
        <v>5555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1311</v>
      </c>
      <c r="C234" s="10">
        <v>40956</v>
      </c>
      <c r="D234" s="10">
        <v>41112</v>
      </c>
      <c r="E234" s="48" t="s">
        <v>1700</v>
      </c>
      <c r="F234" s="48" t="s">
        <v>1547</v>
      </c>
      <c r="G234" s="48" t="s">
        <v>1312</v>
      </c>
      <c r="H234" s="67" t="s">
        <v>503</v>
      </c>
      <c r="I234" s="67" t="s">
        <v>503</v>
      </c>
      <c r="J234" s="10" t="s">
        <v>2217</v>
      </c>
      <c r="K234" s="10" t="s">
        <v>2218</v>
      </c>
      <c r="L234" s="48" t="s">
        <v>5249</v>
      </c>
      <c r="M234" s="67" t="s">
        <v>4629</v>
      </c>
      <c r="N234" s="67" t="s">
        <v>503</v>
      </c>
      <c r="O234" s="67" t="s">
        <v>503</v>
      </c>
      <c r="P234" s="10" t="s">
        <v>503</v>
      </c>
      <c r="Q234" s="67" t="s">
        <v>3596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1313</v>
      </c>
      <c r="C235" s="10">
        <v>40956</v>
      </c>
      <c r="D235" s="10">
        <v>41001</v>
      </c>
      <c r="E235" s="48" t="s">
        <v>1555</v>
      </c>
      <c r="F235" s="48" t="s">
        <v>1547</v>
      </c>
      <c r="G235" s="48" t="s">
        <v>1314</v>
      </c>
      <c r="H235" s="67" t="s">
        <v>503</v>
      </c>
      <c r="I235" s="67">
        <v>40974</v>
      </c>
      <c r="J235" s="10" t="s">
        <v>2219</v>
      </c>
      <c r="K235" s="10" t="s">
        <v>2220</v>
      </c>
      <c r="L235" s="48" t="s">
        <v>5250</v>
      </c>
      <c r="M235" s="67" t="s">
        <v>2221</v>
      </c>
      <c r="N235" s="67" t="s">
        <v>503</v>
      </c>
      <c r="O235" s="67" t="s">
        <v>503</v>
      </c>
      <c r="P235" s="10" t="s">
        <v>503</v>
      </c>
      <c r="Q235" s="67" t="s">
        <v>3597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1315</v>
      </c>
      <c r="C236" s="10">
        <v>40956</v>
      </c>
      <c r="D236" s="10">
        <v>41112</v>
      </c>
      <c r="E236" s="48" t="s">
        <v>1700</v>
      </c>
      <c r="F236" s="48" t="s">
        <v>1547</v>
      </c>
      <c r="G236" s="48" t="s">
        <v>1316</v>
      </c>
      <c r="H236" s="67" t="s">
        <v>503</v>
      </c>
      <c r="I236" s="67" t="s">
        <v>503</v>
      </c>
      <c r="J236" s="10" t="s">
        <v>2222</v>
      </c>
      <c r="K236" s="10" t="s">
        <v>2223</v>
      </c>
      <c r="L236" s="48" t="s">
        <v>5251</v>
      </c>
      <c r="M236" s="67" t="s">
        <v>2224</v>
      </c>
      <c r="N236" s="67" t="s">
        <v>503</v>
      </c>
      <c r="O236" s="67" t="s">
        <v>503</v>
      </c>
      <c r="P236" s="10" t="s">
        <v>503</v>
      </c>
      <c r="Q236" s="67" t="s">
        <v>4809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1317</v>
      </c>
      <c r="C237" s="10">
        <v>40956</v>
      </c>
      <c r="D237" s="10">
        <v>41119</v>
      </c>
      <c r="E237" s="48" t="s">
        <v>1700</v>
      </c>
      <c r="F237" s="48" t="s">
        <v>1547</v>
      </c>
      <c r="G237" s="48" t="s">
        <v>5556</v>
      </c>
      <c r="H237" s="67" t="s">
        <v>503</v>
      </c>
      <c r="I237" s="67" t="s">
        <v>503</v>
      </c>
      <c r="J237" s="10" t="s">
        <v>2225</v>
      </c>
      <c r="K237" s="10" t="s">
        <v>2226</v>
      </c>
      <c r="L237" s="48" t="s">
        <v>5252</v>
      </c>
      <c r="M237" s="67" t="s">
        <v>2227</v>
      </c>
      <c r="N237" s="67" t="s">
        <v>503</v>
      </c>
      <c r="O237" s="67" t="s">
        <v>503</v>
      </c>
      <c r="P237" s="10" t="s">
        <v>503</v>
      </c>
      <c r="Q237" s="67" t="s">
        <v>4630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1377</v>
      </c>
      <c r="C238" s="10">
        <v>40956</v>
      </c>
      <c r="D238" s="10">
        <v>41112</v>
      </c>
      <c r="E238" s="48" t="s">
        <v>1700</v>
      </c>
      <c r="F238" s="48" t="s">
        <v>1547</v>
      </c>
      <c r="G238" s="48" t="s">
        <v>1378</v>
      </c>
      <c r="H238" s="67" t="s">
        <v>503</v>
      </c>
      <c r="I238" s="67" t="s">
        <v>503</v>
      </c>
      <c r="J238" s="10" t="s">
        <v>2228</v>
      </c>
      <c r="K238" s="10" t="s">
        <v>2229</v>
      </c>
      <c r="L238" s="48" t="s">
        <v>5253</v>
      </c>
      <c r="M238" s="67" t="s">
        <v>4631</v>
      </c>
      <c r="N238" s="67" t="s">
        <v>503</v>
      </c>
      <c r="O238" s="67" t="s">
        <v>503</v>
      </c>
      <c r="P238" s="10" t="s">
        <v>503</v>
      </c>
      <c r="Q238" s="67" t="s">
        <v>3586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1410</v>
      </c>
      <c r="C239" s="10">
        <v>40966</v>
      </c>
      <c r="D239" s="10">
        <v>41011</v>
      </c>
      <c r="E239" s="48" t="s">
        <v>1546</v>
      </c>
      <c r="F239" s="48" t="s">
        <v>1547</v>
      </c>
      <c r="G239" s="48" t="s">
        <v>1407</v>
      </c>
      <c r="H239" s="48" t="s">
        <v>2230</v>
      </c>
      <c r="I239" s="48">
        <v>40982</v>
      </c>
      <c r="J239" s="10" t="s">
        <v>2231</v>
      </c>
      <c r="K239" s="10" t="s">
        <v>2232</v>
      </c>
      <c r="L239" s="48" t="s">
        <v>5254</v>
      </c>
      <c r="M239" s="48" t="s">
        <v>2233</v>
      </c>
      <c r="N239" s="48" t="s">
        <v>2276</v>
      </c>
      <c r="O239" s="48" t="s">
        <v>2277</v>
      </c>
      <c r="P239" s="10">
        <v>40982</v>
      </c>
      <c r="Q239" s="67" t="s">
        <v>2234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1521</v>
      </c>
      <c r="C240" s="10">
        <v>40975</v>
      </c>
      <c r="D240" s="10">
        <v>41020</v>
      </c>
      <c r="E240" s="48" t="s">
        <v>1546</v>
      </c>
      <c r="F240" s="48" t="s">
        <v>1789</v>
      </c>
      <c r="G240" s="48" t="s">
        <v>2043</v>
      </c>
      <c r="H240" s="48" t="s">
        <v>2560</v>
      </c>
      <c r="I240" s="48">
        <v>41026</v>
      </c>
      <c r="J240" s="10" t="s">
        <v>1522</v>
      </c>
      <c r="K240" s="10" t="s">
        <v>1524</v>
      </c>
      <c r="L240" s="48" t="s">
        <v>5255</v>
      </c>
      <c r="M240" s="48" t="s">
        <v>4008</v>
      </c>
      <c r="N240" s="48" t="s">
        <v>3168</v>
      </c>
      <c r="O240" s="48" t="s">
        <v>3169</v>
      </c>
      <c r="P240" s="10">
        <v>41031</v>
      </c>
      <c r="Q240" s="67" t="s">
        <v>2235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1537</v>
      </c>
      <c r="C241" s="10">
        <v>40977</v>
      </c>
      <c r="D241" s="10">
        <v>41022</v>
      </c>
      <c r="E241" s="48" t="s">
        <v>1546</v>
      </c>
      <c r="F241" s="48" t="s">
        <v>1547</v>
      </c>
      <c r="G241" s="48" t="s">
        <v>1538</v>
      </c>
      <c r="H241" s="48" t="s">
        <v>2236</v>
      </c>
      <c r="I241" s="48">
        <v>40987</v>
      </c>
      <c r="J241" s="10" t="s">
        <v>1541</v>
      </c>
      <c r="K241" s="10" t="s">
        <v>1542</v>
      </c>
      <c r="L241" s="48" t="s">
        <v>5256</v>
      </c>
      <c r="M241" s="48" t="s">
        <v>1543</v>
      </c>
      <c r="N241" s="48" t="s">
        <v>2315</v>
      </c>
      <c r="O241" s="48" t="s">
        <v>2316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2280</v>
      </c>
      <c r="C242" s="10">
        <v>40984</v>
      </c>
      <c r="D242" s="10">
        <v>41029</v>
      </c>
      <c r="E242" s="48" t="s">
        <v>1546</v>
      </c>
      <c r="F242" s="48" t="s">
        <v>1547</v>
      </c>
      <c r="G242" s="48" t="s">
        <v>2198</v>
      </c>
      <c r="H242" s="48" t="s">
        <v>2322</v>
      </c>
      <c r="I242" s="48">
        <v>40989</v>
      </c>
      <c r="J242" s="10" t="s">
        <v>2199</v>
      </c>
      <c r="K242" s="10" t="s">
        <v>2295</v>
      </c>
      <c r="L242" s="48" t="s">
        <v>5239</v>
      </c>
      <c r="M242" s="48" t="s">
        <v>2201</v>
      </c>
      <c r="N242" s="48" t="s">
        <v>2473</v>
      </c>
      <c r="O242" s="48" t="s">
        <v>2316</v>
      </c>
      <c r="P242" s="10">
        <v>40991</v>
      </c>
      <c r="Q242" s="67" t="s">
        <v>2296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2278</v>
      </c>
      <c r="C243" s="10">
        <v>40984</v>
      </c>
      <c r="D243" s="48">
        <v>41029</v>
      </c>
      <c r="E243" s="48" t="s">
        <v>1546</v>
      </c>
      <c r="F243" s="48" t="s">
        <v>1547</v>
      </c>
      <c r="G243" s="48" t="s">
        <v>2072</v>
      </c>
      <c r="H243" s="48" t="s">
        <v>2323</v>
      </c>
      <c r="I243" s="48">
        <v>40996</v>
      </c>
      <c r="J243" s="10" t="s">
        <v>2297</v>
      </c>
      <c r="K243" s="10" t="s">
        <v>2298</v>
      </c>
      <c r="L243" s="48" t="s">
        <v>5192</v>
      </c>
      <c r="M243" s="67" t="s">
        <v>1119</v>
      </c>
      <c r="N243" s="48" t="s">
        <v>503</v>
      </c>
      <c r="O243" s="48" t="s">
        <v>1564</v>
      </c>
      <c r="P243" s="10">
        <v>40996</v>
      </c>
      <c r="Q243" s="67" t="s">
        <v>2299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2279</v>
      </c>
      <c r="C244" s="10">
        <v>40984</v>
      </c>
      <c r="D244" s="48">
        <v>41029</v>
      </c>
      <c r="E244" s="48" t="s">
        <v>1546</v>
      </c>
      <c r="F244" s="48" t="s">
        <v>1547</v>
      </c>
      <c r="G244" s="48" t="s">
        <v>2074</v>
      </c>
      <c r="H244" s="48" t="s">
        <v>2457</v>
      </c>
      <c r="I244" s="48">
        <v>40996</v>
      </c>
      <c r="J244" s="10" t="s">
        <v>2300</v>
      </c>
      <c r="K244" s="10" t="s">
        <v>2301</v>
      </c>
      <c r="L244" s="48" t="s">
        <v>5196</v>
      </c>
      <c r="M244" s="48" t="s">
        <v>1128</v>
      </c>
      <c r="N244" s="48" t="s">
        <v>2483</v>
      </c>
      <c r="O244" s="48" t="s">
        <v>2274</v>
      </c>
      <c r="P244" s="10">
        <v>40996</v>
      </c>
      <c r="Q244" s="67" t="s">
        <v>2302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2303</v>
      </c>
      <c r="C245" s="10">
        <v>40984</v>
      </c>
      <c r="D245" s="48">
        <v>41029</v>
      </c>
      <c r="E245" s="48" t="s">
        <v>1546</v>
      </c>
      <c r="F245" s="48" t="s">
        <v>1547</v>
      </c>
      <c r="G245" s="48" t="s">
        <v>2148</v>
      </c>
      <c r="H245" s="48" t="s">
        <v>2343</v>
      </c>
      <c r="I245" s="48">
        <v>40991</v>
      </c>
      <c r="J245" s="10" t="s">
        <v>2149</v>
      </c>
      <c r="K245" s="10" t="s">
        <v>2304</v>
      </c>
      <c r="L245" s="48" t="s">
        <v>5223</v>
      </c>
      <c r="M245" s="48" t="s">
        <v>2150</v>
      </c>
      <c r="N245" s="48" t="s">
        <v>2458</v>
      </c>
      <c r="O245" s="48" t="s">
        <v>1969</v>
      </c>
      <c r="P245" s="10">
        <v>40994</v>
      </c>
      <c r="Q245" s="67" t="s">
        <v>2459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2282</v>
      </c>
      <c r="C246" s="10">
        <v>40984</v>
      </c>
      <c r="D246" s="48">
        <v>41029</v>
      </c>
      <c r="E246" s="48" t="s">
        <v>1546</v>
      </c>
      <c r="F246" s="48" t="s">
        <v>1547</v>
      </c>
      <c r="G246" s="48" t="s">
        <v>2078</v>
      </c>
      <c r="H246" s="48" t="s">
        <v>2344</v>
      </c>
      <c r="I246" s="48">
        <v>40994</v>
      </c>
      <c r="J246" s="10" t="s">
        <v>2305</v>
      </c>
      <c r="K246" s="10" t="s">
        <v>2306</v>
      </c>
      <c r="L246" s="48" t="s">
        <v>5200</v>
      </c>
      <c r="M246" s="48" t="s">
        <v>1148</v>
      </c>
      <c r="N246" s="48" t="s">
        <v>2460</v>
      </c>
      <c r="O246" s="48" t="s">
        <v>1577</v>
      </c>
      <c r="P246" s="10">
        <v>40996</v>
      </c>
      <c r="Q246" s="67" t="s">
        <v>2307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2284</v>
      </c>
      <c r="C247" s="10">
        <v>40984</v>
      </c>
      <c r="D247" s="48">
        <v>40984</v>
      </c>
      <c r="E247" s="48" t="s">
        <v>1546</v>
      </c>
      <c r="F247" s="48" t="s">
        <v>1547</v>
      </c>
      <c r="G247" s="48" t="s">
        <v>1009</v>
      </c>
      <c r="H247" s="48" t="s">
        <v>2023</v>
      </c>
      <c r="I247" s="48">
        <v>40995</v>
      </c>
      <c r="J247" s="10" t="s">
        <v>2308</v>
      </c>
      <c r="K247" s="10" t="s">
        <v>2309</v>
      </c>
      <c r="L247" s="48" t="s">
        <v>5168</v>
      </c>
      <c r="M247" s="48" t="s">
        <v>2025</v>
      </c>
      <c r="N247" s="48" t="s">
        <v>2474</v>
      </c>
      <c r="O247" s="48" t="s">
        <v>1637</v>
      </c>
      <c r="P247" s="10">
        <v>40996</v>
      </c>
      <c r="Q247" s="67" t="s">
        <v>2310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2312</v>
      </c>
      <c r="C248" s="10">
        <v>40987</v>
      </c>
      <c r="D248" s="48">
        <v>41087</v>
      </c>
      <c r="E248" s="48" t="s">
        <v>1700</v>
      </c>
      <c r="F248" s="48" t="s">
        <v>1547</v>
      </c>
      <c r="G248" s="48" t="s">
        <v>172</v>
      </c>
      <c r="H248" s="67" t="s">
        <v>503</v>
      </c>
      <c r="I248" s="67" t="s">
        <v>503</v>
      </c>
      <c r="J248" s="10" t="s">
        <v>2317</v>
      </c>
      <c r="K248" s="10" t="s">
        <v>2318</v>
      </c>
      <c r="L248" s="48" t="s">
        <v>5015</v>
      </c>
      <c r="M248" s="67" t="s">
        <v>2319</v>
      </c>
      <c r="N248" s="67" t="s">
        <v>503</v>
      </c>
      <c r="O248" s="67" t="s">
        <v>503</v>
      </c>
      <c r="P248" s="10" t="s">
        <v>503</v>
      </c>
      <c r="Q248" s="67" t="s">
        <v>3598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2346</v>
      </c>
      <c r="C249" s="10">
        <v>40989</v>
      </c>
      <c r="D249" s="48">
        <v>41089</v>
      </c>
      <c r="E249" s="48" t="s">
        <v>1546</v>
      </c>
      <c r="F249" s="48" t="s">
        <v>1547</v>
      </c>
      <c r="G249" s="48" t="s">
        <v>2360</v>
      </c>
      <c r="H249" s="67" t="s">
        <v>5257</v>
      </c>
      <c r="I249" s="67">
        <v>41103</v>
      </c>
      <c r="J249" s="10" t="s">
        <v>2372</v>
      </c>
      <c r="K249" s="10" t="s">
        <v>4632</v>
      </c>
      <c r="L249" s="48" t="s">
        <v>5258</v>
      </c>
      <c r="M249" s="67" t="s">
        <v>2373</v>
      </c>
      <c r="N249" s="67" t="s">
        <v>5809</v>
      </c>
      <c r="O249" s="67" t="s">
        <v>503</v>
      </c>
      <c r="P249" s="10">
        <v>41106</v>
      </c>
      <c r="Q249" s="67" t="s">
        <v>4579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2347</v>
      </c>
      <c r="C250" s="10">
        <v>40989</v>
      </c>
      <c r="D250" s="48">
        <v>41034</v>
      </c>
      <c r="E250" s="48" t="s">
        <v>1546</v>
      </c>
      <c r="F250" s="48" t="s">
        <v>1547</v>
      </c>
      <c r="G250" s="48" t="s">
        <v>2361</v>
      </c>
      <c r="H250" s="48" t="s">
        <v>2461</v>
      </c>
      <c r="I250" s="48">
        <v>40994</v>
      </c>
      <c r="J250" s="10" t="s">
        <v>2374</v>
      </c>
      <c r="K250" s="10" t="s">
        <v>2375</v>
      </c>
      <c r="L250" s="48" t="s">
        <v>5259</v>
      </c>
      <c r="M250" s="48" t="s">
        <v>2376</v>
      </c>
      <c r="N250" s="48" t="s">
        <v>2462</v>
      </c>
      <c r="O250" s="48" t="s">
        <v>1571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2348</v>
      </c>
      <c r="C251" s="10">
        <v>40989</v>
      </c>
      <c r="D251" s="48">
        <v>41096</v>
      </c>
      <c r="E251" s="48" t="s">
        <v>1611</v>
      </c>
      <c r="F251" s="48" t="s">
        <v>1547</v>
      </c>
      <c r="G251" s="48" t="s">
        <v>2362</v>
      </c>
      <c r="H251" s="67" t="s">
        <v>6071</v>
      </c>
      <c r="I251" s="67">
        <v>41115</v>
      </c>
      <c r="J251" s="48" t="s">
        <v>2377</v>
      </c>
      <c r="K251" s="48" t="s">
        <v>2378</v>
      </c>
      <c r="L251" s="48" t="s">
        <v>5260</v>
      </c>
      <c r="M251" s="67" t="s">
        <v>2379</v>
      </c>
      <c r="N251" s="67" t="s">
        <v>503</v>
      </c>
      <c r="O251" s="67" t="s">
        <v>503</v>
      </c>
      <c r="P251" s="10" t="s">
        <v>503</v>
      </c>
      <c r="Q251" s="67" t="s">
        <v>2663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2349</v>
      </c>
      <c r="C252" s="10">
        <v>40989</v>
      </c>
      <c r="D252" s="48">
        <v>41034</v>
      </c>
      <c r="E252" s="48" t="s">
        <v>1546</v>
      </c>
      <c r="F252" s="48" t="s">
        <v>1547</v>
      </c>
      <c r="G252" s="48" t="s">
        <v>2445</v>
      </c>
      <c r="H252" s="48" t="s">
        <v>2450</v>
      </c>
      <c r="I252" s="48">
        <v>40994</v>
      </c>
      <c r="J252" s="48" t="s">
        <v>2380</v>
      </c>
      <c r="K252" s="48" t="s">
        <v>2381</v>
      </c>
      <c r="L252" s="48" t="s">
        <v>5261</v>
      </c>
      <c r="M252" s="48" t="s">
        <v>2382</v>
      </c>
      <c r="N252" s="48" t="s">
        <v>2463</v>
      </c>
      <c r="O252" s="48" t="s">
        <v>2316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2350</v>
      </c>
      <c r="C253" s="10">
        <v>40989</v>
      </c>
      <c r="D253" s="48">
        <v>41034</v>
      </c>
      <c r="E253" s="48" t="s">
        <v>1546</v>
      </c>
      <c r="F253" s="48" t="s">
        <v>1547</v>
      </c>
      <c r="G253" s="48" t="s">
        <v>2363</v>
      </c>
      <c r="H253" s="67" t="s">
        <v>2464</v>
      </c>
      <c r="I253" s="48">
        <v>40996</v>
      </c>
      <c r="J253" s="48" t="s">
        <v>2383</v>
      </c>
      <c r="K253" s="48" t="s">
        <v>2384</v>
      </c>
      <c r="L253" s="48" t="s">
        <v>5262</v>
      </c>
      <c r="M253" s="67" t="s">
        <v>2385</v>
      </c>
      <c r="N253" s="67" t="s">
        <v>2484</v>
      </c>
      <c r="O253" s="48" t="s">
        <v>2316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2351</v>
      </c>
      <c r="C254" s="10">
        <v>40989</v>
      </c>
      <c r="D254" s="48">
        <v>41089</v>
      </c>
      <c r="E254" s="48" t="s">
        <v>1700</v>
      </c>
      <c r="F254" s="48" t="s">
        <v>1547</v>
      </c>
      <c r="G254" s="48" t="s">
        <v>2364</v>
      </c>
      <c r="H254" s="67" t="s">
        <v>503</v>
      </c>
      <c r="I254" s="67" t="s">
        <v>503</v>
      </c>
      <c r="J254" s="48" t="s">
        <v>2386</v>
      </c>
      <c r="K254" s="48" t="s">
        <v>4633</v>
      </c>
      <c r="L254" s="48" t="s">
        <v>5263</v>
      </c>
      <c r="M254" s="67" t="s">
        <v>4634</v>
      </c>
      <c r="N254" s="67" t="s">
        <v>503</v>
      </c>
      <c r="O254" s="67" t="s">
        <v>503</v>
      </c>
      <c r="P254" s="10" t="s">
        <v>503</v>
      </c>
      <c r="Q254" s="67" t="s">
        <v>4579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2352</v>
      </c>
      <c r="C255" s="10">
        <v>40989</v>
      </c>
      <c r="D255" s="48">
        <v>41034</v>
      </c>
      <c r="E255" s="48" t="s">
        <v>1546</v>
      </c>
      <c r="F255" s="48" t="s">
        <v>1547</v>
      </c>
      <c r="G255" s="48" t="s">
        <v>2365</v>
      </c>
      <c r="H255" s="67" t="s">
        <v>3130</v>
      </c>
      <c r="I255" s="48">
        <v>41031</v>
      </c>
      <c r="J255" s="48" t="s">
        <v>2387</v>
      </c>
      <c r="K255" s="48" t="s">
        <v>2388</v>
      </c>
      <c r="L255" s="48" t="s">
        <v>5264</v>
      </c>
      <c r="M255" s="67" t="s">
        <v>2389</v>
      </c>
      <c r="N255" s="67" t="s">
        <v>3170</v>
      </c>
      <c r="O255" s="48" t="s">
        <v>1825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2353</v>
      </c>
      <c r="C256" s="10">
        <v>40989</v>
      </c>
      <c r="D256" s="48">
        <v>41034</v>
      </c>
      <c r="E256" s="48" t="s">
        <v>1555</v>
      </c>
      <c r="F256" s="48" t="s">
        <v>1547</v>
      </c>
      <c r="G256" s="48" t="s">
        <v>2366</v>
      </c>
      <c r="H256" s="67" t="s">
        <v>503</v>
      </c>
      <c r="I256" s="67" t="s">
        <v>503</v>
      </c>
      <c r="J256" s="48" t="s">
        <v>2390</v>
      </c>
      <c r="K256" s="48" t="s">
        <v>2391</v>
      </c>
      <c r="L256" s="48" t="s">
        <v>5265</v>
      </c>
      <c r="M256" s="67" t="s">
        <v>2392</v>
      </c>
      <c r="N256" s="67" t="s">
        <v>503</v>
      </c>
      <c r="O256" s="67" t="s">
        <v>503</v>
      </c>
      <c r="P256" s="10" t="s">
        <v>503</v>
      </c>
      <c r="Q256" s="67" t="s">
        <v>3062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2354</v>
      </c>
      <c r="C257" s="10">
        <v>40989</v>
      </c>
      <c r="D257" s="48">
        <v>41034</v>
      </c>
      <c r="E257" s="48" t="s">
        <v>1555</v>
      </c>
      <c r="F257" s="48" t="s">
        <v>1547</v>
      </c>
      <c r="G257" s="48" t="s">
        <v>2367</v>
      </c>
      <c r="H257" s="67" t="s">
        <v>503</v>
      </c>
      <c r="I257" s="67" t="s">
        <v>503</v>
      </c>
      <c r="J257" s="48" t="s">
        <v>2393</v>
      </c>
      <c r="K257" s="48" t="s">
        <v>2394</v>
      </c>
      <c r="L257" s="48" t="s">
        <v>5266</v>
      </c>
      <c r="M257" s="67" t="s">
        <v>2395</v>
      </c>
      <c r="N257" s="67" t="s">
        <v>503</v>
      </c>
      <c r="O257" s="67" t="s">
        <v>503</v>
      </c>
      <c r="P257" s="10" t="s">
        <v>503</v>
      </c>
      <c r="Q257" s="67" t="s">
        <v>3599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2355</v>
      </c>
      <c r="C258" s="10">
        <v>40989</v>
      </c>
      <c r="D258" s="48">
        <v>41034</v>
      </c>
      <c r="E258" s="48" t="s">
        <v>1546</v>
      </c>
      <c r="F258" s="48" t="s">
        <v>1547</v>
      </c>
      <c r="G258" s="48" t="s">
        <v>2368</v>
      </c>
      <c r="H258" s="48" t="s">
        <v>2719</v>
      </c>
      <c r="I258" s="48">
        <v>41009</v>
      </c>
      <c r="J258" s="48" t="s">
        <v>2396</v>
      </c>
      <c r="K258" s="48" t="s">
        <v>2397</v>
      </c>
      <c r="L258" s="48" t="s">
        <v>5267</v>
      </c>
      <c r="M258" s="48" t="s">
        <v>2398</v>
      </c>
      <c r="N258" s="48" t="s">
        <v>2720</v>
      </c>
      <c r="O258" s="48" t="s">
        <v>2274</v>
      </c>
      <c r="P258" s="10">
        <v>41010</v>
      </c>
      <c r="Q258" s="67" t="s">
        <v>2813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2356</v>
      </c>
      <c r="C259" s="10">
        <v>40989</v>
      </c>
      <c r="D259" s="48">
        <v>41034</v>
      </c>
      <c r="E259" s="48" t="s">
        <v>1546</v>
      </c>
      <c r="F259" s="48" t="s">
        <v>1547</v>
      </c>
      <c r="G259" s="48" t="s">
        <v>2430</v>
      </c>
      <c r="H259" s="67" t="s">
        <v>2485</v>
      </c>
      <c r="I259" s="48">
        <v>40997</v>
      </c>
      <c r="J259" s="48" t="s">
        <v>2399</v>
      </c>
      <c r="K259" s="48" t="s">
        <v>2400</v>
      </c>
      <c r="L259" s="48" t="s">
        <v>5268</v>
      </c>
      <c r="M259" s="67" t="s">
        <v>2401</v>
      </c>
      <c r="N259" s="67" t="s">
        <v>2486</v>
      </c>
      <c r="O259" s="48" t="s">
        <v>1676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2357</v>
      </c>
      <c r="C260" s="10">
        <v>40989</v>
      </c>
      <c r="D260" s="48">
        <v>41104</v>
      </c>
      <c r="E260" s="48" t="s">
        <v>1555</v>
      </c>
      <c r="F260" s="48" t="s">
        <v>1547</v>
      </c>
      <c r="G260" s="48" t="s">
        <v>2369</v>
      </c>
      <c r="H260" s="67" t="s">
        <v>503</v>
      </c>
      <c r="I260" s="67" t="s">
        <v>503</v>
      </c>
      <c r="J260" s="48" t="s">
        <v>2402</v>
      </c>
      <c r="K260" s="48" t="s">
        <v>4635</v>
      </c>
      <c r="L260" s="48" t="s">
        <v>5269</v>
      </c>
      <c r="M260" s="67" t="s">
        <v>2403</v>
      </c>
      <c r="N260" s="67" t="s">
        <v>503</v>
      </c>
      <c r="O260" s="67" t="s">
        <v>503</v>
      </c>
      <c r="P260" s="10" t="s">
        <v>503</v>
      </c>
      <c r="Q260" s="67" t="s">
        <v>5557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2358</v>
      </c>
      <c r="C261" s="10">
        <v>40989</v>
      </c>
      <c r="D261" s="48">
        <v>41034</v>
      </c>
      <c r="E261" s="48" t="s">
        <v>1546</v>
      </c>
      <c r="F261" s="48" t="s">
        <v>1547</v>
      </c>
      <c r="G261" s="48" t="s">
        <v>2370</v>
      </c>
      <c r="H261" s="48" t="s">
        <v>2505</v>
      </c>
      <c r="I261" s="48">
        <v>40998</v>
      </c>
      <c r="J261" s="48" t="s">
        <v>2404</v>
      </c>
      <c r="K261" s="48" t="s">
        <v>2405</v>
      </c>
      <c r="L261" s="48" t="s">
        <v>5270</v>
      </c>
      <c r="M261" s="48" t="s">
        <v>2406</v>
      </c>
      <c r="N261" s="48" t="s">
        <v>2553</v>
      </c>
      <c r="O261" s="48" t="s">
        <v>1676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2359</v>
      </c>
      <c r="C262" s="10">
        <v>40989</v>
      </c>
      <c r="D262" s="48">
        <v>41034</v>
      </c>
      <c r="E262" s="48" t="s">
        <v>1546</v>
      </c>
      <c r="F262" s="48" t="s">
        <v>1547</v>
      </c>
      <c r="G262" s="48" t="s">
        <v>2446</v>
      </c>
      <c r="H262" s="48" t="s">
        <v>2740</v>
      </c>
      <c r="I262" s="48">
        <v>41016</v>
      </c>
      <c r="J262" s="48" t="s">
        <v>2407</v>
      </c>
      <c r="K262" s="48" t="s">
        <v>2408</v>
      </c>
      <c r="L262" s="48" t="s">
        <v>5271</v>
      </c>
      <c r="M262" s="48" t="s">
        <v>2409</v>
      </c>
      <c r="N262" s="48" t="s">
        <v>2749</v>
      </c>
      <c r="O262" s="48" t="s">
        <v>2274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1611</v>
      </c>
      <c r="F263" s="48" t="s">
        <v>1789</v>
      </c>
      <c r="G263" s="48" t="s">
        <v>2465</v>
      </c>
      <c r="H263" s="48" t="s">
        <v>2466</v>
      </c>
      <c r="I263" s="48" t="s">
        <v>503</v>
      </c>
      <c r="J263" s="48" t="s">
        <v>2467</v>
      </c>
      <c r="K263" s="48" t="s">
        <v>2468</v>
      </c>
      <c r="L263" s="48" t="s">
        <v>5272</v>
      </c>
      <c r="M263" s="48">
        <v>33213213</v>
      </c>
      <c r="N263" s="48" t="s">
        <v>4837</v>
      </c>
      <c r="O263" s="67" t="s">
        <v>2469</v>
      </c>
      <c r="P263" s="10" t="s">
        <v>503</v>
      </c>
      <c r="Q263" s="67" t="s">
        <v>1947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2475</v>
      </c>
      <c r="C264" s="10">
        <v>40997</v>
      </c>
      <c r="D264" s="48">
        <v>41105</v>
      </c>
      <c r="E264" s="48" t="s">
        <v>1700</v>
      </c>
      <c r="F264" s="48" t="s">
        <v>1547</v>
      </c>
      <c r="G264" s="48" t="s">
        <v>2476</v>
      </c>
      <c r="H264" s="67" t="s">
        <v>503</v>
      </c>
      <c r="I264" s="67" t="s">
        <v>503</v>
      </c>
      <c r="J264" s="48" t="s">
        <v>2487</v>
      </c>
      <c r="K264" s="48" t="s">
        <v>4636</v>
      </c>
      <c r="L264" s="48" t="s">
        <v>5273</v>
      </c>
      <c r="M264" s="67" t="s">
        <v>2489</v>
      </c>
      <c r="N264" s="67" t="s">
        <v>503</v>
      </c>
      <c r="O264" s="67" t="s">
        <v>503</v>
      </c>
      <c r="P264" s="10" t="s">
        <v>503</v>
      </c>
      <c r="Q264" s="67" t="s">
        <v>3600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2506</v>
      </c>
      <c r="C265" s="10">
        <v>40997</v>
      </c>
      <c r="D265" s="48">
        <v>41042</v>
      </c>
      <c r="E265" s="48" t="s">
        <v>1546</v>
      </c>
      <c r="F265" s="48" t="s">
        <v>1547</v>
      </c>
      <c r="G265" s="48" t="s">
        <v>2507</v>
      </c>
      <c r="H265" s="48" t="s">
        <v>2561</v>
      </c>
      <c r="I265" s="48">
        <v>41003</v>
      </c>
      <c r="J265" s="48" t="s">
        <v>2508</v>
      </c>
      <c r="K265" s="48" t="s">
        <v>2509</v>
      </c>
      <c r="L265" s="48" t="s">
        <v>5274</v>
      </c>
      <c r="M265" s="48" t="s">
        <v>2510</v>
      </c>
      <c r="N265" s="48" t="s">
        <v>2675</v>
      </c>
      <c r="O265" s="48" t="s">
        <v>1637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2511</v>
      </c>
      <c r="C266" s="10">
        <v>40997</v>
      </c>
      <c r="D266" s="48">
        <v>41118</v>
      </c>
      <c r="E266" s="48" t="s">
        <v>1611</v>
      </c>
      <c r="F266" s="48" t="s">
        <v>1547</v>
      </c>
      <c r="G266" s="48" t="s">
        <v>2512</v>
      </c>
      <c r="H266" s="67" t="s">
        <v>6072</v>
      </c>
      <c r="I266" s="67">
        <v>41115</v>
      </c>
      <c r="J266" s="48" t="s">
        <v>2513</v>
      </c>
      <c r="K266" s="48" t="s">
        <v>2514</v>
      </c>
      <c r="L266" s="48" t="s">
        <v>5275</v>
      </c>
      <c r="M266" s="67" t="s">
        <v>2515</v>
      </c>
      <c r="N266" s="67" t="s">
        <v>503</v>
      </c>
      <c r="O266" s="67" t="s">
        <v>503</v>
      </c>
      <c r="P266" s="10" t="s">
        <v>503</v>
      </c>
      <c r="Q266" s="67" t="s">
        <v>4637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2516</v>
      </c>
      <c r="C267" s="10">
        <v>40997</v>
      </c>
      <c r="D267" s="48">
        <v>41118</v>
      </c>
      <c r="E267" s="48" t="s">
        <v>1700</v>
      </c>
      <c r="F267" s="48" t="s">
        <v>1547</v>
      </c>
      <c r="G267" s="48" t="s">
        <v>2517</v>
      </c>
      <c r="H267" s="67" t="s">
        <v>503</v>
      </c>
      <c r="I267" s="67" t="s">
        <v>503</v>
      </c>
      <c r="J267" s="48" t="s">
        <v>2518</v>
      </c>
      <c r="K267" s="48" t="s">
        <v>4638</v>
      </c>
      <c r="L267" s="48" t="s">
        <v>5276</v>
      </c>
      <c r="M267" s="67" t="s">
        <v>2519</v>
      </c>
      <c r="N267" s="67" t="s">
        <v>503</v>
      </c>
      <c r="O267" s="67" t="s">
        <v>503</v>
      </c>
      <c r="P267" s="10" t="s">
        <v>503</v>
      </c>
      <c r="Q267" s="67" t="s">
        <v>3601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2520</v>
      </c>
      <c r="C268" s="10">
        <v>40997</v>
      </c>
      <c r="D268" s="48">
        <v>41042</v>
      </c>
      <c r="E268" s="48" t="s">
        <v>1546</v>
      </c>
      <c r="F268" s="48" t="s">
        <v>1547</v>
      </c>
      <c r="G268" s="48" t="s">
        <v>2521</v>
      </c>
      <c r="H268" s="67" t="s">
        <v>3131</v>
      </c>
      <c r="I268" s="67">
        <v>41026</v>
      </c>
      <c r="J268" s="48" t="s">
        <v>2522</v>
      </c>
      <c r="K268" s="48" t="s">
        <v>2523</v>
      </c>
      <c r="L268" s="48" t="s">
        <v>5277</v>
      </c>
      <c r="M268" s="67" t="s">
        <v>2524</v>
      </c>
      <c r="N268" s="67" t="s">
        <v>3166</v>
      </c>
      <c r="O268" s="67" t="s">
        <v>1963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2525</v>
      </c>
      <c r="C269" s="10">
        <v>40997</v>
      </c>
      <c r="D269" s="48">
        <v>41114</v>
      </c>
      <c r="E269" s="48" t="s">
        <v>1700</v>
      </c>
      <c r="F269" s="48" t="s">
        <v>1547</v>
      </c>
      <c r="G269" s="48" t="s">
        <v>4802</v>
      </c>
      <c r="H269" s="67" t="s">
        <v>503</v>
      </c>
      <c r="I269" s="67" t="s">
        <v>503</v>
      </c>
      <c r="J269" s="48" t="s">
        <v>2526</v>
      </c>
      <c r="K269" s="48" t="s">
        <v>2527</v>
      </c>
      <c r="L269" s="48" t="s">
        <v>5278</v>
      </c>
      <c r="M269" s="67" t="s">
        <v>2528</v>
      </c>
      <c r="N269" s="67" t="s">
        <v>503</v>
      </c>
      <c r="O269" s="67" t="s">
        <v>503</v>
      </c>
      <c r="P269" s="10" t="s">
        <v>503</v>
      </c>
      <c r="Q269" s="67" t="s">
        <v>4810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2536</v>
      </c>
      <c r="C270" s="10">
        <v>40997</v>
      </c>
      <c r="D270" s="48">
        <v>41042</v>
      </c>
      <c r="E270" s="48" t="s">
        <v>1546</v>
      </c>
      <c r="F270" s="48" t="s">
        <v>1547</v>
      </c>
      <c r="G270" s="48" t="s">
        <v>2529</v>
      </c>
      <c r="H270" s="48" t="s">
        <v>2845</v>
      </c>
      <c r="I270" s="48">
        <v>41024</v>
      </c>
      <c r="J270" s="48" t="s">
        <v>2530</v>
      </c>
      <c r="K270" s="48" t="s">
        <v>2531</v>
      </c>
      <c r="L270" s="48" t="s">
        <v>5279</v>
      </c>
      <c r="M270" s="48" t="s">
        <v>2532</v>
      </c>
      <c r="N270" s="48" t="s">
        <v>3070</v>
      </c>
      <c r="O270" s="48" t="s">
        <v>1676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2537</v>
      </c>
      <c r="C271" s="10">
        <v>40997</v>
      </c>
      <c r="D271" s="48">
        <v>41042</v>
      </c>
      <c r="E271" s="48" t="s">
        <v>1546</v>
      </c>
      <c r="F271" s="48" t="s">
        <v>1547</v>
      </c>
      <c r="G271" s="48" t="s">
        <v>2741</v>
      </c>
      <c r="H271" s="48" t="s">
        <v>2672</v>
      </c>
      <c r="I271" s="48">
        <v>41022</v>
      </c>
      <c r="J271" s="48" t="s">
        <v>2533</v>
      </c>
      <c r="K271" s="48" t="s">
        <v>2534</v>
      </c>
      <c r="L271" s="48" t="s">
        <v>5280</v>
      </c>
      <c r="M271" s="48" t="s">
        <v>2535</v>
      </c>
      <c r="N271" s="48" t="s">
        <v>3036</v>
      </c>
      <c r="O271" s="48" t="s">
        <v>2243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2640</v>
      </c>
      <c r="C272" s="10">
        <v>41001</v>
      </c>
      <c r="D272" s="48">
        <v>41046</v>
      </c>
      <c r="E272" s="48" t="s">
        <v>1546</v>
      </c>
      <c r="F272" s="48" t="s">
        <v>1547</v>
      </c>
      <c r="G272" s="48" t="s">
        <v>118</v>
      </c>
      <c r="H272" s="48" t="s">
        <v>2721</v>
      </c>
      <c r="I272" s="48">
        <v>41011</v>
      </c>
      <c r="J272" s="48" t="s">
        <v>2562</v>
      </c>
      <c r="K272" s="48" t="s">
        <v>2563</v>
      </c>
      <c r="L272" s="48" t="s">
        <v>5281</v>
      </c>
      <c r="M272" s="48" t="s">
        <v>2564</v>
      </c>
      <c r="N272" s="48" t="s">
        <v>2729</v>
      </c>
      <c r="O272" s="48" t="s">
        <v>2730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2641</v>
      </c>
      <c r="C273" s="10">
        <v>41001</v>
      </c>
      <c r="D273" s="48">
        <v>41046</v>
      </c>
      <c r="E273" s="48" t="s">
        <v>1546</v>
      </c>
      <c r="F273" s="48" t="s">
        <v>1547</v>
      </c>
      <c r="G273" s="48" t="s">
        <v>118</v>
      </c>
      <c r="H273" s="48" t="s">
        <v>2722</v>
      </c>
      <c r="I273" s="48">
        <v>41010</v>
      </c>
      <c r="J273" s="48" t="s">
        <v>2565</v>
      </c>
      <c r="K273" s="48" t="s">
        <v>2566</v>
      </c>
      <c r="L273" s="48" t="s">
        <v>5282</v>
      </c>
      <c r="M273" s="48" t="s">
        <v>2567</v>
      </c>
      <c r="N273" s="48" t="s">
        <v>2727</v>
      </c>
      <c r="O273" s="48" t="s">
        <v>2728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2642</v>
      </c>
      <c r="C274" s="10">
        <v>41002</v>
      </c>
      <c r="D274" s="48">
        <v>41047</v>
      </c>
      <c r="E274" s="48" t="s">
        <v>1546</v>
      </c>
      <c r="F274" s="48" t="s">
        <v>1547</v>
      </c>
      <c r="G274" s="48" t="s">
        <v>118</v>
      </c>
      <c r="H274" s="48" t="s">
        <v>5810</v>
      </c>
      <c r="I274" s="48">
        <v>41016</v>
      </c>
      <c r="J274" s="48" t="s">
        <v>2568</v>
      </c>
      <c r="K274" s="48" t="s">
        <v>2569</v>
      </c>
      <c r="L274" s="48" t="s">
        <v>5283</v>
      </c>
      <c r="M274" s="48" t="s">
        <v>2639</v>
      </c>
      <c r="N274" s="48" t="s">
        <v>2818</v>
      </c>
      <c r="O274" s="48" t="s">
        <v>1608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2643</v>
      </c>
      <c r="C275" s="10">
        <v>41002</v>
      </c>
      <c r="D275" s="48">
        <v>41047</v>
      </c>
      <c r="E275" s="48" t="s">
        <v>1555</v>
      </c>
      <c r="F275" s="48" t="s">
        <v>1547</v>
      </c>
      <c r="G275" s="48" t="s">
        <v>118</v>
      </c>
      <c r="H275" s="67" t="s">
        <v>503</v>
      </c>
      <c r="I275" s="48">
        <v>41012</v>
      </c>
      <c r="J275" s="48" t="s">
        <v>2570</v>
      </c>
      <c r="K275" s="48" t="s">
        <v>2571</v>
      </c>
      <c r="L275" s="48" t="s">
        <v>5284</v>
      </c>
      <c r="M275" s="67" t="s">
        <v>2572</v>
      </c>
      <c r="N275" s="67" t="s">
        <v>503</v>
      </c>
      <c r="O275" s="67" t="s">
        <v>503</v>
      </c>
      <c r="P275" s="10" t="s">
        <v>503</v>
      </c>
      <c r="Q275" s="67" t="s">
        <v>3602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2644</v>
      </c>
      <c r="C276" s="10">
        <v>41002</v>
      </c>
      <c r="D276" s="48">
        <v>41047</v>
      </c>
      <c r="E276" s="48" t="s">
        <v>1546</v>
      </c>
      <c r="F276" s="48" t="s">
        <v>1547</v>
      </c>
      <c r="G276" s="48" t="s">
        <v>118</v>
      </c>
      <c r="H276" s="48" t="s">
        <v>2734</v>
      </c>
      <c r="I276" s="48">
        <v>41012</v>
      </c>
      <c r="J276" s="48" t="s">
        <v>2573</v>
      </c>
      <c r="K276" s="48" t="s">
        <v>2574</v>
      </c>
      <c r="L276" s="48" t="s">
        <v>5089</v>
      </c>
      <c r="M276" s="48" t="s">
        <v>2575</v>
      </c>
      <c r="N276" s="48" t="s">
        <v>2735</v>
      </c>
      <c r="O276" s="48" t="s">
        <v>2277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1546</v>
      </c>
      <c r="F277" s="48" t="s">
        <v>1789</v>
      </c>
      <c r="G277" s="48" t="s">
        <v>118</v>
      </c>
      <c r="H277" s="48" t="s">
        <v>2847</v>
      </c>
      <c r="I277" s="10">
        <v>41017</v>
      </c>
      <c r="J277" s="48" t="s">
        <v>2576</v>
      </c>
      <c r="K277" s="48" t="s">
        <v>2577</v>
      </c>
      <c r="L277" s="48" t="s">
        <v>5285</v>
      </c>
      <c r="M277" s="48" t="s">
        <v>2578</v>
      </c>
      <c r="N277" s="48" t="s">
        <v>2848</v>
      </c>
      <c r="O277" s="48" t="s">
        <v>2144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2645</v>
      </c>
      <c r="C278" s="10">
        <v>41002</v>
      </c>
      <c r="D278" s="48">
        <v>41047</v>
      </c>
      <c r="E278" s="48" t="s">
        <v>1546</v>
      </c>
      <c r="F278" s="48" t="s">
        <v>1547</v>
      </c>
      <c r="G278" s="48" t="s">
        <v>118</v>
      </c>
      <c r="H278" s="48" t="s">
        <v>2904</v>
      </c>
      <c r="I278" s="48">
        <v>41019</v>
      </c>
      <c r="J278" s="48" t="s">
        <v>2579</v>
      </c>
      <c r="K278" s="48" t="s">
        <v>2580</v>
      </c>
      <c r="L278" s="48" t="s">
        <v>5286</v>
      </c>
      <c r="M278" s="48" t="s">
        <v>2581</v>
      </c>
      <c r="N278" s="48" t="s">
        <v>2905</v>
      </c>
      <c r="O278" s="48" t="s">
        <v>2751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2646</v>
      </c>
      <c r="C279" s="10">
        <v>41002</v>
      </c>
      <c r="D279" s="48">
        <v>41047</v>
      </c>
      <c r="E279" s="48" t="s">
        <v>1555</v>
      </c>
      <c r="F279" s="48" t="s">
        <v>1547</v>
      </c>
      <c r="G279" s="48" t="s">
        <v>118</v>
      </c>
      <c r="H279" s="67" t="s">
        <v>503</v>
      </c>
      <c r="I279" s="67" t="s">
        <v>503</v>
      </c>
      <c r="J279" s="48" t="s">
        <v>2582</v>
      </c>
      <c r="K279" s="48" t="s">
        <v>2583</v>
      </c>
      <c r="L279" s="48" t="s">
        <v>5287</v>
      </c>
      <c r="M279" s="67" t="s">
        <v>2584</v>
      </c>
      <c r="N279" s="67" t="s">
        <v>503</v>
      </c>
      <c r="O279" s="67" t="s">
        <v>503</v>
      </c>
      <c r="P279" s="10" t="s">
        <v>503</v>
      </c>
      <c r="Q279" s="67" t="s">
        <v>3603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2647</v>
      </c>
      <c r="C280" s="10">
        <v>41002</v>
      </c>
      <c r="D280" s="48">
        <v>41047</v>
      </c>
      <c r="E280" s="48" t="s">
        <v>1546</v>
      </c>
      <c r="F280" s="48" t="s">
        <v>1547</v>
      </c>
      <c r="G280" s="48" t="s">
        <v>118</v>
      </c>
      <c r="H280" s="48" t="s">
        <v>2742</v>
      </c>
      <c r="I280" s="48">
        <v>41017</v>
      </c>
      <c r="J280" s="48" t="s">
        <v>2585</v>
      </c>
      <c r="K280" s="48" t="s">
        <v>2586</v>
      </c>
      <c r="L280" s="48" t="s">
        <v>5288</v>
      </c>
      <c r="M280" s="48" t="s">
        <v>2587</v>
      </c>
      <c r="N280" s="48" t="s">
        <v>2849</v>
      </c>
      <c r="O280" s="48" t="s">
        <v>1979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1555</v>
      </c>
      <c r="F281" s="48" t="s">
        <v>1789</v>
      </c>
      <c r="G281" s="48" t="s">
        <v>118</v>
      </c>
      <c r="H281" s="67" t="s">
        <v>503</v>
      </c>
      <c r="I281" s="67" t="s">
        <v>503</v>
      </c>
      <c r="J281" s="48" t="s">
        <v>2588</v>
      </c>
      <c r="K281" s="48" t="s">
        <v>2589</v>
      </c>
      <c r="L281" s="48" t="s">
        <v>5289</v>
      </c>
      <c r="M281" s="67" t="s">
        <v>2590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2648</v>
      </c>
      <c r="C282" s="10">
        <v>41002</v>
      </c>
      <c r="D282" s="48">
        <v>41047</v>
      </c>
      <c r="E282" s="48" t="s">
        <v>1546</v>
      </c>
      <c r="F282" s="48" t="s">
        <v>1547</v>
      </c>
      <c r="G282" s="48" t="s">
        <v>118</v>
      </c>
      <c r="H282" s="48" t="s">
        <v>5811</v>
      </c>
      <c r="I282" s="48">
        <v>41015</v>
      </c>
      <c r="J282" s="48" t="s">
        <v>2591</v>
      </c>
      <c r="K282" s="48" t="s">
        <v>2592</v>
      </c>
      <c r="L282" s="48" t="s">
        <v>5290</v>
      </c>
      <c r="M282" s="48" t="s">
        <v>2593</v>
      </c>
      <c r="N282" s="48" t="s">
        <v>2750</v>
      </c>
      <c r="O282" s="48" t="s">
        <v>2751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2649</v>
      </c>
      <c r="C283" s="10">
        <v>41002</v>
      </c>
      <c r="D283" s="48">
        <v>41047</v>
      </c>
      <c r="E283" s="48" t="s">
        <v>1546</v>
      </c>
      <c r="F283" s="48" t="s">
        <v>1547</v>
      </c>
      <c r="G283" s="48" t="s">
        <v>118</v>
      </c>
      <c r="H283" s="48" t="s">
        <v>2814</v>
      </c>
      <c r="I283" s="48">
        <v>41018</v>
      </c>
      <c r="J283" s="48" t="s">
        <v>2594</v>
      </c>
      <c r="K283" s="48" t="s">
        <v>2595</v>
      </c>
      <c r="L283" s="48" t="s">
        <v>5291</v>
      </c>
      <c r="M283" s="48" t="s">
        <v>2596</v>
      </c>
      <c r="N283" s="48" t="s">
        <v>2906</v>
      </c>
      <c r="O283" s="48" t="s">
        <v>1577</v>
      </c>
      <c r="P283" s="10">
        <v>41018</v>
      </c>
      <c r="Q283" s="67" t="s">
        <v>2815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2650</v>
      </c>
      <c r="C284" s="10">
        <v>41002</v>
      </c>
      <c r="D284" s="48">
        <v>41047</v>
      </c>
      <c r="E284" s="48" t="s">
        <v>1546</v>
      </c>
      <c r="F284" s="48" t="s">
        <v>1547</v>
      </c>
      <c r="G284" s="48" t="s">
        <v>118</v>
      </c>
      <c r="H284" s="48" t="s">
        <v>2736</v>
      </c>
      <c r="I284" s="48">
        <v>41012</v>
      </c>
      <c r="J284" s="48" t="s">
        <v>2597</v>
      </c>
      <c r="K284" s="48" t="s">
        <v>2598</v>
      </c>
      <c r="L284" s="48" t="s">
        <v>5292</v>
      </c>
      <c r="M284" s="48" t="s">
        <v>2599</v>
      </c>
      <c r="N284" s="48" t="s">
        <v>2737</v>
      </c>
      <c r="O284" s="48" t="s">
        <v>1608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1546</v>
      </c>
      <c r="F285" s="48" t="s">
        <v>1789</v>
      </c>
      <c r="G285" s="48" t="s">
        <v>118</v>
      </c>
      <c r="H285" s="67" t="s">
        <v>3212</v>
      </c>
      <c r="I285" s="67">
        <v>41038</v>
      </c>
      <c r="J285" s="48" t="s">
        <v>2600</v>
      </c>
      <c r="K285" s="48" t="s">
        <v>2601</v>
      </c>
      <c r="L285" s="48" t="s">
        <v>5293</v>
      </c>
      <c r="M285" s="67" t="s">
        <v>2602</v>
      </c>
      <c r="N285" s="67" t="s">
        <v>3213</v>
      </c>
      <c r="O285" s="67" t="s">
        <v>1819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2651</v>
      </c>
      <c r="C286" s="10">
        <v>41002</v>
      </c>
      <c r="D286" s="48">
        <v>41047</v>
      </c>
      <c r="E286" s="48" t="s">
        <v>1546</v>
      </c>
      <c r="F286" s="48" t="s">
        <v>1547</v>
      </c>
      <c r="G286" s="48" t="s">
        <v>118</v>
      </c>
      <c r="H286" s="48" t="s">
        <v>2743</v>
      </c>
      <c r="I286" s="48">
        <v>41016</v>
      </c>
      <c r="J286" s="48" t="s">
        <v>2603</v>
      </c>
      <c r="K286" s="48" t="s">
        <v>2604</v>
      </c>
      <c r="L286" s="48" t="s">
        <v>5294</v>
      </c>
      <c r="M286" s="48" t="s">
        <v>2605</v>
      </c>
      <c r="N286" s="48" t="s">
        <v>2816</v>
      </c>
      <c r="O286" s="48" t="s">
        <v>2277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2652</v>
      </c>
      <c r="C287" s="10">
        <v>41002</v>
      </c>
      <c r="D287" s="48">
        <v>41047</v>
      </c>
      <c r="E287" s="48" t="s">
        <v>1546</v>
      </c>
      <c r="F287" s="48" t="s">
        <v>1547</v>
      </c>
      <c r="G287" s="48" t="s">
        <v>118</v>
      </c>
      <c r="H287" s="48" t="s">
        <v>3037</v>
      </c>
      <c r="I287" s="48">
        <v>41023</v>
      </c>
      <c r="J287" s="48" t="s">
        <v>2606</v>
      </c>
      <c r="K287" s="48" t="s">
        <v>2607</v>
      </c>
      <c r="L287" s="48" t="s">
        <v>5295</v>
      </c>
      <c r="M287" s="48" t="s">
        <v>2608</v>
      </c>
      <c r="N287" s="48" t="s">
        <v>3064</v>
      </c>
      <c r="O287" s="48" t="s">
        <v>1979</v>
      </c>
      <c r="P287" s="10">
        <v>41023</v>
      </c>
      <c r="Q287" s="67" t="s">
        <v>3604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2653</v>
      </c>
      <c r="C288" s="10">
        <v>41002</v>
      </c>
      <c r="D288" s="48">
        <v>41047</v>
      </c>
      <c r="E288" s="48" t="s">
        <v>1546</v>
      </c>
      <c r="F288" s="48" t="s">
        <v>1547</v>
      </c>
      <c r="G288" s="48" t="s">
        <v>118</v>
      </c>
      <c r="H288" s="48" t="s">
        <v>2817</v>
      </c>
      <c r="I288" s="48">
        <v>41023</v>
      </c>
      <c r="J288" s="48" t="s">
        <v>2609</v>
      </c>
      <c r="K288" s="48" t="s">
        <v>2610</v>
      </c>
      <c r="L288" s="48" t="s">
        <v>5296</v>
      </c>
      <c r="M288" s="48" t="s">
        <v>2611</v>
      </c>
      <c r="N288" s="48" t="s">
        <v>3065</v>
      </c>
      <c r="O288" s="48" t="s">
        <v>2730</v>
      </c>
      <c r="P288" s="10">
        <v>41023</v>
      </c>
      <c r="Q288" s="67" t="s">
        <v>3605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2654</v>
      </c>
      <c r="C289" s="10">
        <v>41002</v>
      </c>
      <c r="D289" s="48">
        <v>41047</v>
      </c>
      <c r="E289" s="48" t="s">
        <v>1546</v>
      </c>
      <c r="F289" s="48" t="s">
        <v>1547</v>
      </c>
      <c r="G289" s="48" t="s">
        <v>118</v>
      </c>
      <c r="H289" s="48" t="s">
        <v>2850</v>
      </c>
      <c r="I289" s="48">
        <v>41019</v>
      </c>
      <c r="J289" s="48" t="s">
        <v>2612</v>
      </c>
      <c r="K289" s="48" t="s">
        <v>2613</v>
      </c>
      <c r="L289" s="48" t="s">
        <v>5297</v>
      </c>
      <c r="M289" s="48" t="s">
        <v>2614</v>
      </c>
      <c r="N289" s="48" t="s">
        <v>2907</v>
      </c>
      <c r="O289" s="48" t="s">
        <v>2482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1555</v>
      </c>
      <c r="F290" s="48" t="s">
        <v>1789</v>
      </c>
      <c r="G290" s="48" t="s">
        <v>118</v>
      </c>
      <c r="H290" s="67" t="s">
        <v>503</v>
      </c>
      <c r="I290" s="67" t="s">
        <v>503</v>
      </c>
      <c r="J290" s="48" t="s">
        <v>2615</v>
      </c>
      <c r="K290" s="48" t="s">
        <v>2616</v>
      </c>
      <c r="L290" s="48" t="s">
        <v>5298</v>
      </c>
      <c r="M290" s="67" t="s">
        <v>2617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2655</v>
      </c>
      <c r="C291" s="10">
        <v>41002</v>
      </c>
      <c r="D291" s="48">
        <v>41047</v>
      </c>
      <c r="E291" s="48" t="s">
        <v>1546</v>
      </c>
      <c r="F291" s="48" t="s">
        <v>1547</v>
      </c>
      <c r="G291" s="48" t="s">
        <v>118</v>
      </c>
      <c r="H291" s="48" t="s">
        <v>2738</v>
      </c>
      <c r="I291" s="48">
        <v>41012</v>
      </c>
      <c r="J291" s="48" t="s">
        <v>2618</v>
      </c>
      <c r="K291" s="48" t="s">
        <v>2619</v>
      </c>
      <c r="L291" s="48" t="s">
        <v>5085</v>
      </c>
      <c r="M291" s="48" t="s">
        <v>2620</v>
      </c>
      <c r="N291" s="48" t="s">
        <v>2739</v>
      </c>
      <c r="O291" s="48" t="s">
        <v>1637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2656</v>
      </c>
      <c r="C292" s="10">
        <v>41002</v>
      </c>
      <c r="D292" s="48">
        <v>41047</v>
      </c>
      <c r="E292" s="48" t="s">
        <v>1555</v>
      </c>
      <c r="F292" s="48" t="s">
        <v>1547</v>
      </c>
      <c r="G292" s="48" t="s">
        <v>118</v>
      </c>
      <c r="H292" s="67" t="s">
        <v>503</v>
      </c>
      <c r="I292" s="67" t="s">
        <v>503</v>
      </c>
      <c r="J292" s="48" t="s">
        <v>2621</v>
      </c>
      <c r="K292" s="48" t="s">
        <v>2622</v>
      </c>
      <c r="L292" s="48" t="s">
        <v>5299</v>
      </c>
      <c r="M292" s="67" t="s">
        <v>2623</v>
      </c>
      <c r="N292" s="67" t="s">
        <v>503</v>
      </c>
      <c r="O292" s="67" t="s">
        <v>503</v>
      </c>
      <c r="P292" s="10" t="s">
        <v>503</v>
      </c>
      <c r="Q292" s="67" t="s">
        <v>3606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2657</v>
      </c>
      <c r="C293" s="10">
        <v>41002</v>
      </c>
      <c r="D293" s="48">
        <v>41047</v>
      </c>
      <c r="E293" s="48" t="s">
        <v>1546</v>
      </c>
      <c r="F293" s="48" t="s">
        <v>1547</v>
      </c>
      <c r="G293" s="48" t="s">
        <v>118</v>
      </c>
      <c r="H293" s="48" t="s">
        <v>2851</v>
      </c>
      <c r="I293" s="48">
        <v>41019</v>
      </c>
      <c r="J293" s="48" t="s">
        <v>2624</v>
      </c>
      <c r="K293" s="48" t="s">
        <v>2625</v>
      </c>
      <c r="L293" s="48" t="s">
        <v>5300</v>
      </c>
      <c r="M293" s="48" t="s">
        <v>2626</v>
      </c>
      <c r="N293" s="48" t="s">
        <v>2908</v>
      </c>
      <c r="O293" s="48" t="s">
        <v>1584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2658</v>
      </c>
      <c r="C294" s="10">
        <v>41002</v>
      </c>
      <c r="D294" s="48">
        <v>41047</v>
      </c>
      <c r="E294" s="48" t="s">
        <v>1555</v>
      </c>
      <c r="F294" s="48" t="s">
        <v>1547</v>
      </c>
      <c r="G294" s="48" t="s">
        <v>118</v>
      </c>
      <c r="H294" s="67" t="s">
        <v>503</v>
      </c>
      <c r="I294" s="67" t="s">
        <v>503</v>
      </c>
      <c r="J294" s="48" t="s">
        <v>2627</v>
      </c>
      <c r="K294" s="48" t="s">
        <v>2628</v>
      </c>
      <c r="L294" s="48" t="s">
        <v>5301</v>
      </c>
      <c r="M294" s="67" t="s">
        <v>2629</v>
      </c>
      <c r="N294" s="67" t="s">
        <v>503</v>
      </c>
      <c r="O294" s="67" t="s">
        <v>503</v>
      </c>
      <c r="P294" s="10" t="s">
        <v>503</v>
      </c>
      <c r="Q294" s="67" t="s">
        <v>2909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2659</v>
      </c>
      <c r="C295" s="10">
        <v>41002</v>
      </c>
      <c r="D295" s="48">
        <v>41047</v>
      </c>
      <c r="E295" s="48" t="s">
        <v>1546</v>
      </c>
      <c r="F295" s="48" t="s">
        <v>1547</v>
      </c>
      <c r="G295" s="48" t="s">
        <v>118</v>
      </c>
      <c r="H295" s="48" t="s">
        <v>2744</v>
      </c>
      <c r="I295" s="48">
        <v>41022</v>
      </c>
      <c r="J295" s="48" t="s">
        <v>2630</v>
      </c>
      <c r="K295" s="48" t="s">
        <v>2631</v>
      </c>
      <c r="L295" s="48" t="s">
        <v>5302</v>
      </c>
      <c r="M295" s="48" t="s">
        <v>2632</v>
      </c>
      <c r="N295" s="48" t="s">
        <v>3038</v>
      </c>
      <c r="O295" s="48" t="s">
        <v>1564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2660</v>
      </c>
      <c r="C296" s="10">
        <v>41002</v>
      </c>
      <c r="D296" s="48">
        <v>41047</v>
      </c>
      <c r="E296" s="48" t="s">
        <v>1546</v>
      </c>
      <c r="F296" s="48" t="s">
        <v>1547</v>
      </c>
      <c r="G296" s="48" t="s">
        <v>2633</v>
      </c>
      <c r="H296" s="48" t="s">
        <v>3199</v>
      </c>
      <c r="I296" s="48">
        <v>41039</v>
      </c>
      <c r="J296" s="48" t="s">
        <v>2634</v>
      </c>
      <c r="K296" s="48" t="s">
        <v>3039</v>
      </c>
      <c r="L296" s="48" t="s">
        <v>5303</v>
      </c>
      <c r="M296" s="67" t="s">
        <v>2635</v>
      </c>
      <c r="N296" s="67" t="s">
        <v>3280</v>
      </c>
      <c r="O296" s="67" t="s">
        <v>1567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2661</v>
      </c>
      <c r="C297" s="10">
        <v>41002</v>
      </c>
      <c r="D297" s="48">
        <v>41047</v>
      </c>
      <c r="E297" s="48" t="s">
        <v>1546</v>
      </c>
      <c r="F297" s="48" t="s">
        <v>1547</v>
      </c>
      <c r="G297" s="48" t="s">
        <v>118</v>
      </c>
      <c r="H297" s="48" t="s">
        <v>2745</v>
      </c>
      <c r="I297" s="48">
        <v>41019</v>
      </c>
      <c r="J297" s="48" t="s">
        <v>2636</v>
      </c>
      <c r="K297" s="48" t="s">
        <v>2637</v>
      </c>
      <c r="L297" s="48" t="s">
        <v>5304</v>
      </c>
      <c r="M297" s="48" t="s">
        <v>2638</v>
      </c>
      <c r="N297" s="48" t="s">
        <v>2910</v>
      </c>
      <c r="O297" s="48" t="s">
        <v>1564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1546</v>
      </c>
      <c r="F298" s="48" t="s">
        <v>1547</v>
      </c>
      <c r="G298" s="48" t="s">
        <v>2676</v>
      </c>
      <c r="H298" s="48" t="s">
        <v>2746</v>
      </c>
      <c r="I298" s="48">
        <v>41015</v>
      </c>
      <c r="J298" s="48" t="s">
        <v>2677</v>
      </c>
      <c r="K298" s="48" t="s">
        <v>2678</v>
      </c>
      <c r="L298" s="48" t="s">
        <v>5305</v>
      </c>
      <c r="M298" s="67" t="s">
        <v>2679</v>
      </c>
      <c r="N298" s="67" t="s">
        <v>2752</v>
      </c>
      <c r="O298" s="48" t="s">
        <v>2747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1700</v>
      </c>
      <c r="F299" s="48" t="s">
        <v>1547</v>
      </c>
      <c r="G299" s="48" t="s">
        <v>2680</v>
      </c>
      <c r="H299" s="67" t="s">
        <v>503</v>
      </c>
      <c r="I299" s="67" t="s">
        <v>503</v>
      </c>
      <c r="J299" s="48" t="s">
        <v>2681</v>
      </c>
      <c r="K299" s="48" t="s">
        <v>2682</v>
      </c>
      <c r="L299" s="48" t="s">
        <v>5306</v>
      </c>
      <c r="M299" s="67" t="s">
        <v>2683</v>
      </c>
      <c r="N299" s="67" t="s">
        <v>503</v>
      </c>
      <c r="O299" s="67" t="s">
        <v>503</v>
      </c>
      <c r="P299" s="10" t="s">
        <v>503</v>
      </c>
      <c r="Q299" s="67" t="s">
        <v>4579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1700</v>
      </c>
      <c r="F300" s="48" t="s">
        <v>1547</v>
      </c>
      <c r="G300" s="48" t="s">
        <v>2684</v>
      </c>
      <c r="H300" s="67" t="s">
        <v>503</v>
      </c>
      <c r="I300" s="67" t="s">
        <v>503</v>
      </c>
      <c r="J300" s="48" t="s">
        <v>2685</v>
      </c>
      <c r="K300" s="48" t="s">
        <v>4639</v>
      </c>
      <c r="L300" s="48" t="s">
        <v>5307</v>
      </c>
      <c r="M300" s="67" t="s">
        <v>4640</v>
      </c>
      <c r="N300" s="67" t="s">
        <v>503</v>
      </c>
      <c r="O300" s="67" t="s">
        <v>503</v>
      </c>
      <c r="P300" s="10" t="s">
        <v>503</v>
      </c>
      <c r="Q300" s="67" t="s">
        <v>5558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1611</v>
      </c>
      <c r="F301" t="s">
        <v>1547</v>
      </c>
      <c r="G301" t="s">
        <v>2686</v>
      </c>
      <c r="H301" s="67" t="s">
        <v>6073</v>
      </c>
      <c r="I301" s="67">
        <v>41116</v>
      </c>
      <c r="J301" t="s">
        <v>2687</v>
      </c>
      <c r="K301" t="s">
        <v>4641</v>
      </c>
      <c r="L301" t="s">
        <v>5308</v>
      </c>
      <c r="M301" s="67" t="s">
        <v>2688</v>
      </c>
      <c r="N301" s="67" t="s">
        <v>503</v>
      </c>
      <c r="O301" s="67" t="s">
        <v>503</v>
      </c>
      <c r="P301" s="10" t="s">
        <v>503</v>
      </c>
      <c r="Q301" s="67" t="s">
        <v>4579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1546</v>
      </c>
      <c r="F302" t="s">
        <v>1547</v>
      </c>
      <c r="G302" t="s">
        <v>2689</v>
      </c>
      <c r="H302" s="48" t="s">
        <v>3071</v>
      </c>
      <c r="I302" s="48">
        <v>41026</v>
      </c>
      <c r="J302" t="s">
        <v>2690</v>
      </c>
      <c r="K302" t="s">
        <v>2691</v>
      </c>
      <c r="L302" t="s">
        <v>5309</v>
      </c>
      <c r="M302" s="48" t="s">
        <v>2692</v>
      </c>
      <c r="N302" s="48" t="s">
        <v>3152</v>
      </c>
      <c r="O302" s="48" t="s">
        <v>1637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1546</v>
      </c>
      <c r="F303" t="s">
        <v>1547</v>
      </c>
      <c r="G303" t="s">
        <v>2693</v>
      </c>
      <c r="H303" s="48" t="s">
        <v>2852</v>
      </c>
      <c r="I303" s="48">
        <v>41018</v>
      </c>
      <c r="J303" t="s">
        <v>2694</v>
      </c>
      <c r="K303" t="s">
        <v>2695</v>
      </c>
      <c r="L303" t="s">
        <v>5310</v>
      </c>
      <c r="M303" s="48" t="s">
        <v>2696</v>
      </c>
      <c r="N303" s="48" t="s">
        <v>2911</v>
      </c>
      <c r="O303" s="48" t="s">
        <v>2912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1546</v>
      </c>
      <c r="F304" t="s">
        <v>1547</v>
      </c>
      <c r="G304" t="s">
        <v>2693</v>
      </c>
      <c r="H304" s="48" t="s">
        <v>2748</v>
      </c>
      <c r="I304" s="48">
        <v>41017</v>
      </c>
      <c r="J304" t="s">
        <v>2694</v>
      </c>
      <c r="K304" t="s">
        <v>2697</v>
      </c>
      <c r="L304" t="s">
        <v>5310</v>
      </c>
      <c r="M304" s="48" t="s">
        <v>2696</v>
      </c>
      <c r="N304" s="48" t="s">
        <v>2853</v>
      </c>
      <c r="O304" s="48" t="s">
        <v>1969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1546</v>
      </c>
      <c r="F305" t="s">
        <v>1547</v>
      </c>
      <c r="G305" t="s">
        <v>2698</v>
      </c>
      <c r="H305" s="48" t="s">
        <v>2846</v>
      </c>
      <c r="I305" s="48">
        <v>41023</v>
      </c>
      <c r="J305" t="s">
        <v>2699</v>
      </c>
      <c r="K305" t="s">
        <v>2700</v>
      </c>
      <c r="L305" t="s">
        <v>5311</v>
      </c>
      <c r="M305" s="48" t="s">
        <v>2701</v>
      </c>
      <c r="N305" s="48" t="s">
        <v>3066</v>
      </c>
      <c r="O305" s="48" t="s">
        <v>1676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1700</v>
      </c>
      <c r="F306" t="s">
        <v>1547</v>
      </c>
      <c r="G306" t="s">
        <v>2716</v>
      </c>
      <c r="H306" s="67" t="s">
        <v>503</v>
      </c>
      <c r="I306" s="67" t="s">
        <v>503</v>
      </c>
      <c r="J306" t="s">
        <v>2723</v>
      </c>
      <c r="K306" t="s">
        <v>4642</v>
      </c>
      <c r="L306" t="s">
        <v>5312</v>
      </c>
      <c r="M306" s="67" t="s">
        <v>2724</v>
      </c>
      <c r="N306" s="67" t="s">
        <v>503</v>
      </c>
      <c r="O306" s="67" t="s">
        <v>503</v>
      </c>
      <c r="P306" s="10" t="s">
        <v>503</v>
      </c>
      <c r="Q306" s="67" t="s">
        <v>4579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1546</v>
      </c>
      <c r="F307" s="48" t="s">
        <v>1547</v>
      </c>
      <c r="G307" s="48" t="s">
        <v>2753</v>
      </c>
      <c r="H307" s="48" t="s">
        <v>3040</v>
      </c>
      <c r="I307" s="48">
        <v>41036</v>
      </c>
      <c r="J307" s="48" t="s">
        <v>2754</v>
      </c>
      <c r="K307" s="48" t="s">
        <v>2755</v>
      </c>
      <c r="L307" s="48" t="s">
        <v>5313</v>
      </c>
      <c r="M307" s="48" t="s">
        <v>2756</v>
      </c>
      <c r="N307" s="48" t="s">
        <v>3200</v>
      </c>
      <c r="O307" s="48" t="s">
        <v>2274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1700</v>
      </c>
      <c r="F308" s="48" t="s">
        <v>1547</v>
      </c>
      <c r="G308" s="48" t="s">
        <v>2757</v>
      </c>
      <c r="H308" s="67" t="s">
        <v>503</v>
      </c>
      <c r="I308" s="67" t="s">
        <v>503</v>
      </c>
      <c r="J308" s="48" t="s">
        <v>2758</v>
      </c>
      <c r="K308" s="48" t="s">
        <v>4643</v>
      </c>
      <c r="L308" s="48" t="s">
        <v>5314</v>
      </c>
      <c r="M308" s="67" t="s">
        <v>2760</v>
      </c>
      <c r="N308" s="67" t="s">
        <v>503</v>
      </c>
      <c r="O308" s="67" t="s">
        <v>503</v>
      </c>
      <c r="P308" s="10" t="s">
        <v>503</v>
      </c>
      <c r="Q308" s="67" t="s">
        <v>4579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1700</v>
      </c>
      <c r="F309" s="48" t="s">
        <v>1547</v>
      </c>
      <c r="G309" s="48" t="s">
        <v>5315</v>
      </c>
      <c r="H309" s="67" t="s">
        <v>503</v>
      </c>
      <c r="I309" s="67" t="s">
        <v>503</v>
      </c>
      <c r="J309" s="48" t="s">
        <v>2761</v>
      </c>
      <c r="K309" s="48" t="s">
        <v>5316</v>
      </c>
      <c r="L309" s="48" t="s">
        <v>5317</v>
      </c>
      <c r="M309" s="67" t="s">
        <v>2763</v>
      </c>
      <c r="N309" s="67" t="s">
        <v>503</v>
      </c>
      <c r="O309" s="67" t="s">
        <v>503</v>
      </c>
      <c r="P309" s="10" t="s">
        <v>503</v>
      </c>
      <c r="Q309" s="67" t="s">
        <v>5318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1700</v>
      </c>
      <c r="F310" s="48" t="s">
        <v>1547</v>
      </c>
      <c r="G310" s="48" t="s">
        <v>2764</v>
      </c>
      <c r="H310" s="67" t="s">
        <v>503</v>
      </c>
      <c r="I310" s="67" t="s">
        <v>503</v>
      </c>
      <c r="J310" s="48" t="s">
        <v>2765</v>
      </c>
      <c r="K310" s="48" t="s">
        <v>4644</v>
      </c>
      <c r="L310" s="48" t="s">
        <v>5319</v>
      </c>
      <c r="M310" s="67" t="s">
        <v>2767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1546</v>
      </c>
      <c r="F311" s="48" t="s">
        <v>1547</v>
      </c>
      <c r="G311" s="48" t="s">
        <v>2768</v>
      </c>
      <c r="H311" s="48" t="s">
        <v>3201</v>
      </c>
      <c r="I311" s="48">
        <v>41033</v>
      </c>
      <c r="J311" s="48" t="s">
        <v>2769</v>
      </c>
      <c r="K311" s="48" t="s">
        <v>2770</v>
      </c>
      <c r="L311" s="48" t="s">
        <v>5320</v>
      </c>
      <c r="M311" s="48" t="s">
        <v>2771</v>
      </c>
      <c r="N311" s="48" t="s">
        <v>3202</v>
      </c>
      <c r="O311" s="48" t="s">
        <v>1637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1546</v>
      </c>
      <c r="F312" s="48" t="s">
        <v>1547</v>
      </c>
      <c r="G312" s="48" t="s">
        <v>2772</v>
      </c>
      <c r="H312" s="48" t="s">
        <v>3132</v>
      </c>
      <c r="I312" s="48">
        <v>41031</v>
      </c>
      <c r="J312" s="48" t="s">
        <v>2773</v>
      </c>
      <c r="K312" s="48" t="s">
        <v>2774</v>
      </c>
      <c r="L312" s="48" t="s">
        <v>5321</v>
      </c>
      <c r="M312" s="48" t="s">
        <v>2775</v>
      </c>
      <c r="N312" s="48" t="s">
        <v>3171</v>
      </c>
      <c r="O312" s="48" t="s">
        <v>1969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1546</v>
      </c>
      <c r="F313" s="48" t="s">
        <v>1547</v>
      </c>
      <c r="G313" s="48" t="s">
        <v>2776</v>
      </c>
      <c r="H313" s="67" t="s">
        <v>3041</v>
      </c>
      <c r="I313" s="48">
        <v>41032</v>
      </c>
      <c r="J313" s="48" t="s">
        <v>2777</v>
      </c>
      <c r="K313" s="48" t="s">
        <v>2778</v>
      </c>
      <c r="L313" s="48" t="s">
        <v>5322</v>
      </c>
      <c r="M313" s="67" t="s">
        <v>2779</v>
      </c>
      <c r="N313" s="67" t="s">
        <v>3187</v>
      </c>
      <c r="O313" s="48" t="s">
        <v>2243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1611</v>
      </c>
      <c r="F314" s="48" t="s">
        <v>1547</v>
      </c>
      <c r="G314" s="48" t="s">
        <v>2780</v>
      </c>
      <c r="H314" s="67" t="s">
        <v>6074</v>
      </c>
      <c r="I314" s="67">
        <v>41115</v>
      </c>
      <c r="J314" s="48" t="s">
        <v>2781</v>
      </c>
      <c r="K314" s="48" t="s">
        <v>4645</v>
      </c>
      <c r="L314" s="48" t="s">
        <v>5323</v>
      </c>
      <c r="M314" s="67" t="s">
        <v>2783</v>
      </c>
      <c r="N314" s="67" t="s">
        <v>503</v>
      </c>
      <c r="O314" s="67" t="s">
        <v>503</v>
      </c>
      <c r="P314" s="10" t="s">
        <v>503</v>
      </c>
      <c r="Q314" s="67" t="s">
        <v>4579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1546</v>
      </c>
      <c r="F315" s="48" t="s">
        <v>1547</v>
      </c>
      <c r="G315" s="48" t="s">
        <v>2784</v>
      </c>
      <c r="H315" s="67" t="s">
        <v>3652</v>
      </c>
      <c r="I315" s="67">
        <v>41054</v>
      </c>
      <c r="J315" s="48" t="s">
        <v>2785</v>
      </c>
      <c r="K315" s="48" t="s">
        <v>3203</v>
      </c>
      <c r="L315" s="48" t="s">
        <v>5324</v>
      </c>
      <c r="M315" s="67" t="s">
        <v>2787</v>
      </c>
      <c r="N315" s="67" t="s">
        <v>3798</v>
      </c>
      <c r="O315" s="67" t="s">
        <v>1564</v>
      </c>
      <c r="P315" s="10">
        <v>41054</v>
      </c>
      <c r="Q315" s="67" t="s">
        <v>3607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1700</v>
      </c>
      <c r="F316" s="48" t="s">
        <v>1547</v>
      </c>
      <c r="G316" s="48" t="s">
        <v>2788</v>
      </c>
      <c r="H316" s="67" t="s">
        <v>503</v>
      </c>
      <c r="I316" s="67" t="s">
        <v>503</v>
      </c>
      <c r="J316" s="48" t="s">
        <v>2789</v>
      </c>
      <c r="K316" s="48" t="s">
        <v>4646</v>
      </c>
      <c r="L316" s="48" t="s">
        <v>5325</v>
      </c>
      <c r="M316" s="67" t="s">
        <v>2791</v>
      </c>
      <c r="N316" s="67" t="s">
        <v>503</v>
      </c>
      <c r="O316" s="67" t="s">
        <v>503</v>
      </c>
      <c r="P316" s="10" t="s">
        <v>503</v>
      </c>
      <c r="Q316" s="67" t="s">
        <v>4579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1700</v>
      </c>
      <c r="F317" t="s">
        <v>1547</v>
      </c>
      <c r="G317" t="s">
        <v>2819</v>
      </c>
      <c r="H317" s="67" t="s">
        <v>503</v>
      </c>
      <c r="I317" s="67" t="s">
        <v>503</v>
      </c>
      <c r="J317" t="s">
        <v>2820</v>
      </c>
      <c r="K317" t="s">
        <v>4647</v>
      </c>
      <c r="L317" t="s">
        <v>5326</v>
      </c>
      <c r="M317" s="67" t="s">
        <v>2822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1546</v>
      </c>
      <c r="F318" t="s">
        <v>1547</v>
      </c>
      <c r="G318" t="s">
        <v>2823</v>
      </c>
      <c r="H318" s="67" t="s">
        <v>3803</v>
      </c>
      <c r="I318" s="67">
        <v>41059</v>
      </c>
      <c r="J318" t="s">
        <v>2824</v>
      </c>
      <c r="K318" t="s">
        <v>2825</v>
      </c>
      <c r="L318" t="s">
        <v>5327</v>
      </c>
      <c r="M318" s="67" t="s">
        <v>2826</v>
      </c>
      <c r="N318" s="67" t="s">
        <v>3981</v>
      </c>
      <c r="O318" s="67" t="s">
        <v>3982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1546</v>
      </c>
      <c r="F319" t="s">
        <v>1547</v>
      </c>
      <c r="G319" t="s">
        <v>2827</v>
      </c>
      <c r="H319" s="48" t="s">
        <v>3172</v>
      </c>
      <c r="I319" s="48">
        <v>41053</v>
      </c>
      <c r="J319" t="s">
        <v>2828</v>
      </c>
      <c r="K319" t="s">
        <v>2829</v>
      </c>
      <c r="L319" t="s">
        <v>5328</v>
      </c>
      <c r="M319" s="67" t="s">
        <v>2830</v>
      </c>
      <c r="N319" s="67" t="s">
        <v>3713</v>
      </c>
      <c r="O319" s="67" t="s">
        <v>2751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1546</v>
      </c>
      <c r="F320" t="s">
        <v>1547</v>
      </c>
      <c r="G320" t="s">
        <v>2831</v>
      </c>
      <c r="H320" s="48" t="s">
        <v>3042</v>
      </c>
      <c r="I320" s="48">
        <v>41023</v>
      </c>
      <c r="J320" t="s">
        <v>2832</v>
      </c>
      <c r="K320" t="s">
        <v>2833</v>
      </c>
      <c r="L320" t="s">
        <v>5329</v>
      </c>
      <c r="M320" s="48" t="s">
        <v>2834</v>
      </c>
      <c r="N320" s="48" t="s">
        <v>3067</v>
      </c>
      <c r="O320" s="48" t="s">
        <v>3068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1546</v>
      </c>
      <c r="F321" t="s">
        <v>1547</v>
      </c>
      <c r="G321" t="s">
        <v>2855</v>
      </c>
      <c r="H321" s="67" t="s">
        <v>3072</v>
      </c>
      <c r="I321" s="48">
        <v>41032</v>
      </c>
      <c r="J321" t="s">
        <v>2856</v>
      </c>
      <c r="K321" t="s">
        <v>2857</v>
      </c>
      <c r="L321" t="s">
        <v>5330</v>
      </c>
      <c r="M321" s="67" t="s">
        <v>2858</v>
      </c>
      <c r="N321" s="67" t="s">
        <v>3188</v>
      </c>
      <c r="O321" s="48" t="s">
        <v>3189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1611</v>
      </c>
      <c r="F322" t="s">
        <v>1547</v>
      </c>
      <c r="G322" t="s">
        <v>2859</v>
      </c>
      <c r="H322" s="67" t="s">
        <v>5812</v>
      </c>
      <c r="I322" s="67">
        <v>41107</v>
      </c>
      <c r="J322" t="s">
        <v>2860</v>
      </c>
      <c r="K322" t="s">
        <v>4648</v>
      </c>
      <c r="L322" t="s">
        <v>5331</v>
      </c>
      <c r="M322" s="67" t="s">
        <v>2862</v>
      </c>
      <c r="N322" s="67" t="s">
        <v>5989</v>
      </c>
      <c r="O322" s="67" t="s">
        <v>5970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1700</v>
      </c>
      <c r="F323" t="s">
        <v>1547</v>
      </c>
      <c r="G323" t="s">
        <v>2863</v>
      </c>
      <c r="H323" s="67" t="s">
        <v>503</v>
      </c>
      <c r="I323" s="67" t="s">
        <v>503</v>
      </c>
      <c r="J323" t="s">
        <v>2864</v>
      </c>
      <c r="K323" t="s">
        <v>4649</v>
      </c>
      <c r="L323" t="s">
        <v>5332</v>
      </c>
      <c r="M323" s="67" t="s">
        <v>2866</v>
      </c>
      <c r="N323" s="67" t="s">
        <v>503</v>
      </c>
      <c r="O323" s="67" t="s">
        <v>503</v>
      </c>
      <c r="P323" s="10" t="s">
        <v>503</v>
      </c>
      <c r="Q323" s="67" t="s">
        <v>4579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1546</v>
      </c>
      <c r="F324" t="s">
        <v>1547</v>
      </c>
      <c r="G324" t="s">
        <v>2867</v>
      </c>
      <c r="H324" s="67" t="s">
        <v>3190</v>
      </c>
      <c r="I324" s="48">
        <v>41032</v>
      </c>
      <c r="J324" t="s">
        <v>2868</v>
      </c>
      <c r="K324" t="s">
        <v>2869</v>
      </c>
      <c r="L324" t="s">
        <v>5333</v>
      </c>
      <c r="M324" s="67" t="s">
        <v>2870</v>
      </c>
      <c r="N324" s="67" t="s">
        <v>3191</v>
      </c>
      <c r="O324" s="48" t="s">
        <v>1929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1700</v>
      </c>
      <c r="F325" t="s">
        <v>1547</v>
      </c>
      <c r="G325" t="s">
        <v>2871</v>
      </c>
      <c r="H325" s="67" t="s">
        <v>503</v>
      </c>
      <c r="I325" s="67" t="s">
        <v>503</v>
      </c>
      <c r="J325" t="s">
        <v>2872</v>
      </c>
      <c r="K325" t="s">
        <v>4650</v>
      </c>
      <c r="L325" t="s">
        <v>5334</v>
      </c>
      <c r="M325" s="67" t="s">
        <v>2874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1546</v>
      </c>
      <c r="F326" t="s">
        <v>1547</v>
      </c>
      <c r="G326" t="s">
        <v>2875</v>
      </c>
      <c r="H326" s="48" t="s">
        <v>3173</v>
      </c>
      <c r="I326" s="48">
        <v>41032</v>
      </c>
      <c r="J326" t="s">
        <v>2876</v>
      </c>
      <c r="K326" t="s">
        <v>2877</v>
      </c>
      <c r="L326" t="s">
        <v>5335</v>
      </c>
      <c r="M326" s="48" t="s">
        <v>2878</v>
      </c>
      <c r="N326" s="48" t="s">
        <v>3192</v>
      </c>
      <c r="O326" s="48" t="s">
        <v>1637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1546</v>
      </c>
      <c r="F327" t="s">
        <v>1547</v>
      </c>
      <c r="G327" t="s">
        <v>2879</v>
      </c>
      <c r="H327" s="67" t="s">
        <v>3133</v>
      </c>
      <c r="I327" s="48">
        <v>41031</v>
      </c>
      <c r="J327" t="s">
        <v>2880</v>
      </c>
      <c r="K327" t="s">
        <v>2881</v>
      </c>
      <c r="L327" t="s">
        <v>5336</v>
      </c>
      <c r="M327" s="67" t="s">
        <v>2882</v>
      </c>
      <c r="N327" s="67" t="s">
        <v>3174</v>
      </c>
      <c r="O327" s="48" t="s">
        <v>3175</v>
      </c>
      <c r="P327" s="10">
        <v>41031</v>
      </c>
      <c r="Q327" s="67" t="s">
        <v>3134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1700</v>
      </c>
      <c r="F328" t="s">
        <v>1547</v>
      </c>
      <c r="G328" t="s">
        <v>2883</v>
      </c>
      <c r="H328" s="67" t="s">
        <v>503</v>
      </c>
      <c r="I328" s="67" t="s">
        <v>503</v>
      </c>
      <c r="J328" t="s">
        <v>2884</v>
      </c>
      <c r="K328" t="s">
        <v>4651</v>
      </c>
      <c r="L328" t="s">
        <v>5337</v>
      </c>
      <c r="M328" s="67" t="s">
        <v>4652</v>
      </c>
      <c r="N328" s="67" t="s">
        <v>503</v>
      </c>
      <c r="O328" s="67" t="s">
        <v>503</v>
      </c>
      <c r="P328" s="10" t="s">
        <v>503</v>
      </c>
      <c r="Q328" s="67" t="s">
        <v>4579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1700</v>
      </c>
      <c r="F329" t="s">
        <v>1547</v>
      </c>
      <c r="G329" t="s">
        <v>2913</v>
      </c>
      <c r="H329" s="67" t="s">
        <v>503</v>
      </c>
      <c r="I329" s="67" t="s">
        <v>503</v>
      </c>
      <c r="J329" t="s">
        <v>2914</v>
      </c>
      <c r="K329" t="s">
        <v>2915</v>
      </c>
      <c r="L329" t="s">
        <v>5338</v>
      </c>
      <c r="M329" s="67" t="s">
        <v>2916</v>
      </c>
      <c r="N329" s="67" t="s">
        <v>503</v>
      </c>
      <c r="O329" s="67" t="s">
        <v>503</v>
      </c>
      <c r="P329" s="10" t="s">
        <v>503</v>
      </c>
      <c r="Q329" s="67" t="s">
        <v>4653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1546</v>
      </c>
      <c r="F330" t="s">
        <v>1547</v>
      </c>
      <c r="G330" t="s">
        <v>2917</v>
      </c>
      <c r="H330" s="67" t="s">
        <v>5813</v>
      </c>
      <c r="I330" s="67">
        <v>41102</v>
      </c>
      <c r="J330" t="s">
        <v>2918</v>
      </c>
      <c r="K330" t="s">
        <v>4811</v>
      </c>
      <c r="L330" t="s">
        <v>5339</v>
      </c>
      <c r="M330" s="67" t="s">
        <v>2920</v>
      </c>
      <c r="N330" s="67" t="s">
        <v>5814</v>
      </c>
      <c r="O330" s="67" t="s">
        <v>1584</v>
      </c>
      <c r="P330" s="10">
        <v>41108</v>
      </c>
      <c r="Q330" s="67" t="s">
        <v>4812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1700</v>
      </c>
      <c r="F331" t="s">
        <v>1547</v>
      </c>
      <c r="G331" t="s">
        <v>2921</v>
      </c>
      <c r="H331" s="67" t="s">
        <v>503</v>
      </c>
      <c r="I331" s="67" t="s">
        <v>503</v>
      </c>
      <c r="J331" t="s">
        <v>2922</v>
      </c>
      <c r="K331" t="s">
        <v>4813</v>
      </c>
      <c r="L331" t="s">
        <v>5340</v>
      </c>
      <c r="M331" s="67" t="s">
        <v>2924</v>
      </c>
      <c r="N331" s="67" t="s">
        <v>503</v>
      </c>
      <c r="O331" s="67" t="s">
        <v>503</v>
      </c>
      <c r="P331" s="10" t="s">
        <v>503</v>
      </c>
      <c r="Q331" s="67" t="s">
        <v>4812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1546</v>
      </c>
      <c r="F332" t="s">
        <v>1547</v>
      </c>
      <c r="G332" t="s">
        <v>2925</v>
      </c>
      <c r="H332" s="48" t="s">
        <v>3176</v>
      </c>
      <c r="I332" s="48">
        <v>41033</v>
      </c>
      <c r="J332" t="s">
        <v>2926</v>
      </c>
      <c r="K332" t="s">
        <v>2927</v>
      </c>
      <c r="L332" t="s">
        <v>5341</v>
      </c>
      <c r="M332" s="48" t="s">
        <v>2928</v>
      </c>
      <c r="N332" s="48" t="s">
        <v>3204</v>
      </c>
      <c r="O332" s="48" t="s">
        <v>1567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1546</v>
      </c>
      <c r="F333" t="s">
        <v>1547</v>
      </c>
      <c r="G333" t="s">
        <v>2929</v>
      </c>
      <c r="H333" s="48" t="s">
        <v>3073</v>
      </c>
      <c r="I333" s="48">
        <v>41038</v>
      </c>
      <c r="J333" t="s">
        <v>2930</v>
      </c>
      <c r="K333" t="s">
        <v>2931</v>
      </c>
      <c r="L333" t="s">
        <v>5342</v>
      </c>
      <c r="M333" s="67" t="s">
        <v>2932</v>
      </c>
      <c r="N333" s="67" t="s">
        <v>3281</v>
      </c>
      <c r="O333" s="67" t="s">
        <v>3282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1546</v>
      </c>
      <c r="F334" t="s">
        <v>1547</v>
      </c>
      <c r="G334" t="s">
        <v>2929</v>
      </c>
      <c r="H334" s="48" t="s">
        <v>3074</v>
      </c>
      <c r="I334" s="48">
        <v>41040</v>
      </c>
      <c r="J334" t="s">
        <v>2933</v>
      </c>
      <c r="K334" t="s">
        <v>2934</v>
      </c>
      <c r="L334" t="s">
        <v>5343</v>
      </c>
      <c r="M334" s="67" t="s">
        <v>2935</v>
      </c>
      <c r="N334" s="67" t="s">
        <v>3291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1611</v>
      </c>
      <c r="F335" t="s">
        <v>1547</v>
      </c>
      <c r="G335" t="s">
        <v>2929</v>
      </c>
      <c r="H335" s="48" t="s">
        <v>3177</v>
      </c>
      <c r="I335" s="48">
        <v>41030</v>
      </c>
      <c r="J335" t="s">
        <v>2936</v>
      </c>
      <c r="K335" t="s">
        <v>4814</v>
      </c>
      <c r="L335" t="s">
        <v>5344</v>
      </c>
      <c r="M335" s="67" t="s">
        <v>2935</v>
      </c>
      <c r="N335" s="67" t="s">
        <v>503</v>
      </c>
      <c r="O335" s="67" t="s">
        <v>503</v>
      </c>
      <c r="P335" s="10" t="s">
        <v>503</v>
      </c>
      <c r="Q335" s="67" t="s">
        <v>4804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1546</v>
      </c>
      <c r="F336" t="s">
        <v>1547</v>
      </c>
      <c r="G336" t="s">
        <v>2929</v>
      </c>
      <c r="H336" s="48" t="s">
        <v>3178</v>
      </c>
      <c r="I336" s="48">
        <v>41040</v>
      </c>
      <c r="J336" t="s">
        <v>2938</v>
      </c>
      <c r="K336" t="s">
        <v>2939</v>
      </c>
      <c r="L336" t="s">
        <v>5343</v>
      </c>
      <c r="M336" s="67" t="s">
        <v>2935</v>
      </c>
      <c r="N336" s="67" t="s">
        <v>3292</v>
      </c>
      <c r="O336" s="67" t="s">
        <v>2243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1546</v>
      </c>
      <c r="F337" t="s">
        <v>1547</v>
      </c>
      <c r="G337" t="s">
        <v>2929</v>
      </c>
      <c r="H337" s="48" t="s">
        <v>3179</v>
      </c>
      <c r="I337" s="48">
        <v>41039</v>
      </c>
      <c r="J337" t="s">
        <v>2940</v>
      </c>
      <c r="K337" t="s">
        <v>2941</v>
      </c>
      <c r="L337" t="s">
        <v>5343</v>
      </c>
      <c r="M337" s="67" t="s">
        <v>2935</v>
      </c>
      <c r="N337" s="67" t="s">
        <v>3283</v>
      </c>
      <c r="O337" s="67" t="s">
        <v>2274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1546</v>
      </c>
      <c r="F338" t="s">
        <v>1547</v>
      </c>
      <c r="G338" t="s">
        <v>2716</v>
      </c>
      <c r="H338" s="48" t="s">
        <v>3180</v>
      </c>
      <c r="I338" s="48">
        <v>41066</v>
      </c>
      <c r="J338" t="s">
        <v>2942</v>
      </c>
      <c r="K338" t="s">
        <v>2943</v>
      </c>
      <c r="L338" t="s">
        <v>5312</v>
      </c>
      <c r="M338" s="67" t="s">
        <v>2944</v>
      </c>
      <c r="N338" s="67" t="s">
        <v>4043</v>
      </c>
      <c r="O338" s="67" t="s">
        <v>2243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1546</v>
      </c>
      <c r="F339" t="s">
        <v>1547</v>
      </c>
      <c r="G339" t="s">
        <v>2716</v>
      </c>
      <c r="H339" s="67" t="s">
        <v>3206</v>
      </c>
      <c r="I339" s="48">
        <v>41060</v>
      </c>
      <c r="J339" t="s">
        <v>2945</v>
      </c>
      <c r="K339" t="s">
        <v>2946</v>
      </c>
      <c r="L339" t="s">
        <v>5312</v>
      </c>
      <c r="M339" s="67" t="s">
        <v>2947</v>
      </c>
      <c r="N339" s="67" t="s">
        <v>3989</v>
      </c>
      <c r="O339" s="67" t="s">
        <v>1564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1546</v>
      </c>
      <c r="F340" t="s">
        <v>1547</v>
      </c>
      <c r="G340" t="s">
        <v>2716</v>
      </c>
      <c r="H340" s="48" t="s">
        <v>3181</v>
      </c>
      <c r="I340" s="48">
        <v>41074</v>
      </c>
      <c r="J340" t="s">
        <v>2948</v>
      </c>
      <c r="K340" t="s">
        <v>2949</v>
      </c>
      <c r="L340" t="s">
        <v>5312</v>
      </c>
      <c r="M340" s="67" t="s">
        <v>2950</v>
      </c>
      <c r="N340" s="67" t="s">
        <v>4074</v>
      </c>
      <c r="O340" s="67" t="s">
        <v>2751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1546</v>
      </c>
      <c r="F341" t="s">
        <v>1547</v>
      </c>
      <c r="G341" t="s">
        <v>190</v>
      </c>
      <c r="H341" s="48" t="s">
        <v>3182</v>
      </c>
      <c r="I341" s="48">
        <v>41066</v>
      </c>
      <c r="J341" t="s">
        <v>2951</v>
      </c>
      <c r="K341" t="s">
        <v>2952</v>
      </c>
      <c r="L341" t="s">
        <v>5058</v>
      </c>
      <c r="M341" s="67" t="s">
        <v>2953</v>
      </c>
      <c r="N341" s="67" t="s">
        <v>4044</v>
      </c>
      <c r="O341" s="67" t="s">
        <v>2751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1546</v>
      </c>
      <c r="F342" t="s">
        <v>1547</v>
      </c>
      <c r="G342" t="s">
        <v>190</v>
      </c>
      <c r="H342" s="67" t="s">
        <v>4009</v>
      </c>
      <c r="I342" s="67">
        <v>41061</v>
      </c>
      <c r="J342" t="s">
        <v>2954</v>
      </c>
      <c r="K342" t="s">
        <v>2955</v>
      </c>
      <c r="L342" t="s">
        <v>5058</v>
      </c>
      <c r="M342" s="67" t="s">
        <v>2956</v>
      </c>
      <c r="N342" s="67" t="s">
        <v>4010</v>
      </c>
      <c r="O342" s="67" t="s">
        <v>1979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1546</v>
      </c>
      <c r="F343" t="s">
        <v>1547</v>
      </c>
      <c r="G343" t="s">
        <v>3043</v>
      </c>
      <c r="H343" s="67" t="s">
        <v>3214</v>
      </c>
      <c r="I343" s="67">
        <v>41039</v>
      </c>
      <c r="J343" t="s">
        <v>3044</v>
      </c>
      <c r="K343" t="s">
        <v>3045</v>
      </c>
      <c r="L343" t="s">
        <v>5345</v>
      </c>
      <c r="M343" s="67" t="s">
        <v>3046</v>
      </c>
      <c r="N343" s="67" t="s">
        <v>3293</v>
      </c>
      <c r="O343" s="67" t="s">
        <v>2751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1546</v>
      </c>
      <c r="F344" t="s">
        <v>1547</v>
      </c>
      <c r="G344" t="s">
        <v>3043</v>
      </c>
      <c r="H344" s="67" t="s">
        <v>3215</v>
      </c>
      <c r="I344" s="67">
        <v>41038</v>
      </c>
      <c r="J344" t="s">
        <v>3047</v>
      </c>
      <c r="K344" t="s">
        <v>3048</v>
      </c>
      <c r="L344" t="s">
        <v>5345</v>
      </c>
      <c r="M344" s="67" t="s">
        <v>3049</v>
      </c>
      <c r="N344" s="67" t="s">
        <v>3284</v>
      </c>
      <c r="O344" s="67" t="s">
        <v>2751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1546</v>
      </c>
      <c r="F345" t="s">
        <v>1547</v>
      </c>
      <c r="G345" t="s">
        <v>3050</v>
      </c>
      <c r="H345" s="67" t="s">
        <v>3294</v>
      </c>
      <c r="I345" s="67">
        <v>41045</v>
      </c>
      <c r="J345" t="s">
        <v>3051</v>
      </c>
      <c r="K345" t="s">
        <v>3052</v>
      </c>
      <c r="L345" t="s">
        <v>5346</v>
      </c>
      <c r="M345" s="67" t="s">
        <v>3053</v>
      </c>
      <c r="N345" s="67" t="s">
        <v>3478</v>
      </c>
      <c r="O345" s="67" t="s">
        <v>2751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1546</v>
      </c>
      <c r="F346" t="s">
        <v>1547</v>
      </c>
      <c r="G346" t="s">
        <v>3050</v>
      </c>
      <c r="H346" s="67" t="s">
        <v>4209</v>
      </c>
      <c r="I346" s="67">
        <v>41046</v>
      </c>
      <c r="J346" t="s">
        <v>3054</v>
      </c>
      <c r="K346" t="s">
        <v>3055</v>
      </c>
      <c r="L346" t="s">
        <v>5346</v>
      </c>
      <c r="M346" s="67" t="s">
        <v>3056</v>
      </c>
      <c r="N346" s="67" t="s">
        <v>3785</v>
      </c>
      <c r="O346" s="67" t="s">
        <v>2751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1546</v>
      </c>
      <c r="F347" t="s">
        <v>1547</v>
      </c>
      <c r="G347" t="s">
        <v>3075</v>
      </c>
      <c r="H347" s="48" t="s">
        <v>3193</v>
      </c>
      <c r="I347" s="48">
        <v>41038</v>
      </c>
      <c r="J347" t="s">
        <v>3076</v>
      </c>
      <c r="K347" t="s">
        <v>3077</v>
      </c>
      <c r="L347" t="s">
        <v>5347</v>
      </c>
      <c r="M347" s="67" t="s">
        <v>3078</v>
      </c>
      <c r="N347" s="67" t="s">
        <v>3285</v>
      </c>
      <c r="O347" s="67" t="s">
        <v>1637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1546</v>
      </c>
      <c r="F348" t="s">
        <v>1547</v>
      </c>
      <c r="G348" t="s">
        <v>3075</v>
      </c>
      <c r="H348" s="48" t="s">
        <v>3194</v>
      </c>
      <c r="I348" s="48">
        <v>41039</v>
      </c>
      <c r="J348" t="s">
        <v>3079</v>
      </c>
      <c r="K348" t="s">
        <v>3080</v>
      </c>
      <c r="L348" t="s">
        <v>5347</v>
      </c>
      <c r="M348" s="67" t="s">
        <v>3081</v>
      </c>
      <c r="N348" s="67" t="s">
        <v>3286</v>
      </c>
      <c r="O348" s="67" t="s">
        <v>3287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1546</v>
      </c>
      <c r="F349" t="s">
        <v>1547</v>
      </c>
      <c r="G349" t="s">
        <v>3082</v>
      </c>
      <c r="H349" s="48" t="s">
        <v>3195</v>
      </c>
      <c r="I349" s="48">
        <v>41039</v>
      </c>
      <c r="J349" t="s">
        <v>3083</v>
      </c>
      <c r="K349" t="s">
        <v>3084</v>
      </c>
      <c r="L349" t="s">
        <v>5348</v>
      </c>
      <c r="M349" s="67" t="s">
        <v>3085</v>
      </c>
      <c r="N349" s="67" t="s">
        <v>3295</v>
      </c>
      <c r="O349" s="67" t="s">
        <v>1963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1546</v>
      </c>
      <c r="F350" t="s">
        <v>1547</v>
      </c>
      <c r="G350" t="s">
        <v>3082</v>
      </c>
      <c r="H350" s="67" t="s">
        <v>3288</v>
      </c>
      <c r="I350" s="48">
        <v>41039</v>
      </c>
      <c r="J350" t="s">
        <v>3086</v>
      </c>
      <c r="K350" t="s">
        <v>3087</v>
      </c>
      <c r="L350" t="s">
        <v>5348</v>
      </c>
      <c r="M350" s="67" t="s">
        <v>3088</v>
      </c>
      <c r="N350" s="67" t="s">
        <v>3296</v>
      </c>
      <c r="O350" s="67" t="s">
        <v>2277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1546</v>
      </c>
      <c r="F351" t="s">
        <v>1547</v>
      </c>
      <c r="G351" t="s">
        <v>3089</v>
      </c>
      <c r="H351" s="67" t="s">
        <v>3297</v>
      </c>
      <c r="I351" s="67">
        <v>41043</v>
      </c>
      <c r="J351" t="s">
        <v>3090</v>
      </c>
      <c r="K351" t="s">
        <v>3091</v>
      </c>
      <c r="L351" t="s">
        <v>5349</v>
      </c>
      <c r="M351" s="67" t="s">
        <v>3092</v>
      </c>
      <c r="N351" s="67" t="s">
        <v>3325</v>
      </c>
      <c r="O351" s="67" t="s">
        <v>3326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1546</v>
      </c>
      <c r="F352" t="s">
        <v>1547</v>
      </c>
      <c r="G352" t="s">
        <v>3089</v>
      </c>
      <c r="H352" s="67" t="s">
        <v>3804</v>
      </c>
      <c r="I352" s="67">
        <v>41060</v>
      </c>
      <c r="J352" t="s">
        <v>3093</v>
      </c>
      <c r="K352" t="s">
        <v>3094</v>
      </c>
      <c r="L352" t="s">
        <v>5349</v>
      </c>
      <c r="M352" s="67" t="s">
        <v>3095</v>
      </c>
      <c r="N352" s="67" t="s">
        <v>3983</v>
      </c>
      <c r="O352" s="67" t="s">
        <v>2277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1546</v>
      </c>
      <c r="F353" t="s">
        <v>1547</v>
      </c>
      <c r="G353" t="s">
        <v>3075</v>
      </c>
      <c r="H353" s="48" t="s">
        <v>3196</v>
      </c>
      <c r="I353" s="48">
        <v>41040</v>
      </c>
      <c r="J353" t="s">
        <v>3096</v>
      </c>
      <c r="K353" t="s">
        <v>3097</v>
      </c>
      <c r="L353" t="s">
        <v>5347</v>
      </c>
      <c r="M353" s="67" t="s">
        <v>3098</v>
      </c>
      <c r="N353" s="67" t="s">
        <v>3298</v>
      </c>
      <c r="O353" s="67" t="s">
        <v>1564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1546</v>
      </c>
      <c r="F354" t="s">
        <v>1547</v>
      </c>
      <c r="G354" t="s">
        <v>3075</v>
      </c>
      <c r="H354" s="67" t="s">
        <v>3492</v>
      </c>
      <c r="I354" s="67">
        <v>41047</v>
      </c>
      <c r="J354" t="s">
        <v>3135</v>
      </c>
      <c r="K354" t="s">
        <v>3136</v>
      </c>
      <c r="L354" t="s">
        <v>5347</v>
      </c>
      <c r="M354" s="67" t="s">
        <v>3078</v>
      </c>
      <c r="N354" s="67" t="s">
        <v>3493</v>
      </c>
      <c r="O354" s="67" t="s">
        <v>1564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1546</v>
      </c>
      <c r="F355" t="s">
        <v>1547</v>
      </c>
      <c r="G355" t="s">
        <v>188</v>
      </c>
      <c r="H355" s="67" t="s">
        <v>3479</v>
      </c>
      <c r="I355" s="67">
        <v>41045</v>
      </c>
      <c r="J355" t="s">
        <v>3137</v>
      </c>
      <c r="K355" t="s">
        <v>3138</v>
      </c>
      <c r="L355" t="s">
        <v>5056</v>
      </c>
      <c r="M355" s="67" t="s">
        <v>3139</v>
      </c>
      <c r="N355" s="67" t="s">
        <v>3480</v>
      </c>
      <c r="O355" s="67" t="s">
        <v>1564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1546</v>
      </c>
      <c r="F356" t="s">
        <v>1547</v>
      </c>
      <c r="G356" t="s">
        <v>188</v>
      </c>
      <c r="H356" s="67" t="s">
        <v>3481</v>
      </c>
      <c r="I356" s="67">
        <v>41046</v>
      </c>
      <c r="J356" t="s">
        <v>3140</v>
      </c>
      <c r="K356" t="s">
        <v>3141</v>
      </c>
      <c r="L356" t="s">
        <v>5056</v>
      </c>
      <c r="M356" s="67" t="s">
        <v>3142</v>
      </c>
      <c r="N356" s="67" t="s">
        <v>3482</v>
      </c>
      <c r="O356" s="67" t="s">
        <v>1564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1546</v>
      </c>
      <c r="F357" t="s">
        <v>1547</v>
      </c>
      <c r="G357" t="s">
        <v>1875</v>
      </c>
      <c r="H357" s="67" t="s">
        <v>3799</v>
      </c>
      <c r="I357" s="67">
        <v>41057</v>
      </c>
      <c r="J357" t="s">
        <v>3143</v>
      </c>
      <c r="K357" t="s">
        <v>3144</v>
      </c>
      <c r="L357" t="s">
        <v>5115</v>
      </c>
      <c r="M357" s="67" t="s">
        <v>3145</v>
      </c>
      <c r="N357" s="67" t="s">
        <v>3800</v>
      </c>
      <c r="O357" s="67" t="s">
        <v>2243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1546</v>
      </c>
      <c r="F358" t="s">
        <v>1547</v>
      </c>
      <c r="G358" t="s">
        <v>3146</v>
      </c>
      <c r="H358" s="67" t="s">
        <v>3633</v>
      </c>
      <c r="I358" s="67">
        <v>41060</v>
      </c>
      <c r="J358" t="s">
        <v>3147</v>
      </c>
      <c r="K358" t="s">
        <v>3148</v>
      </c>
      <c r="L358" t="s">
        <v>5350</v>
      </c>
      <c r="M358" s="67" t="s">
        <v>3149</v>
      </c>
      <c r="N358" s="67" t="s">
        <v>3990</v>
      </c>
      <c r="O358" s="67" t="s">
        <v>2274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1546</v>
      </c>
      <c r="F359" t="s">
        <v>1547</v>
      </c>
      <c r="G359" t="s">
        <v>3146</v>
      </c>
      <c r="H359" s="67" t="s">
        <v>3494</v>
      </c>
      <c r="I359" s="67">
        <v>41060</v>
      </c>
      <c r="J359" t="s">
        <v>3150</v>
      </c>
      <c r="K359" t="s">
        <v>3151</v>
      </c>
      <c r="L359" t="s">
        <v>5350</v>
      </c>
      <c r="M359" s="67" t="s">
        <v>3149</v>
      </c>
      <c r="N359" s="67" t="s">
        <v>3991</v>
      </c>
      <c r="O359" s="67" t="s">
        <v>3982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1546</v>
      </c>
      <c r="F360" t="s">
        <v>1547</v>
      </c>
      <c r="G360" t="s">
        <v>3216</v>
      </c>
      <c r="H360" s="67" t="s">
        <v>4654</v>
      </c>
      <c r="I360" s="67">
        <v>41085</v>
      </c>
      <c r="J360" t="s">
        <v>3217</v>
      </c>
      <c r="K360" t="s">
        <v>3218</v>
      </c>
      <c r="L360" t="s">
        <v>5351</v>
      </c>
      <c r="M360" s="67" t="s">
        <v>3219</v>
      </c>
      <c r="N360" s="67" t="s">
        <v>4655</v>
      </c>
      <c r="O360" s="67" t="s">
        <v>4572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1546</v>
      </c>
      <c r="F361" t="s">
        <v>1547</v>
      </c>
      <c r="G361" t="s">
        <v>2130</v>
      </c>
      <c r="H361" s="67" t="s">
        <v>3483</v>
      </c>
      <c r="I361" s="67">
        <v>41082</v>
      </c>
      <c r="J361" t="s">
        <v>3220</v>
      </c>
      <c r="K361" t="s">
        <v>3221</v>
      </c>
      <c r="L361" t="s">
        <v>5218</v>
      </c>
      <c r="M361" s="67" t="s">
        <v>3222</v>
      </c>
      <c r="N361" s="67" t="s">
        <v>4656</v>
      </c>
      <c r="O361" s="67" t="s">
        <v>1963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1546</v>
      </c>
      <c r="F362" t="s">
        <v>1547</v>
      </c>
      <c r="G362" t="s">
        <v>3476</v>
      </c>
      <c r="H362" s="67" t="s">
        <v>3484</v>
      </c>
      <c r="I362" s="67">
        <v>41092</v>
      </c>
      <c r="J362" t="s">
        <v>3223</v>
      </c>
      <c r="K362" t="s">
        <v>3224</v>
      </c>
      <c r="L362" t="s">
        <v>5352</v>
      </c>
      <c r="M362" s="67" t="s">
        <v>3225</v>
      </c>
      <c r="N362" s="67" t="s">
        <v>5353</v>
      </c>
      <c r="O362" s="67" t="s">
        <v>2751</v>
      </c>
      <c r="P362" s="66">
        <v>41092</v>
      </c>
      <c r="Q362" s="67" t="s">
        <v>3299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1611</v>
      </c>
      <c r="F363" t="s">
        <v>1547</v>
      </c>
      <c r="G363" t="s">
        <v>3476</v>
      </c>
      <c r="H363" s="67" t="s">
        <v>3485</v>
      </c>
      <c r="I363" s="67">
        <v>41093</v>
      </c>
      <c r="J363" t="s">
        <v>3226</v>
      </c>
      <c r="K363" t="s">
        <v>3227</v>
      </c>
      <c r="L363" t="s">
        <v>5352</v>
      </c>
      <c r="M363" s="67" t="s">
        <v>3225</v>
      </c>
      <c r="N363" s="67" t="s">
        <v>5354</v>
      </c>
      <c r="O363" s="67" t="s">
        <v>5355</v>
      </c>
      <c r="P363" s="66" t="s">
        <v>503</v>
      </c>
      <c r="Q363" s="67" t="s">
        <v>503</v>
      </c>
    </row>
    <row r="364" spans="1:17" ht="18" customHeight="1">
      <c r="A364" t="s">
        <v>3486</v>
      </c>
      <c r="B364">
        <v>3449</v>
      </c>
      <c r="C364" s="10">
        <v>41037</v>
      </c>
      <c r="D364">
        <v>41082</v>
      </c>
      <c r="E364" t="s">
        <v>1555</v>
      </c>
      <c r="F364" t="s">
        <v>1547</v>
      </c>
      <c r="G364" t="s">
        <v>2130</v>
      </c>
      <c r="H364" s="67" t="s">
        <v>3487</v>
      </c>
      <c r="I364" s="67">
        <v>41057</v>
      </c>
      <c r="J364" t="s">
        <v>3228</v>
      </c>
      <c r="K364" t="s">
        <v>3229</v>
      </c>
      <c r="L364" t="s">
        <v>5218</v>
      </c>
      <c r="M364" s="67" t="s">
        <v>3230</v>
      </c>
      <c r="N364" s="67" t="s">
        <v>503</v>
      </c>
      <c r="O364" s="67" t="s">
        <v>503</v>
      </c>
      <c r="P364" s="66" t="s">
        <v>503</v>
      </c>
      <c r="Q364" s="67" t="s">
        <v>3300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1546</v>
      </c>
      <c r="F365" t="s">
        <v>1547</v>
      </c>
      <c r="G365" t="s">
        <v>2130</v>
      </c>
      <c r="H365" s="67" t="s">
        <v>3634</v>
      </c>
      <c r="I365" s="67">
        <v>41085</v>
      </c>
      <c r="J365" t="s">
        <v>3231</v>
      </c>
      <c r="K365" t="s">
        <v>3232</v>
      </c>
      <c r="L365" t="s">
        <v>5218</v>
      </c>
      <c r="M365" s="67" t="s">
        <v>3233</v>
      </c>
      <c r="N365" s="67" t="s">
        <v>4657</v>
      </c>
      <c r="O365" s="67" t="s">
        <v>2277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1546</v>
      </c>
      <c r="F366" t="s">
        <v>1547</v>
      </c>
      <c r="G366" t="s">
        <v>121</v>
      </c>
      <c r="H366" s="67" t="s">
        <v>3635</v>
      </c>
      <c r="I366" s="67">
        <v>41086</v>
      </c>
      <c r="J366" t="s">
        <v>3234</v>
      </c>
      <c r="K366" t="s">
        <v>3235</v>
      </c>
      <c r="L366" t="s">
        <v>5082</v>
      </c>
      <c r="M366" s="67" t="s">
        <v>3236</v>
      </c>
      <c r="N366" s="67" t="s">
        <v>4754</v>
      </c>
      <c r="O366" s="67" t="s">
        <v>3982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1546</v>
      </c>
      <c r="F367" t="s">
        <v>1547</v>
      </c>
      <c r="G367" t="s">
        <v>2130</v>
      </c>
      <c r="H367" s="67" t="s">
        <v>3636</v>
      </c>
      <c r="I367" s="67">
        <v>41094</v>
      </c>
      <c r="J367" t="s">
        <v>3237</v>
      </c>
      <c r="K367" t="s">
        <v>3238</v>
      </c>
      <c r="L367" t="s">
        <v>5218</v>
      </c>
      <c r="M367" s="67" t="s">
        <v>3239</v>
      </c>
      <c r="N367" s="67" t="s">
        <v>5356</v>
      </c>
      <c r="O367" s="67" t="s">
        <v>2482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1546</v>
      </c>
      <c r="F368" t="s">
        <v>1547</v>
      </c>
      <c r="G368" t="s">
        <v>2130</v>
      </c>
      <c r="H368" s="67" t="s">
        <v>3637</v>
      </c>
      <c r="I368" s="67">
        <v>41087</v>
      </c>
      <c r="J368" t="s">
        <v>3240</v>
      </c>
      <c r="K368" t="s">
        <v>3241</v>
      </c>
      <c r="L368" t="s">
        <v>5218</v>
      </c>
      <c r="M368" s="67" t="s">
        <v>3242</v>
      </c>
      <c r="N368" s="67" t="s">
        <v>4815</v>
      </c>
      <c r="O368" s="67" t="s">
        <v>2277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1546</v>
      </c>
      <c r="F369" t="s">
        <v>1547</v>
      </c>
      <c r="G369" t="s">
        <v>2130</v>
      </c>
      <c r="H369" s="67" t="s">
        <v>3638</v>
      </c>
      <c r="I369" s="67" t="s">
        <v>503</v>
      </c>
      <c r="J369" t="s">
        <v>3243</v>
      </c>
      <c r="K369" t="s">
        <v>3244</v>
      </c>
      <c r="L369" t="s">
        <v>5218</v>
      </c>
      <c r="M369" s="67" t="s">
        <v>3245</v>
      </c>
      <c r="N369" s="67" t="s">
        <v>4816</v>
      </c>
      <c r="O369" s="67" t="s">
        <v>3068</v>
      </c>
      <c r="P369" s="66">
        <v>41087</v>
      </c>
      <c r="Q369" s="67" t="s">
        <v>503</v>
      </c>
    </row>
    <row r="370" spans="1:17" ht="18" customHeight="1">
      <c r="A370" t="s">
        <v>3488</v>
      </c>
      <c r="B370">
        <v>3441</v>
      </c>
      <c r="C370" s="10">
        <v>41037</v>
      </c>
      <c r="D370">
        <v>41082</v>
      </c>
      <c r="E370" t="s">
        <v>1700</v>
      </c>
      <c r="F370" t="s">
        <v>1547</v>
      </c>
      <c r="G370" t="s">
        <v>2130</v>
      </c>
      <c r="H370" s="67" t="s">
        <v>503</v>
      </c>
      <c r="I370" s="67" t="s">
        <v>503</v>
      </c>
      <c r="J370" t="s">
        <v>3246</v>
      </c>
      <c r="K370" t="s">
        <v>3247</v>
      </c>
      <c r="L370" t="s">
        <v>5218</v>
      </c>
      <c r="M370" s="67" t="s">
        <v>3248</v>
      </c>
      <c r="N370" s="67" t="s">
        <v>503</v>
      </c>
      <c r="O370" s="67" t="s">
        <v>503</v>
      </c>
      <c r="P370" s="66" t="s">
        <v>503</v>
      </c>
      <c r="Q370" s="67" t="s">
        <v>3489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1546</v>
      </c>
      <c r="F371" t="s">
        <v>1547</v>
      </c>
      <c r="G371" t="s">
        <v>3249</v>
      </c>
      <c r="H371" s="67" t="s">
        <v>3639</v>
      </c>
      <c r="I371" s="67">
        <v>41100</v>
      </c>
      <c r="J371" t="s">
        <v>3250</v>
      </c>
      <c r="K371" t="s">
        <v>3251</v>
      </c>
      <c r="L371" t="s">
        <v>5357</v>
      </c>
      <c r="M371" s="67" t="s">
        <v>3490</v>
      </c>
      <c r="N371" s="67" t="s">
        <v>5815</v>
      </c>
      <c r="O371" s="67" t="s">
        <v>5816</v>
      </c>
      <c r="P371" s="66">
        <v>41102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1546</v>
      </c>
      <c r="F372" t="s">
        <v>1547</v>
      </c>
      <c r="G372" t="s">
        <v>1924</v>
      </c>
      <c r="H372" s="67" t="s">
        <v>3640</v>
      </c>
      <c r="I372" s="67">
        <v>41087</v>
      </c>
      <c r="J372" t="s">
        <v>3252</v>
      </c>
      <c r="K372" t="s">
        <v>3253</v>
      </c>
      <c r="L372" t="s">
        <v>5358</v>
      </c>
      <c r="M372" s="67" t="s">
        <v>3254</v>
      </c>
      <c r="N372" s="67" t="s">
        <v>4817</v>
      </c>
      <c r="O372" s="67" t="s">
        <v>2751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1546</v>
      </c>
      <c r="F373" t="s">
        <v>1547</v>
      </c>
      <c r="G373" t="s">
        <v>3216</v>
      </c>
      <c r="H373" s="67" t="s">
        <v>3641</v>
      </c>
      <c r="I373" s="67">
        <v>41082</v>
      </c>
      <c r="J373" t="s">
        <v>3255</v>
      </c>
      <c r="K373" t="s">
        <v>3256</v>
      </c>
      <c r="L373" t="s">
        <v>5351</v>
      </c>
      <c r="M373" s="67" t="s">
        <v>3257</v>
      </c>
      <c r="N373" s="67" t="s">
        <v>4658</v>
      </c>
      <c r="O373" s="67" t="s">
        <v>1637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1546</v>
      </c>
      <c r="F374" t="s">
        <v>1547</v>
      </c>
      <c r="G374" t="s">
        <v>3216</v>
      </c>
      <c r="H374" s="67" t="s">
        <v>3642</v>
      </c>
      <c r="I374" s="67">
        <v>41082</v>
      </c>
      <c r="J374" t="s">
        <v>3258</v>
      </c>
      <c r="K374" t="s">
        <v>3259</v>
      </c>
      <c r="L374" t="s">
        <v>5351</v>
      </c>
      <c r="M374" s="67" t="s">
        <v>3260</v>
      </c>
      <c r="N374" s="67" t="s">
        <v>4659</v>
      </c>
      <c r="O374" s="67" t="s">
        <v>1637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1546</v>
      </c>
      <c r="F375" t="s">
        <v>1547</v>
      </c>
      <c r="G375" t="s">
        <v>1924</v>
      </c>
      <c r="H375" s="67" t="s">
        <v>3643</v>
      </c>
      <c r="I375" s="67">
        <v>41095</v>
      </c>
      <c r="J375" t="s">
        <v>3261</v>
      </c>
      <c r="K375" t="s">
        <v>3262</v>
      </c>
      <c r="L375" t="s">
        <v>5358</v>
      </c>
      <c r="M375" s="67" t="s">
        <v>3263</v>
      </c>
      <c r="N375" s="67" t="s">
        <v>5559</v>
      </c>
      <c r="O375" s="67" t="s">
        <v>2277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1546</v>
      </c>
      <c r="F376" t="s">
        <v>1547</v>
      </c>
      <c r="G376" t="s">
        <v>1924</v>
      </c>
      <c r="H376" s="67" t="s">
        <v>3644</v>
      </c>
      <c r="I376" s="67">
        <v>41095</v>
      </c>
      <c r="J376" t="s">
        <v>3264</v>
      </c>
      <c r="K376" t="s">
        <v>3265</v>
      </c>
      <c r="L376" t="s">
        <v>5358</v>
      </c>
      <c r="M376" s="67" t="s">
        <v>3266</v>
      </c>
      <c r="N376" s="67" t="s">
        <v>5560</v>
      </c>
      <c r="O376" s="67" t="s">
        <v>2277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1611</v>
      </c>
      <c r="F377" t="s">
        <v>1547</v>
      </c>
      <c r="G377" t="s">
        <v>1924</v>
      </c>
      <c r="H377" s="67" t="s">
        <v>3495</v>
      </c>
      <c r="I377" s="67" t="s">
        <v>503</v>
      </c>
      <c r="J377" t="s">
        <v>3267</v>
      </c>
      <c r="K377" t="s">
        <v>3267</v>
      </c>
      <c r="L377" t="s">
        <v>5358</v>
      </c>
      <c r="M377" s="67" t="s">
        <v>3263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1546</v>
      </c>
      <c r="F378" t="s">
        <v>1547</v>
      </c>
      <c r="G378" t="s">
        <v>1924</v>
      </c>
      <c r="H378" s="67" t="s">
        <v>3496</v>
      </c>
      <c r="I378" s="67">
        <v>41088</v>
      </c>
      <c r="J378" t="s">
        <v>3301</v>
      </c>
      <c r="K378" t="s">
        <v>3302</v>
      </c>
      <c r="L378" t="s">
        <v>5358</v>
      </c>
      <c r="M378" s="67" t="s">
        <v>3303</v>
      </c>
      <c r="N378" s="67" t="s">
        <v>4873</v>
      </c>
      <c r="O378" s="67" t="s">
        <v>1979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1555</v>
      </c>
      <c r="F379" t="s">
        <v>1547</v>
      </c>
      <c r="G379" t="s">
        <v>1924</v>
      </c>
      <c r="H379" s="67" t="s">
        <v>503</v>
      </c>
      <c r="I379" s="67">
        <v>41056</v>
      </c>
      <c r="J379" t="s">
        <v>3304</v>
      </c>
      <c r="K379" t="s">
        <v>3305</v>
      </c>
      <c r="L379" t="s">
        <v>5358</v>
      </c>
      <c r="M379" s="67" t="s">
        <v>3306</v>
      </c>
      <c r="N379" s="67" t="s">
        <v>503</v>
      </c>
      <c r="O379" s="67" t="s">
        <v>503</v>
      </c>
      <c r="P379" s="66" t="s">
        <v>503</v>
      </c>
      <c r="Q379" s="67" t="s">
        <v>5561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1546</v>
      </c>
      <c r="F380" t="s">
        <v>1547</v>
      </c>
      <c r="G380" t="s">
        <v>1924</v>
      </c>
      <c r="H380" s="67" t="s">
        <v>3497</v>
      </c>
      <c r="I380" s="67">
        <v>41087</v>
      </c>
      <c r="J380" t="s">
        <v>3307</v>
      </c>
      <c r="K380" t="s">
        <v>3308</v>
      </c>
      <c r="L380" t="s">
        <v>5358</v>
      </c>
      <c r="M380" s="67" t="s">
        <v>3309</v>
      </c>
      <c r="N380" s="67" t="s">
        <v>4818</v>
      </c>
      <c r="O380" s="67" t="s">
        <v>4819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1546</v>
      </c>
      <c r="F381" t="s">
        <v>1547</v>
      </c>
      <c r="G381" t="s">
        <v>1924</v>
      </c>
      <c r="H381" s="67" t="s">
        <v>3498</v>
      </c>
      <c r="I381" s="67">
        <v>41081</v>
      </c>
      <c r="J381" t="s">
        <v>3310</v>
      </c>
      <c r="K381" t="s">
        <v>3311</v>
      </c>
      <c r="L381" t="s">
        <v>5358</v>
      </c>
      <c r="M381" s="67" t="s">
        <v>3312</v>
      </c>
      <c r="N381" s="67" t="s">
        <v>4660</v>
      </c>
      <c r="O381" s="67" t="s">
        <v>4661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1546</v>
      </c>
      <c r="F382" t="s">
        <v>1547</v>
      </c>
      <c r="G382" t="s">
        <v>1924</v>
      </c>
      <c r="H382" s="67" t="s">
        <v>3499</v>
      </c>
      <c r="I382" s="67">
        <v>41087</v>
      </c>
      <c r="J382" t="s">
        <v>3313</v>
      </c>
      <c r="K382" t="s">
        <v>3314</v>
      </c>
      <c r="L382" t="s">
        <v>5358</v>
      </c>
      <c r="M382" s="67" t="s">
        <v>3315</v>
      </c>
      <c r="N382" s="67" t="s">
        <v>4820</v>
      </c>
      <c r="O382" s="67" t="s">
        <v>1564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1546</v>
      </c>
      <c r="F383" t="s">
        <v>1547</v>
      </c>
      <c r="G383" t="s">
        <v>1924</v>
      </c>
      <c r="H383" s="67" t="s">
        <v>3645</v>
      </c>
      <c r="I383" s="67">
        <v>41089</v>
      </c>
      <c r="J383" t="s">
        <v>3316</v>
      </c>
      <c r="K383" t="s">
        <v>3317</v>
      </c>
      <c r="L383" t="s">
        <v>5358</v>
      </c>
      <c r="M383" s="67" t="s">
        <v>3318</v>
      </c>
      <c r="N383" s="67" t="s">
        <v>4874</v>
      </c>
      <c r="O383" s="67" t="s">
        <v>1564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1546</v>
      </c>
      <c r="F384" t="s">
        <v>1547</v>
      </c>
      <c r="G384" t="s">
        <v>1924</v>
      </c>
      <c r="H384" s="67" t="s">
        <v>4838</v>
      </c>
      <c r="I384" s="67">
        <v>41089</v>
      </c>
      <c r="J384" t="s">
        <v>3319</v>
      </c>
      <c r="K384" t="s">
        <v>3320</v>
      </c>
      <c r="L384" t="s">
        <v>5358</v>
      </c>
      <c r="M384" s="67" t="s">
        <v>3321</v>
      </c>
      <c r="N384" s="67" t="s">
        <v>4875</v>
      </c>
      <c r="O384" s="67" t="s">
        <v>1637</v>
      </c>
      <c r="P384" s="66">
        <v>41089</v>
      </c>
      <c r="Q384" s="67" t="s">
        <v>3327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1546</v>
      </c>
      <c r="F385" t="s">
        <v>1547</v>
      </c>
      <c r="G385" t="s">
        <v>1924</v>
      </c>
      <c r="H385" s="67" t="s">
        <v>3646</v>
      </c>
      <c r="I385" s="67">
        <v>41093</v>
      </c>
      <c r="J385" t="s">
        <v>3322</v>
      </c>
      <c r="K385" t="s">
        <v>3323</v>
      </c>
      <c r="L385" t="s">
        <v>5358</v>
      </c>
      <c r="M385" s="67" t="s">
        <v>3324</v>
      </c>
      <c r="N385" s="67" t="s">
        <v>5359</v>
      </c>
      <c r="O385" s="67" t="s">
        <v>1637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1546</v>
      </c>
      <c r="F386" t="s">
        <v>1789</v>
      </c>
      <c r="G386" t="s">
        <v>206</v>
      </c>
      <c r="H386" s="67" t="s">
        <v>4755</v>
      </c>
      <c r="I386" s="67">
        <v>41087</v>
      </c>
      <c r="J386" t="s">
        <v>3328</v>
      </c>
      <c r="K386" t="s">
        <v>3329</v>
      </c>
      <c r="L386" t="s">
        <v>5030</v>
      </c>
      <c r="M386" s="67" t="s">
        <v>3330</v>
      </c>
      <c r="N386" s="67" t="s">
        <v>4821</v>
      </c>
      <c r="O386" s="67" t="s">
        <v>4448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1555</v>
      </c>
      <c r="F387" t="s">
        <v>1547</v>
      </c>
      <c r="G387" t="s">
        <v>1384</v>
      </c>
      <c r="H387" s="67" t="s">
        <v>503</v>
      </c>
      <c r="I387" s="67" t="s">
        <v>503</v>
      </c>
      <c r="J387" t="s">
        <v>3331</v>
      </c>
      <c r="K387" t="s">
        <v>3332</v>
      </c>
      <c r="L387" t="s">
        <v>5178</v>
      </c>
      <c r="M387" s="67" t="s">
        <v>3333</v>
      </c>
      <c r="N387" s="67" t="s">
        <v>503</v>
      </c>
      <c r="O387" s="67" t="s">
        <v>503</v>
      </c>
      <c r="P387" s="66" t="s">
        <v>503</v>
      </c>
      <c r="Q387" s="67" t="s">
        <v>3629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1555</v>
      </c>
      <c r="F388" t="s">
        <v>1547</v>
      </c>
      <c r="G388" t="s">
        <v>1384</v>
      </c>
      <c r="H388" s="67" t="s">
        <v>503</v>
      </c>
      <c r="I388" s="67" t="s">
        <v>503</v>
      </c>
      <c r="J388" t="s">
        <v>3334</v>
      </c>
      <c r="K388" t="s">
        <v>3335</v>
      </c>
      <c r="L388" t="s">
        <v>5178</v>
      </c>
      <c r="M388" s="67" t="s">
        <v>3333</v>
      </c>
      <c r="N388" s="67" t="s">
        <v>503</v>
      </c>
      <c r="O388" s="67" t="s">
        <v>503</v>
      </c>
      <c r="P388" s="66" t="s">
        <v>503</v>
      </c>
      <c r="Q388" s="67" t="s">
        <v>3647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1555</v>
      </c>
      <c r="F389" t="s">
        <v>1547</v>
      </c>
      <c r="G389" t="s">
        <v>1384</v>
      </c>
      <c r="H389" s="67" t="s">
        <v>503</v>
      </c>
      <c r="I389" s="67" t="s">
        <v>503</v>
      </c>
      <c r="J389" t="s">
        <v>3336</v>
      </c>
      <c r="K389" t="s">
        <v>3337</v>
      </c>
      <c r="L389" t="s">
        <v>5178</v>
      </c>
      <c r="M389" s="67" t="s">
        <v>3333</v>
      </c>
      <c r="N389" s="67" t="s">
        <v>503</v>
      </c>
      <c r="O389" s="67" t="s">
        <v>503</v>
      </c>
      <c r="P389" s="66" t="s">
        <v>503</v>
      </c>
      <c r="Q389" s="67" t="s">
        <v>3630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1700</v>
      </c>
      <c r="F390" t="s">
        <v>1547</v>
      </c>
      <c r="G390" t="s">
        <v>3338</v>
      </c>
      <c r="H390" s="67" t="s">
        <v>503</v>
      </c>
      <c r="I390" s="67" t="s">
        <v>503</v>
      </c>
      <c r="J390" t="s">
        <v>3339</v>
      </c>
      <c r="K390" t="s">
        <v>3340</v>
      </c>
      <c r="L390" t="s">
        <v>5360</v>
      </c>
      <c r="M390" s="67" t="s">
        <v>3341</v>
      </c>
      <c r="N390" s="67" t="s">
        <v>503</v>
      </c>
      <c r="O390" s="67" t="s">
        <v>503</v>
      </c>
      <c r="P390" s="66" t="s">
        <v>503</v>
      </c>
      <c r="Q390" s="67" t="s">
        <v>5361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1546</v>
      </c>
      <c r="F391" t="s">
        <v>1789</v>
      </c>
      <c r="G391" t="s">
        <v>2052</v>
      </c>
      <c r="H391" s="67" t="s">
        <v>4876</v>
      </c>
      <c r="I391" s="67">
        <v>41089</v>
      </c>
      <c r="J391" t="s">
        <v>3342</v>
      </c>
      <c r="K391" t="s">
        <v>3343</v>
      </c>
      <c r="L391" t="s">
        <v>5179</v>
      </c>
      <c r="M391" s="67" t="s">
        <v>3344</v>
      </c>
      <c r="N391" s="67" t="s">
        <v>4877</v>
      </c>
      <c r="O391" s="67" t="s">
        <v>4448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1546</v>
      </c>
      <c r="F392" t="s">
        <v>1789</v>
      </c>
      <c r="G392" t="s">
        <v>206</v>
      </c>
      <c r="H392" s="67" t="s">
        <v>4878</v>
      </c>
      <c r="I392" s="67">
        <v>41089</v>
      </c>
      <c r="J392" t="s">
        <v>3345</v>
      </c>
      <c r="K392" t="s">
        <v>3346</v>
      </c>
      <c r="L392" t="s">
        <v>5030</v>
      </c>
      <c r="M392" s="67" t="s">
        <v>3347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1546</v>
      </c>
      <c r="F393" t="s">
        <v>1789</v>
      </c>
      <c r="G393" t="s">
        <v>3348</v>
      </c>
      <c r="H393" s="67" t="s">
        <v>3773</v>
      </c>
      <c r="I393" s="67">
        <v>41053</v>
      </c>
      <c r="J393" t="s">
        <v>3349</v>
      </c>
      <c r="K393" t="s">
        <v>3350</v>
      </c>
      <c r="L393" t="s">
        <v>5362</v>
      </c>
      <c r="M393" s="67" t="s">
        <v>3351</v>
      </c>
      <c r="N393" s="67" t="s">
        <v>3774</v>
      </c>
      <c r="O393" s="67" t="s">
        <v>1819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1546</v>
      </c>
      <c r="F394" t="s">
        <v>1789</v>
      </c>
      <c r="G394" t="s">
        <v>3348</v>
      </c>
      <c r="H394" s="67" t="s">
        <v>4210</v>
      </c>
      <c r="I394" s="67">
        <v>41078</v>
      </c>
      <c r="J394" t="s">
        <v>3352</v>
      </c>
      <c r="K394" t="s">
        <v>3353</v>
      </c>
      <c r="L394" t="s">
        <v>5362</v>
      </c>
      <c r="M394" s="67" t="s">
        <v>3354</v>
      </c>
      <c r="N394" s="67" t="s">
        <v>4447</v>
      </c>
      <c r="O394" s="67" t="s">
        <v>4448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1546</v>
      </c>
      <c r="F395" t="s">
        <v>1789</v>
      </c>
      <c r="G395" t="s">
        <v>3348</v>
      </c>
      <c r="H395" s="67" t="s">
        <v>4211</v>
      </c>
      <c r="I395" s="67">
        <v>41078</v>
      </c>
      <c r="J395" t="s">
        <v>3355</v>
      </c>
      <c r="K395" t="s">
        <v>3356</v>
      </c>
      <c r="L395" t="s">
        <v>5362</v>
      </c>
      <c r="M395" s="67" t="s">
        <v>3357</v>
      </c>
      <c r="N395" s="67" t="s">
        <v>4212</v>
      </c>
      <c r="O395" s="67" t="s">
        <v>1819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1555</v>
      </c>
      <c r="F396" t="s">
        <v>1547</v>
      </c>
      <c r="G396" t="s">
        <v>3358</v>
      </c>
      <c r="H396" s="67" t="s">
        <v>503</v>
      </c>
      <c r="I396" s="67" t="s">
        <v>503</v>
      </c>
      <c r="J396" t="s">
        <v>3359</v>
      </c>
      <c r="K396" t="s">
        <v>3360</v>
      </c>
      <c r="L396" t="s">
        <v>5363</v>
      </c>
      <c r="M396" s="67" t="s">
        <v>3361</v>
      </c>
      <c r="N396" s="67" t="s">
        <v>503</v>
      </c>
      <c r="O396" s="67" t="s">
        <v>503</v>
      </c>
      <c r="P396" s="66" t="s">
        <v>503</v>
      </c>
      <c r="Q396" s="67" t="s">
        <v>2345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1700</v>
      </c>
      <c r="F397" t="s">
        <v>1547</v>
      </c>
      <c r="G397" t="s">
        <v>2780</v>
      </c>
      <c r="H397" s="67" t="s">
        <v>503</v>
      </c>
      <c r="I397" s="67" t="s">
        <v>503</v>
      </c>
      <c r="J397" t="s">
        <v>3362</v>
      </c>
      <c r="K397" t="s">
        <v>2782</v>
      </c>
      <c r="L397" t="s">
        <v>5323</v>
      </c>
      <c r="M397" s="67" t="s">
        <v>2783</v>
      </c>
      <c r="N397" s="67" t="s">
        <v>503</v>
      </c>
      <c r="O397" s="67" t="s">
        <v>503</v>
      </c>
      <c r="P397" s="66" t="s">
        <v>503</v>
      </c>
      <c r="Q397" s="67" t="s">
        <v>5364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1546</v>
      </c>
      <c r="F398" t="s">
        <v>1547</v>
      </c>
      <c r="G398" t="s">
        <v>2052</v>
      </c>
      <c r="H398" s="67" t="s">
        <v>3653</v>
      </c>
      <c r="I398" s="67">
        <v>41051</v>
      </c>
      <c r="J398" t="s">
        <v>3363</v>
      </c>
      <c r="K398" t="s">
        <v>3364</v>
      </c>
      <c r="L398" t="s">
        <v>5179</v>
      </c>
      <c r="M398" s="67" t="s">
        <v>3344</v>
      </c>
      <c r="N398" s="67" t="s">
        <v>3658</v>
      </c>
      <c r="O398" s="67" t="s">
        <v>2316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1611</v>
      </c>
      <c r="F399" t="s">
        <v>1547</v>
      </c>
      <c r="G399" t="s">
        <v>2052</v>
      </c>
      <c r="H399" s="67" t="s">
        <v>6075</v>
      </c>
      <c r="I399" s="67">
        <v>41110</v>
      </c>
      <c r="J399" t="s">
        <v>3365</v>
      </c>
      <c r="K399" t="s">
        <v>3366</v>
      </c>
      <c r="L399" t="s">
        <v>5179</v>
      </c>
      <c r="M399" s="67" t="s">
        <v>3367</v>
      </c>
      <c r="N399" s="67" t="s">
        <v>6076</v>
      </c>
      <c r="O399" s="67" t="s">
        <v>6042</v>
      </c>
      <c r="P399" s="66" t="s">
        <v>503</v>
      </c>
      <c r="Q399" s="67" t="s">
        <v>4662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1555</v>
      </c>
      <c r="F400" t="s">
        <v>1547</v>
      </c>
      <c r="G400" t="s">
        <v>3358</v>
      </c>
      <c r="H400" s="67" t="s">
        <v>503</v>
      </c>
      <c r="I400" s="67" t="s">
        <v>503</v>
      </c>
      <c r="J400" t="s">
        <v>3368</v>
      </c>
      <c r="K400" t="s">
        <v>3491</v>
      </c>
      <c r="L400" t="s">
        <v>5365</v>
      </c>
      <c r="M400" s="67" t="s">
        <v>3369</v>
      </c>
      <c r="N400" s="67" t="s">
        <v>503</v>
      </c>
      <c r="O400" s="67" t="s">
        <v>503</v>
      </c>
      <c r="P400" s="66" t="s">
        <v>503</v>
      </c>
      <c r="Q400" s="67" t="s">
        <v>2345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1555</v>
      </c>
      <c r="F401" t="s">
        <v>1547</v>
      </c>
      <c r="G401" t="s">
        <v>3358</v>
      </c>
      <c r="H401" s="67" t="s">
        <v>503</v>
      </c>
      <c r="I401" s="67" t="s">
        <v>503</v>
      </c>
      <c r="J401" t="s">
        <v>3370</v>
      </c>
      <c r="K401" t="s">
        <v>3371</v>
      </c>
      <c r="L401" t="s">
        <v>5366</v>
      </c>
      <c r="M401" s="67" t="s">
        <v>3372</v>
      </c>
      <c r="N401" s="67" t="s">
        <v>503</v>
      </c>
      <c r="O401" s="67" t="s">
        <v>503</v>
      </c>
      <c r="P401" s="66" t="s">
        <v>503</v>
      </c>
      <c r="Q401" s="67" t="s">
        <v>3648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1546</v>
      </c>
      <c r="F402" t="s">
        <v>1547</v>
      </c>
      <c r="G402" t="s">
        <v>3089</v>
      </c>
      <c r="H402" s="67" t="s">
        <v>3786</v>
      </c>
      <c r="I402" s="67">
        <v>41059</v>
      </c>
      <c r="J402" t="s">
        <v>3373</v>
      </c>
      <c r="K402" t="s">
        <v>3374</v>
      </c>
      <c r="L402" t="s">
        <v>5349</v>
      </c>
      <c r="M402" s="67" t="s">
        <v>3375</v>
      </c>
      <c r="N402" s="67" t="s">
        <v>3992</v>
      </c>
      <c r="O402" s="67" t="s">
        <v>2482</v>
      </c>
      <c r="P402" s="66">
        <v>41060</v>
      </c>
      <c r="Q402" s="67" t="s">
        <v>3648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1700</v>
      </c>
      <c r="F403" t="s">
        <v>1547</v>
      </c>
      <c r="G403" t="s">
        <v>3089</v>
      </c>
      <c r="H403" s="67" t="s">
        <v>503</v>
      </c>
      <c r="I403" s="67" t="s">
        <v>503</v>
      </c>
      <c r="J403" t="s">
        <v>3376</v>
      </c>
      <c r="K403" t="s">
        <v>3377</v>
      </c>
      <c r="L403" t="s">
        <v>5349</v>
      </c>
      <c r="M403" s="67" t="s">
        <v>5367</v>
      </c>
      <c r="N403" s="67" t="s">
        <v>503</v>
      </c>
      <c r="O403" s="67" t="s">
        <v>503</v>
      </c>
      <c r="P403" s="66" t="s">
        <v>503</v>
      </c>
      <c r="Q403" s="67" t="s">
        <v>5364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1700</v>
      </c>
      <c r="F404" t="s">
        <v>1547</v>
      </c>
      <c r="G404" t="s">
        <v>3338</v>
      </c>
      <c r="H404" s="67" t="s">
        <v>503</v>
      </c>
      <c r="I404" s="67" t="s">
        <v>503</v>
      </c>
      <c r="J404" t="s">
        <v>3378</v>
      </c>
      <c r="K404" t="s">
        <v>3379</v>
      </c>
      <c r="L404" t="s">
        <v>5360</v>
      </c>
      <c r="M404" s="67" t="s">
        <v>3380</v>
      </c>
      <c r="N404" s="67" t="s">
        <v>503</v>
      </c>
      <c r="O404" s="67" t="s">
        <v>503</v>
      </c>
      <c r="P404" s="66" t="s">
        <v>503</v>
      </c>
      <c r="Q404" s="67" t="s">
        <v>5368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1555</v>
      </c>
      <c r="F405" t="s">
        <v>1547</v>
      </c>
      <c r="G405" t="s">
        <v>1384</v>
      </c>
      <c r="H405" s="67" t="s">
        <v>503</v>
      </c>
      <c r="I405" s="67" t="s">
        <v>503</v>
      </c>
      <c r="J405" t="s">
        <v>3381</v>
      </c>
      <c r="K405" t="s">
        <v>3382</v>
      </c>
      <c r="L405" t="s">
        <v>5178</v>
      </c>
      <c r="M405" s="67" t="s">
        <v>3333</v>
      </c>
      <c r="N405" s="67" t="s">
        <v>503</v>
      </c>
      <c r="O405" s="67" t="s">
        <v>503</v>
      </c>
      <c r="P405" s="66" t="s">
        <v>503</v>
      </c>
      <c r="Q405" s="67" t="s">
        <v>3649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1700</v>
      </c>
      <c r="F406" t="s">
        <v>1547</v>
      </c>
      <c r="G406" t="s">
        <v>3383</v>
      </c>
      <c r="H406" s="67" t="s">
        <v>503</v>
      </c>
      <c r="I406" s="67" t="s">
        <v>503</v>
      </c>
      <c r="J406" t="s">
        <v>3384</v>
      </c>
      <c r="K406" t="s">
        <v>3385</v>
      </c>
      <c r="L406" t="s">
        <v>5369</v>
      </c>
      <c r="M406" s="67" t="s">
        <v>3386</v>
      </c>
      <c r="N406" s="67" t="s">
        <v>503</v>
      </c>
      <c r="O406" s="67" t="s">
        <v>503</v>
      </c>
      <c r="P406" s="66" t="s">
        <v>503</v>
      </c>
      <c r="Q406" s="67" t="s">
        <v>5611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1546</v>
      </c>
      <c r="F407" t="s">
        <v>1547</v>
      </c>
      <c r="G407" t="s">
        <v>3383</v>
      </c>
      <c r="H407" s="67" t="s">
        <v>3654</v>
      </c>
      <c r="I407" s="67">
        <v>41052</v>
      </c>
      <c r="J407" t="s">
        <v>3387</v>
      </c>
      <c r="K407" t="s">
        <v>3388</v>
      </c>
      <c r="L407" t="s">
        <v>5369</v>
      </c>
      <c r="M407" s="67" t="s">
        <v>3389</v>
      </c>
      <c r="N407" s="67" t="s">
        <v>3775</v>
      </c>
      <c r="O407" s="67" t="s">
        <v>3776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1700</v>
      </c>
      <c r="F408" t="s">
        <v>1547</v>
      </c>
      <c r="G408" t="s">
        <v>3383</v>
      </c>
      <c r="H408" s="67" t="s">
        <v>503</v>
      </c>
      <c r="I408" s="67" t="s">
        <v>503</v>
      </c>
      <c r="J408" t="s">
        <v>3390</v>
      </c>
      <c r="K408" t="s">
        <v>3391</v>
      </c>
      <c r="L408" t="s">
        <v>5369</v>
      </c>
      <c r="M408" s="67" t="s">
        <v>3392</v>
      </c>
      <c r="N408" s="67" t="s">
        <v>503</v>
      </c>
      <c r="O408" s="67" t="s">
        <v>503</v>
      </c>
      <c r="P408" s="66" t="s">
        <v>503</v>
      </c>
      <c r="Q408" s="67" t="s">
        <v>5612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1546</v>
      </c>
      <c r="F409" t="s">
        <v>1547</v>
      </c>
      <c r="G409" t="s">
        <v>3383</v>
      </c>
      <c r="H409" s="67" t="s">
        <v>3655</v>
      </c>
      <c r="I409" s="67">
        <v>41057</v>
      </c>
      <c r="J409" t="s">
        <v>3393</v>
      </c>
      <c r="K409" t="s">
        <v>3394</v>
      </c>
      <c r="L409" t="s">
        <v>5369</v>
      </c>
      <c r="M409" s="67" t="s">
        <v>3395</v>
      </c>
      <c r="N409" s="67" t="s">
        <v>3805</v>
      </c>
      <c r="O409" s="67" t="s">
        <v>2912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1546</v>
      </c>
      <c r="F410" t="s">
        <v>1547</v>
      </c>
      <c r="G410" t="s">
        <v>3383</v>
      </c>
      <c r="H410" s="67" t="s">
        <v>3656</v>
      </c>
      <c r="I410" s="67">
        <v>41059</v>
      </c>
      <c r="J410" t="s">
        <v>3396</v>
      </c>
      <c r="K410" t="s">
        <v>3397</v>
      </c>
      <c r="L410" t="s">
        <v>5369</v>
      </c>
      <c r="M410" s="67" t="s">
        <v>3398</v>
      </c>
      <c r="N410" s="67" t="s">
        <v>3993</v>
      </c>
      <c r="O410" s="67" t="s">
        <v>2912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1546</v>
      </c>
      <c r="F411" t="s">
        <v>1547</v>
      </c>
      <c r="G411" t="s">
        <v>2521</v>
      </c>
      <c r="H411" s="67" t="s">
        <v>3657</v>
      </c>
      <c r="I411" s="67">
        <v>41057</v>
      </c>
      <c r="J411" t="s">
        <v>3399</v>
      </c>
      <c r="K411" t="s">
        <v>3400</v>
      </c>
      <c r="L411" t="s">
        <v>5277</v>
      </c>
      <c r="M411" s="67" t="s">
        <v>3401</v>
      </c>
      <c r="N411" s="67" t="s">
        <v>3801</v>
      </c>
      <c r="O411" s="67" t="s">
        <v>2482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1546</v>
      </c>
      <c r="F412" t="s">
        <v>1789</v>
      </c>
      <c r="G412" t="s">
        <v>3402</v>
      </c>
      <c r="H412" s="67" t="s">
        <v>4756</v>
      </c>
      <c r="I412" s="67">
        <v>41086</v>
      </c>
      <c r="J412" t="s">
        <v>3403</v>
      </c>
      <c r="K412" t="s">
        <v>3404</v>
      </c>
      <c r="L412" t="s">
        <v>5370</v>
      </c>
      <c r="M412" s="67" t="s">
        <v>3405</v>
      </c>
      <c r="N412" s="67" t="s">
        <v>4757</v>
      </c>
      <c r="O412" s="67" t="s">
        <v>1819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1546</v>
      </c>
      <c r="F413" t="s">
        <v>1789</v>
      </c>
      <c r="G413" t="s">
        <v>3402</v>
      </c>
      <c r="H413" s="67" t="s">
        <v>4758</v>
      </c>
      <c r="I413" s="67">
        <v>41086</v>
      </c>
      <c r="J413" t="s">
        <v>3406</v>
      </c>
      <c r="K413" t="s">
        <v>3407</v>
      </c>
      <c r="L413" t="s">
        <v>5370</v>
      </c>
      <c r="M413" s="67" t="s">
        <v>3405</v>
      </c>
      <c r="N413" s="67" t="s">
        <v>4822</v>
      </c>
      <c r="O413" s="67" t="s">
        <v>4823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1546</v>
      </c>
      <c r="F414" t="s">
        <v>1789</v>
      </c>
      <c r="G414" t="s">
        <v>1017</v>
      </c>
      <c r="H414" s="67" t="s">
        <v>5371</v>
      </c>
      <c r="I414" s="67">
        <v>41094</v>
      </c>
      <c r="J414" t="s">
        <v>4763</v>
      </c>
      <c r="K414" t="s">
        <v>4764</v>
      </c>
      <c r="L414" t="s">
        <v>5170</v>
      </c>
      <c r="M414" s="67" t="s">
        <v>5372</v>
      </c>
      <c r="N414" s="67" t="s">
        <v>5613</v>
      </c>
      <c r="O414" s="67" t="s">
        <v>4429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1546</v>
      </c>
      <c r="F415" t="s">
        <v>1789</v>
      </c>
      <c r="G415" t="s">
        <v>206</v>
      </c>
      <c r="H415" s="67" t="s">
        <v>5817</v>
      </c>
      <c r="I415" s="67">
        <v>41087</v>
      </c>
      <c r="J415" t="s">
        <v>3408</v>
      </c>
      <c r="K415" t="s">
        <v>3409</v>
      </c>
      <c r="L415" t="s">
        <v>5030</v>
      </c>
      <c r="M415" s="67" t="s">
        <v>4663</v>
      </c>
      <c r="N415" s="67" t="s">
        <v>4824</v>
      </c>
      <c r="O415" s="67" t="s">
        <v>1819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1546</v>
      </c>
      <c r="F416" t="s">
        <v>1547</v>
      </c>
      <c r="G416" t="s">
        <v>1924</v>
      </c>
      <c r="H416" s="67" t="s">
        <v>5373</v>
      </c>
      <c r="I416" s="67">
        <v>41094</v>
      </c>
      <c r="J416" t="s">
        <v>3410</v>
      </c>
      <c r="K416" t="s">
        <v>3411</v>
      </c>
      <c r="L416" t="s">
        <v>5358</v>
      </c>
      <c r="M416" s="67" t="s">
        <v>3412</v>
      </c>
      <c r="N416" s="67" t="s">
        <v>5374</v>
      </c>
      <c r="O416" s="67" t="s">
        <v>1637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1546</v>
      </c>
      <c r="F417" t="s">
        <v>1547</v>
      </c>
      <c r="G417" t="s">
        <v>3435</v>
      </c>
      <c r="H417" s="67" t="s">
        <v>5375</v>
      </c>
      <c r="I417" s="67">
        <v>41095</v>
      </c>
      <c r="J417" t="s">
        <v>3436</v>
      </c>
      <c r="K417" t="s">
        <v>3437</v>
      </c>
      <c r="L417" t="s">
        <v>5376</v>
      </c>
      <c r="M417" s="67" t="s">
        <v>3438</v>
      </c>
      <c r="N417" s="67" t="s">
        <v>5562</v>
      </c>
      <c r="O417" s="67" t="s">
        <v>4661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1555</v>
      </c>
      <c r="F418" t="s">
        <v>1547</v>
      </c>
      <c r="G418" t="s">
        <v>1384</v>
      </c>
      <c r="H418" s="67" t="s">
        <v>503</v>
      </c>
      <c r="I418" s="67" t="s">
        <v>503</v>
      </c>
      <c r="J418" t="s">
        <v>3439</v>
      </c>
      <c r="K418" t="s">
        <v>3440</v>
      </c>
      <c r="L418" t="s">
        <v>5178</v>
      </c>
      <c r="M418" s="67" t="s">
        <v>3333</v>
      </c>
      <c r="N418" s="67" t="s">
        <v>503</v>
      </c>
      <c r="O418" s="67" t="s">
        <v>503</v>
      </c>
      <c r="P418" s="66" t="s">
        <v>503</v>
      </c>
      <c r="Q418" s="67" t="s">
        <v>3650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1555</v>
      </c>
      <c r="F419" t="s">
        <v>1547</v>
      </c>
      <c r="G419" t="s">
        <v>3249</v>
      </c>
      <c r="H419" s="67" t="s">
        <v>503</v>
      </c>
      <c r="I419" s="67" t="s">
        <v>503</v>
      </c>
      <c r="J419" t="s">
        <v>3441</v>
      </c>
      <c r="K419" t="s">
        <v>3442</v>
      </c>
      <c r="L419" t="s">
        <v>5357</v>
      </c>
      <c r="M419" s="67" t="s">
        <v>3443</v>
      </c>
      <c r="N419" s="67" t="s">
        <v>503</v>
      </c>
      <c r="O419" s="67" t="s">
        <v>503</v>
      </c>
      <c r="P419" s="66" t="s">
        <v>503</v>
      </c>
      <c r="Q419" s="67" t="s">
        <v>2345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1546</v>
      </c>
      <c r="F420" t="s">
        <v>1547</v>
      </c>
      <c r="G420" t="s">
        <v>1384</v>
      </c>
      <c r="H420" s="67" t="s">
        <v>4839</v>
      </c>
      <c r="I420" s="67">
        <v>41089</v>
      </c>
      <c r="J420" t="s">
        <v>3444</v>
      </c>
      <c r="K420" t="s">
        <v>3445</v>
      </c>
      <c r="L420" t="s">
        <v>5178</v>
      </c>
      <c r="M420" s="67" t="s">
        <v>3333</v>
      </c>
      <c r="N420" s="67" t="s">
        <v>4879</v>
      </c>
      <c r="O420" s="67" t="s">
        <v>2243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1546</v>
      </c>
      <c r="F421" t="s">
        <v>1547</v>
      </c>
      <c r="G421" t="s">
        <v>3446</v>
      </c>
      <c r="H421" s="67" t="s">
        <v>5377</v>
      </c>
      <c r="I421" s="67">
        <v>41095</v>
      </c>
      <c r="J421" t="s">
        <v>3447</v>
      </c>
      <c r="K421" t="s">
        <v>3448</v>
      </c>
      <c r="L421" t="s">
        <v>5378</v>
      </c>
      <c r="M421" s="67" t="s">
        <v>3449</v>
      </c>
      <c r="N421" s="67" t="s">
        <v>5379</v>
      </c>
      <c r="O421" s="67" t="s">
        <v>1637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1555</v>
      </c>
      <c r="F422" t="s">
        <v>1547</v>
      </c>
      <c r="G422" t="s">
        <v>121</v>
      </c>
      <c r="H422" s="67" t="s">
        <v>503</v>
      </c>
      <c r="I422" s="67" t="s">
        <v>503</v>
      </c>
      <c r="J422" t="s">
        <v>3450</v>
      </c>
      <c r="K422" t="s">
        <v>3451</v>
      </c>
      <c r="L422" t="s">
        <v>5082</v>
      </c>
      <c r="M422" s="67" t="s">
        <v>3452</v>
      </c>
      <c r="N422" s="67" t="s">
        <v>503</v>
      </c>
      <c r="O422" s="67" t="s">
        <v>503</v>
      </c>
      <c r="P422" s="66" t="s">
        <v>503</v>
      </c>
      <c r="Q422" s="67" t="s">
        <v>2345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1555</v>
      </c>
      <c r="F423" t="s">
        <v>1547</v>
      </c>
      <c r="G423" t="s">
        <v>121</v>
      </c>
      <c r="H423" s="67" t="s">
        <v>503</v>
      </c>
      <c r="I423" s="67" t="s">
        <v>503</v>
      </c>
      <c r="J423" t="s">
        <v>3453</v>
      </c>
      <c r="K423" t="s">
        <v>3454</v>
      </c>
      <c r="L423" t="s">
        <v>5082</v>
      </c>
      <c r="M423" s="67" t="s">
        <v>3455</v>
      </c>
      <c r="N423" s="67" t="s">
        <v>503</v>
      </c>
      <c r="O423" s="67" t="s">
        <v>503</v>
      </c>
      <c r="P423" s="66" t="s">
        <v>503</v>
      </c>
      <c r="Q423" s="67" t="s">
        <v>3651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1555</v>
      </c>
      <c r="F424" t="s">
        <v>1547</v>
      </c>
      <c r="G424" t="s">
        <v>121</v>
      </c>
      <c r="H424" s="67" t="s">
        <v>503</v>
      </c>
      <c r="I424" s="67" t="s">
        <v>503</v>
      </c>
      <c r="J424" t="s">
        <v>3456</v>
      </c>
      <c r="K424" t="s">
        <v>3457</v>
      </c>
      <c r="L424" t="s">
        <v>5082</v>
      </c>
      <c r="M424" s="67" t="s">
        <v>3458</v>
      </c>
      <c r="N424" s="67" t="s">
        <v>503</v>
      </c>
      <c r="O424" s="67" t="s">
        <v>503</v>
      </c>
      <c r="P424" s="66" t="s">
        <v>503</v>
      </c>
      <c r="Q424" s="67" t="s">
        <v>3647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1555</v>
      </c>
      <c r="F425" t="s">
        <v>1547</v>
      </c>
      <c r="G425" t="s">
        <v>121</v>
      </c>
      <c r="H425" s="67" t="s">
        <v>503</v>
      </c>
      <c r="I425" s="67" t="s">
        <v>503</v>
      </c>
      <c r="J425" t="s">
        <v>3459</v>
      </c>
      <c r="K425" t="s">
        <v>3460</v>
      </c>
      <c r="L425" t="s">
        <v>5082</v>
      </c>
      <c r="M425" s="67" t="s">
        <v>3461</v>
      </c>
      <c r="N425" s="67" t="s">
        <v>503</v>
      </c>
      <c r="O425" s="67" t="s">
        <v>503</v>
      </c>
      <c r="P425" s="66" t="s">
        <v>503</v>
      </c>
      <c r="Q425" s="67" t="s">
        <v>2345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1546</v>
      </c>
      <c r="F426" t="s">
        <v>1547</v>
      </c>
      <c r="G426" t="s">
        <v>121</v>
      </c>
      <c r="H426" s="67" t="s">
        <v>4664</v>
      </c>
      <c r="I426" s="67">
        <v>41087</v>
      </c>
      <c r="J426" t="s">
        <v>3462</v>
      </c>
      <c r="K426" t="s">
        <v>3463</v>
      </c>
      <c r="L426" t="s">
        <v>5082</v>
      </c>
      <c r="M426" s="67" t="s">
        <v>3236</v>
      </c>
      <c r="N426" s="67" t="s">
        <v>4765</v>
      </c>
      <c r="O426" s="67" t="s">
        <v>2243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1555</v>
      </c>
      <c r="F427" t="s">
        <v>1547</v>
      </c>
      <c r="G427" t="s">
        <v>1964</v>
      </c>
      <c r="H427" s="67" t="s">
        <v>503</v>
      </c>
      <c r="I427" s="67" t="s">
        <v>503</v>
      </c>
      <c r="J427" t="s">
        <v>3500</v>
      </c>
      <c r="K427" t="s">
        <v>3501</v>
      </c>
      <c r="L427" t="s">
        <v>5380</v>
      </c>
      <c r="M427" s="67" t="s">
        <v>3502</v>
      </c>
      <c r="N427" s="67" t="s">
        <v>503</v>
      </c>
      <c r="O427" s="67" t="s">
        <v>503</v>
      </c>
      <c r="P427" s="66" t="s">
        <v>503</v>
      </c>
      <c r="Q427" s="67" t="s">
        <v>3787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1555</v>
      </c>
      <c r="F428" t="s">
        <v>1547</v>
      </c>
      <c r="G428" t="s">
        <v>1964</v>
      </c>
      <c r="H428" s="67" t="s">
        <v>503</v>
      </c>
      <c r="I428" s="67" t="s">
        <v>503</v>
      </c>
      <c r="J428" t="s">
        <v>3503</v>
      </c>
      <c r="K428" t="s">
        <v>3504</v>
      </c>
      <c r="L428" t="s">
        <v>5381</v>
      </c>
      <c r="M428" s="67" t="s">
        <v>3505</v>
      </c>
      <c r="N428" s="67" t="s">
        <v>503</v>
      </c>
      <c r="O428" s="67" t="s">
        <v>503</v>
      </c>
      <c r="P428" s="66" t="s">
        <v>503</v>
      </c>
      <c r="Q428" s="67" t="s">
        <v>3788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1546</v>
      </c>
      <c r="F429" t="s">
        <v>1547</v>
      </c>
      <c r="G429" t="s">
        <v>1964</v>
      </c>
      <c r="H429" s="67" t="s">
        <v>4011</v>
      </c>
      <c r="I429" s="67">
        <v>41075</v>
      </c>
      <c r="J429" t="s">
        <v>3506</v>
      </c>
      <c r="K429" t="s">
        <v>3802</v>
      </c>
      <c r="L429" t="s">
        <v>5381</v>
      </c>
      <c r="M429" s="67" t="s">
        <v>3507</v>
      </c>
      <c r="N429" s="67" t="s">
        <v>4195</v>
      </c>
      <c r="O429" s="67" t="s">
        <v>3776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1546</v>
      </c>
      <c r="F430" t="s">
        <v>1547</v>
      </c>
      <c r="G430" t="s">
        <v>1964</v>
      </c>
      <c r="H430" s="67" t="s">
        <v>4075</v>
      </c>
      <c r="I430" s="67">
        <v>41075</v>
      </c>
      <c r="J430" t="s">
        <v>3508</v>
      </c>
      <c r="K430" t="s">
        <v>3509</v>
      </c>
      <c r="L430" t="s">
        <v>5382</v>
      </c>
      <c r="M430" s="67" t="s">
        <v>3510</v>
      </c>
      <c r="N430" s="67" t="s">
        <v>4213</v>
      </c>
      <c r="O430" s="67" t="s">
        <v>1676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1555</v>
      </c>
      <c r="F431" t="s">
        <v>1547</v>
      </c>
      <c r="G431" t="s">
        <v>124</v>
      </c>
      <c r="H431" s="67" t="s">
        <v>503</v>
      </c>
      <c r="I431" s="67" t="s">
        <v>503</v>
      </c>
      <c r="J431" t="s">
        <v>3511</v>
      </c>
      <c r="K431" t="s">
        <v>3512</v>
      </c>
      <c r="L431" t="s">
        <v>5079</v>
      </c>
      <c r="M431" s="67" t="s">
        <v>3513</v>
      </c>
      <c r="N431" s="67" t="s">
        <v>503</v>
      </c>
      <c r="O431" s="67" t="s">
        <v>503</v>
      </c>
      <c r="P431" s="66" t="s">
        <v>503</v>
      </c>
      <c r="Q431" s="67" t="s">
        <v>3789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1546</v>
      </c>
      <c r="F432" t="s">
        <v>1547</v>
      </c>
      <c r="G432" t="s">
        <v>3514</v>
      </c>
      <c r="H432" s="67" t="s">
        <v>4045</v>
      </c>
      <c r="I432" s="67">
        <v>41073</v>
      </c>
      <c r="J432" t="s">
        <v>3515</v>
      </c>
      <c r="K432" t="s">
        <v>3516</v>
      </c>
      <c r="L432" t="s">
        <v>5383</v>
      </c>
      <c r="M432" s="67" t="s">
        <v>3517</v>
      </c>
      <c r="N432" s="67" t="s">
        <v>4059</v>
      </c>
      <c r="O432" s="67" t="s">
        <v>1676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1546</v>
      </c>
      <c r="F433" t="s">
        <v>1547</v>
      </c>
      <c r="G433" t="s">
        <v>3514</v>
      </c>
      <c r="H433" s="67" t="s">
        <v>4012</v>
      </c>
      <c r="I433" s="67">
        <v>41073</v>
      </c>
      <c r="J433" t="s">
        <v>3518</v>
      </c>
      <c r="K433" t="s">
        <v>3519</v>
      </c>
      <c r="L433" t="s">
        <v>5383</v>
      </c>
      <c r="M433" s="67" t="s">
        <v>3520</v>
      </c>
      <c r="N433" s="67" t="s">
        <v>4060</v>
      </c>
      <c r="O433" s="67" t="s">
        <v>1676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1546</v>
      </c>
      <c r="F434" t="s">
        <v>1547</v>
      </c>
      <c r="G434" t="s">
        <v>3521</v>
      </c>
      <c r="H434" s="67" t="s">
        <v>4665</v>
      </c>
      <c r="I434" s="67">
        <v>41082</v>
      </c>
      <c r="J434" t="s">
        <v>3522</v>
      </c>
      <c r="K434" t="s">
        <v>3523</v>
      </c>
      <c r="L434" t="s">
        <v>5384</v>
      </c>
      <c r="M434" s="67" t="s">
        <v>3524</v>
      </c>
      <c r="N434" s="67" t="s">
        <v>4666</v>
      </c>
      <c r="O434" s="67" t="s">
        <v>2730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1546</v>
      </c>
      <c r="F435" t="s">
        <v>1547</v>
      </c>
      <c r="G435" t="s">
        <v>3525</v>
      </c>
      <c r="H435" s="67" t="s">
        <v>4046</v>
      </c>
      <c r="I435" s="67">
        <v>41075</v>
      </c>
      <c r="J435" t="s">
        <v>3526</v>
      </c>
      <c r="K435" t="s">
        <v>3527</v>
      </c>
      <c r="L435" t="s">
        <v>5385</v>
      </c>
      <c r="M435" s="67" t="s">
        <v>3528</v>
      </c>
      <c r="N435" s="67" t="s">
        <v>4214</v>
      </c>
      <c r="O435" s="67" t="s">
        <v>1564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1611</v>
      </c>
      <c r="F436" t="s">
        <v>1547</v>
      </c>
      <c r="G436" t="s">
        <v>3525</v>
      </c>
      <c r="H436" s="67" t="s">
        <v>6077</v>
      </c>
      <c r="I436" s="67">
        <v>41115</v>
      </c>
      <c r="J436" t="s">
        <v>3529</v>
      </c>
      <c r="K436" t="s">
        <v>3530</v>
      </c>
      <c r="L436" t="s">
        <v>5385</v>
      </c>
      <c r="M436" s="67" t="s">
        <v>3531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1546</v>
      </c>
      <c r="F437" t="s">
        <v>1547</v>
      </c>
      <c r="G437" t="s">
        <v>2198</v>
      </c>
      <c r="H437" s="67" t="s">
        <v>4964</v>
      </c>
      <c r="I437" s="67">
        <v>41107</v>
      </c>
      <c r="J437" t="s">
        <v>3532</v>
      </c>
      <c r="K437" t="s">
        <v>3533</v>
      </c>
      <c r="L437" t="s">
        <v>5239</v>
      </c>
      <c r="M437" s="67" t="s">
        <v>3534</v>
      </c>
      <c r="N437" s="67" t="s">
        <v>5990</v>
      </c>
      <c r="O437" s="67" t="s">
        <v>5965</v>
      </c>
      <c r="P437" s="66">
        <v>41108</v>
      </c>
      <c r="Q437" s="67" t="s">
        <v>3790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1546</v>
      </c>
      <c r="F438" t="s">
        <v>1547</v>
      </c>
      <c r="G438" t="s">
        <v>2198</v>
      </c>
      <c r="H438" s="67" t="s">
        <v>4965</v>
      </c>
      <c r="I438" s="67">
        <v>41100</v>
      </c>
      <c r="J438" t="s">
        <v>3535</v>
      </c>
      <c r="K438" t="s">
        <v>3536</v>
      </c>
      <c r="L438" t="s">
        <v>5239</v>
      </c>
      <c r="M438" s="67" t="s">
        <v>3537</v>
      </c>
      <c r="N438" s="67" t="s">
        <v>5563</v>
      </c>
      <c r="O438" s="67" t="s">
        <v>5564</v>
      </c>
      <c r="P438" s="66">
        <v>41101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1546</v>
      </c>
      <c r="F439" t="s">
        <v>1547</v>
      </c>
      <c r="G439" t="s">
        <v>2198</v>
      </c>
      <c r="H439" s="67" t="s">
        <v>4667</v>
      </c>
      <c r="I439" s="67">
        <v>41087</v>
      </c>
      <c r="J439" t="s">
        <v>3538</v>
      </c>
      <c r="K439" t="s">
        <v>3539</v>
      </c>
      <c r="L439" t="s">
        <v>5239</v>
      </c>
      <c r="M439" s="67" t="s">
        <v>3540</v>
      </c>
      <c r="N439" s="67" t="s">
        <v>4825</v>
      </c>
      <c r="O439" s="67" t="s">
        <v>4826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1546</v>
      </c>
      <c r="F440" t="s">
        <v>1547</v>
      </c>
      <c r="G440" t="s">
        <v>3514</v>
      </c>
      <c r="H440" s="67" t="s">
        <v>4061</v>
      </c>
      <c r="I440" s="67">
        <v>41073</v>
      </c>
      <c r="J440" t="s">
        <v>3541</v>
      </c>
      <c r="K440" t="s">
        <v>3542</v>
      </c>
      <c r="L440" t="s">
        <v>5383</v>
      </c>
      <c r="M440" s="67" t="s">
        <v>3543</v>
      </c>
      <c r="N440" s="67" t="s">
        <v>4062</v>
      </c>
      <c r="O440" s="67" t="s">
        <v>3776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1700</v>
      </c>
      <c r="F441" t="s">
        <v>1547</v>
      </c>
      <c r="G441" t="s">
        <v>3521</v>
      </c>
      <c r="H441" s="67" t="s">
        <v>503</v>
      </c>
      <c r="I441" s="67" t="s">
        <v>503</v>
      </c>
      <c r="J441" t="s">
        <v>3544</v>
      </c>
      <c r="K441" t="s">
        <v>3545</v>
      </c>
      <c r="L441" t="s">
        <v>5384</v>
      </c>
      <c r="M441" s="67" t="s">
        <v>3546</v>
      </c>
      <c r="N441" s="67" t="s">
        <v>503</v>
      </c>
      <c r="O441" s="67" t="s">
        <v>503</v>
      </c>
      <c r="P441" s="66" t="s">
        <v>503</v>
      </c>
      <c r="Q441" s="67" t="s">
        <v>4668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1555</v>
      </c>
      <c r="F442" t="s">
        <v>1547</v>
      </c>
      <c r="G442" t="s">
        <v>3547</v>
      </c>
      <c r="H442" s="67" t="s">
        <v>503</v>
      </c>
      <c r="I442" s="67" t="s">
        <v>503</v>
      </c>
      <c r="J442" t="s">
        <v>3548</v>
      </c>
      <c r="K442" t="s">
        <v>3549</v>
      </c>
      <c r="L442" t="s">
        <v>5386</v>
      </c>
      <c r="M442" s="67" t="s">
        <v>3550</v>
      </c>
      <c r="N442" s="67" t="s">
        <v>503</v>
      </c>
      <c r="O442" s="67" t="s">
        <v>503</v>
      </c>
      <c r="P442" s="66" t="s">
        <v>503</v>
      </c>
      <c r="Q442" s="67" t="s">
        <v>3791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1546</v>
      </c>
      <c r="F443" t="s">
        <v>1547</v>
      </c>
      <c r="G443" t="s">
        <v>1964</v>
      </c>
      <c r="H443" s="67" t="s">
        <v>4076</v>
      </c>
      <c r="I443" s="67">
        <v>41079</v>
      </c>
      <c r="J443" t="s">
        <v>3551</v>
      </c>
      <c r="K443" t="s">
        <v>3552</v>
      </c>
      <c r="L443" t="s">
        <v>5387</v>
      </c>
      <c r="M443" s="67" t="s">
        <v>3553</v>
      </c>
      <c r="N443" s="67" t="s">
        <v>4449</v>
      </c>
      <c r="O443" s="67" t="s">
        <v>1676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1611</v>
      </c>
      <c r="F444" t="s">
        <v>1547</v>
      </c>
      <c r="G444" t="s">
        <v>1964</v>
      </c>
      <c r="H444" s="67" t="s">
        <v>4013</v>
      </c>
      <c r="I444" s="67">
        <v>41117</v>
      </c>
      <c r="J444" t="s">
        <v>3554</v>
      </c>
      <c r="K444" t="s">
        <v>3555</v>
      </c>
      <c r="L444" t="s">
        <v>5388</v>
      </c>
      <c r="M444" s="67" t="s">
        <v>3556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1555</v>
      </c>
      <c r="F445" t="s">
        <v>1547</v>
      </c>
      <c r="G445" t="s">
        <v>3358</v>
      </c>
      <c r="H445" s="67" t="s">
        <v>503</v>
      </c>
      <c r="I445" s="67" t="s">
        <v>503</v>
      </c>
      <c r="J445" t="s">
        <v>3557</v>
      </c>
      <c r="K445" t="s">
        <v>3558</v>
      </c>
      <c r="L445" t="s">
        <v>5389</v>
      </c>
      <c r="M445" s="67" t="s">
        <v>3372</v>
      </c>
      <c r="N445" s="67" t="s">
        <v>503</v>
      </c>
      <c r="O445" s="67" t="s">
        <v>503</v>
      </c>
      <c r="P445" s="66" t="s">
        <v>503</v>
      </c>
      <c r="Q445" s="67" t="s">
        <v>3788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1555</v>
      </c>
      <c r="F446" t="s">
        <v>1547</v>
      </c>
      <c r="G446" t="s">
        <v>3358</v>
      </c>
      <c r="H446" s="67" t="s">
        <v>503</v>
      </c>
      <c r="I446" s="67" t="s">
        <v>503</v>
      </c>
      <c r="J446" t="s">
        <v>3559</v>
      </c>
      <c r="K446" t="s">
        <v>3560</v>
      </c>
      <c r="L446" t="s">
        <v>5366</v>
      </c>
      <c r="M446" s="67" t="s">
        <v>3561</v>
      </c>
      <c r="N446" s="67" t="s">
        <v>503</v>
      </c>
      <c r="O446" s="67" t="s">
        <v>503</v>
      </c>
      <c r="P446" s="66" t="s">
        <v>503</v>
      </c>
      <c r="Q446" s="67" t="s">
        <v>3792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1555</v>
      </c>
      <c r="F447" t="s">
        <v>1547</v>
      </c>
      <c r="G447" t="s">
        <v>3358</v>
      </c>
      <c r="H447" s="67" t="s">
        <v>503</v>
      </c>
      <c r="I447" s="67" t="s">
        <v>503</v>
      </c>
      <c r="J447" t="s">
        <v>3562</v>
      </c>
      <c r="K447" t="s">
        <v>3563</v>
      </c>
      <c r="L447" t="s">
        <v>5390</v>
      </c>
      <c r="M447" s="67" t="s">
        <v>3564</v>
      </c>
      <c r="N447" s="67" t="s">
        <v>503</v>
      </c>
      <c r="O447" s="67" t="s">
        <v>503</v>
      </c>
      <c r="P447" s="66" t="s">
        <v>503</v>
      </c>
      <c r="Q447" s="67" t="s">
        <v>3788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1700</v>
      </c>
      <c r="F448" t="s">
        <v>1547</v>
      </c>
      <c r="G448" t="s">
        <v>3358</v>
      </c>
      <c r="H448" s="67" t="s">
        <v>503</v>
      </c>
      <c r="I448" s="67" t="s">
        <v>503</v>
      </c>
      <c r="J448" t="s">
        <v>3565</v>
      </c>
      <c r="K448" t="s">
        <v>3566</v>
      </c>
      <c r="L448" t="s">
        <v>5391</v>
      </c>
      <c r="M448" s="67" t="s">
        <v>3561</v>
      </c>
      <c r="N448" s="67" t="s">
        <v>503</v>
      </c>
      <c r="O448" s="67" t="s">
        <v>503</v>
      </c>
      <c r="P448" s="66" t="s">
        <v>503</v>
      </c>
      <c r="Q448" s="67" t="s">
        <v>3792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1555</v>
      </c>
      <c r="F449" t="s">
        <v>1547</v>
      </c>
      <c r="G449" t="s">
        <v>3358</v>
      </c>
      <c r="H449" s="67" t="s">
        <v>503</v>
      </c>
      <c r="I449" s="67" t="s">
        <v>503</v>
      </c>
      <c r="J449" t="s">
        <v>3567</v>
      </c>
      <c r="K449" t="s">
        <v>3568</v>
      </c>
      <c r="L449" t="s">
        <v>5392</v>
      </c>
      <c r="M449" s="67" t="s">
        <v>3372</v>
      </c>
      <c r="N449" s="67" t="s">
        <v>503</v>
      </c>
      <c r="O449" s="67" t="s">
        <v>503</v>
      </c>
      <c r="P449" s="66" t="s">
        <v>503</v>
      </c>
      <c r="Q449" s="67" t="s">
        <v>3788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1555</v>
      </c>
      <c r="F450" t="s">
        <v>1547</v>
      </c>
      <c r="G450" t="s">
        <v>3358</v>
      </c>
      <c r="H450" s="67" t="s">
        <v>503</v>
      </c>
      <c r="I450" s="67" t="s">
        <v>503</v>
      </c>
      <c r="J450" t="s">
        <v>3569</v>
      </c>
      <c r="K450" t="s">
        <v>3570</v>
      </c>
      <c r="L450" t="s">
        <v>5393</v>
      </c>
      <c r="M450" s="67" t="s">
        <v>3561</v>
      </c>
      <c r="N450" s="67" t="s">
        <v>503</v>
      </c>
      <c r="O450" s="67" t="s">
        <v>503</v>
      </c>
      <c r="P450" s="66" t="s">
        <v>503</v>
      </c>
      <c r="Q450" s="67" t="s">
        <v>3792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1700</v>
      </c>
      <c r="F451" t="s">
        <v>1547</v>
      </c>
      <c r="G451" t="s">
        <v>3571</v>
      </c>
      <c r="H451" s="67" t="s">
        <v>503</v>
      </c>
      <c r="I451" s="67" t="s">
        <v>503</v>
      </c>
      <c r="J451" t="s">
        <v>3572</v>
      </c>
      <c r="K451" t="s">
        <v>3573</v>
      </c>
      <c r="L451" t="s">
        <v>5394</v>
      </c>
      <c r="M451" s="67" t="s">
        <v>3574</v>
      </c>
      <c r="N451" s="67" t="s">
        <v>503</v>
      </c>
      <c r="O451" s="67" t="s">
        <v>503</v>
      </c>
      <c r="P451" s="66" t="s">
        <v>503</v>
      </c>
      <c r="Q451" s="67" t="s">
        <v>5395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1555</v>
      </c>
      <c r="F452" t="s">
        <v>1547</v>
      </c>
      <c r="G452" t="s">
        <v>3571</v>
      </c>
      <c r="H452" s="67" t="s">
        <v>503</v>
      </c>
      <c r="I452" s="67" t="s">
        <v>503</v>
      </c>
      <c r="J452" t="s">
        <v>3575</v>
      </c>
      <c r="K452" t="s">
        <v>3576</v>
      </c>
      <c r="L452" t="s">
        <v>5394</v>
      </c>
      <c r="M452" s="67" t="s">
        <v>3577</v>
      </c>
      <c r="N452" s="67" t="s">
        <v>503</v>
      </c>
      <c r="O452" s="67" t="s">
        <v>503</v>
      </c>
      <c r="P452" s="66" t="s">
        <v>503</v>
      </c>
      <c r="Q452" s="67" t="s">
        <v>3793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1555</v>
      </c>
      <c r="F453" t="s">
        <v>1547</v>
      </c>
      <c r="G453" t="s">
        <v>124</v>
      </c>
      <c r="H453" s="67" t="s">
        <v>503</v>
      </c>
      <c r="I453" s="67" t="s">
        <v>503</v>
      </c>
      <c r="J453" t="s">
        <v>3578</v>
      </c>
      <c r="K453" t="s">
        <v>3579</v>
      </c>
      <c r="L453" t="s">
        <v>5079</v>
      </c>
      <c r="M453" s="67" t="s">
        <v>3580</v>
      </c>
      <c r="N453" s="67" t="s">
        <v>503</v>
      </c>
      <c r="O453" s="67" t="s">
        <v>503</v>
      </c>
      <c r="P453" s="66" t="s">
        <v>503</v>
      </c>
      <c r="Q453" s="67" t="s">
        <v>3794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1546</v>
      </c>
      <c r="F454" t="s">
        <v>1547</v>
      </c>
      <c r="G454" t="s">
        <v>1964</v>
      </c>
      <c r="H454" s="67" t="s">
        <v>4215</v>
      </c>
      <c r="I454" s="67">
        <v>41080</v>
      </c>
      <c r="J454" t="s">
        <v>3581</v>
      </c>
      <c r="K454" t="s">
        <v>3582</v>
      </c>
      <c r="L454" t="s">
        <v>5396</v>
      </c>
      <c r="M454" s="67" t="s">
        <v>3583</v>
      </c>
      <c r="N454" s="67" t="s">
        <v>4450</v>
      </c>
      <c r="O454" s="67" t="s">
        <v>1571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1546</v>
      </c>
      <c r="F455" t="s">
        <v>1547</v>
      </c>
      <c r="G455" t="s">
        <v>3795</v>
      </c>
      <c r="H455" s="67" t="s">
        <v>5397</v>
      </c>
      <c r="I455" s="67">
        <v>41095</v>
      </c>
      <c r="J455" t="s">
        <v>3660</v>
      </c>
      <c r="K455" t="s">
        <v>3661</v>
      </c>
      <c r="L455">
        <v>37330000</v>
      </c>
      <c r="M455" s="67" t="s">
        <v>3662</v>
      </c>
      <c r="N455" s="67" t="s">
        <v>5565</v>
      </c>
      <c r="O455" s="67" t="s">
        <v>1571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1546</v>
      </c>
      <c r="F456" t="s">
        <v>1547</v>
      </c>
      <c r="G456" t="s">
        <v>3663</v>
      </c>
      <c r="H456" s="67" t="s">
        <v>4014</v>
      </c>
      <c r="I456" s="67">
        <v>41065</v>
      </c>
      <c r="J456" t="s">
        <v>3664</v>
      </c>
      <c r="K456" t="s">
        <v>3665</v>
      </c>
      <c r="L456" t="s">
        <v>5398</v>
      </c>
      <c r="M456" s="67" t="s">
        <v>3666</v>
      </c>
      <c r="N456" s="67" t="s">
        <v>4047</v>
      </c>
      <c r="O456" s="67" t="s">
        <v>2316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1700</v>
      </c>
      <c r="F457" t="s">
        <v>1547</v>
      </c>
      <c r="G457" t="s">
        <v>3667</v>
      </c>
      <c r="H457" s="67" t="s">
        <v>503</v>
      </c>
      <c r="I457" s="67" t="s">
        <v>503</v>
      </c>
      <c r="J457" t="s">
        <v>3668</v>
      </c>
      <c r="K457" t="s">
        <v>3669</v>
      </c>
      <c r="L457" t="s">
        <v>5774</v>
      </c>
      <c r="M457" s="67" t="s">
        <v>5775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1700</v>
      </c>
      <c r="F458" t="s">
        <v>1547</v>
      </c>
      <c r="G458" t="s">
        <v>3670</v>
      </c>
      <c r="H458" s="67" t="s">
        <v>503</v>
      </c>
      <c r="I458" s="67" t="s">
        <v>503</v>
      </c>
      <c r="J458" t="s">
        <v>3671</v>
      </c>
      <c r="K458" t="s">
        <v>4669</v>
      </c>
      <c r="L458" t="s">
        <v>5399</v>
      </c>
      <c r="M458" s="67" t="s">
        <v>3672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1700</v>
      </c>
      <c r="F459" t="s">
        <v>1547</v>
      </c>
      <c r="G459" t="s">
        <v>3673</v>
      </c>
      <c r="H459" s="67" t="s">
        <v>503</v>
      </c>
      <c r="I459" s="67" t="s">
        <v>503</v>
      </c>
      <c r="J459" t="s">
        <v>3674</v>
      </c>
      <c r="K459" t="s">
        <v>4670</v>
      </c>
      <c r="L459" t="s">
        <v>5400</v>
      </c>
      <c r="M459" s="67" t="s">
        <v>3675</v>
      </c>
      <c r="N459" s="67" t="s">
        <v>503</v>
      </c>
      <c r="O459" s="67" t="s">
        <v>503</v>
      </c>
      <c r="P459" s="66" t="s">
        <v>503</v>
      </c>
      <c r="Q459" s="67" t="s">
        <v>4579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1700</v>
      </c>
      <c r="F460" t="s">
        <v>1547</v>
      </c>
      <c r="G460" t="s">
        <v>3676</v>
      </c>
      <c r="H460" s="67" t="s">
        <v>503</v>
      </c>
      <c r="I460" s="67" t="s">
        <v>503</v>
      </c>
      <c r="J460" t="s">
        <v>3677</v>
      </c>
      <c r="K460" t="s">
        <v>4671</v>
      </c>
      <c r="L460">
        <v>39398000</v>
      </c>
      <c r="M460" s="67" t="s">
        <v>4672</v>
      </c>
      <c r="N460" s="67" t="s">
        <v>503</v>
      </c>
      <c r="O460" s="67" t="s">
        <v>503</v>
      </c>
      <c r="P460" s="66" t="s">
        <v>503</v>
      </c>
      <c r="Q460" s="67" t="s">
        <v>4579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1700</v>
      </c>
      <c r="F461" t="s">
        <v>1547</v>
      </c>
      <c r="G461" t="s">
        <v>3678</v>
      </c>
      <c r="H461" s="67" t="s">
        <v>503</v>
      </c>
      <c r="I461" s="67" t="s">
        <v>503</v>
      </c>
      <c r="J461" t="s">
        <v>3679</v>
      </c>
      <c r="K461" t="s">
        <v>3680</v>
      </c>
      <c r="L461">
        <v>39718000</v>
      </c>
      <c r="M461" s="67" t="s">
        <v>4673</v>
      </c>
      <c r="N461" s="67" t="s">
        <v>503</v>
      </c>
      <c r="O461" s="67" t="s">
        <v>503</v>
      </c>
      <c r="P461" s="66" t="s">
        <v>503</v>
      </c>
      <c r="Q461" s="67" t="s">
        <v>4579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1546</v>
      </c>
      <c r="F462" t="s">
        <v>1547</v>
      </c>
      <c r="G462" t="s">
        <v>3681</v>
      </c>
      <c r="H462" s="67" t="s">
        <v>4840</v>
      </c>
      <c r="I462" s="67">
        <v>41088</v>
      </c>
      <c r="J462" t="s">
        <v>3682</v>
      </c>
      <c r="K462" t="s">
        <v>3683</v>
      </c>
      <c r="L462">
        <v>39547000</v>
      </c>
      <c r="M462" s="67" t="s">
        <v>3684</v>
      </c>
      <c r="N462" s="67" t="s">
        <v>4841</v>
      </c>
      <c r="O462" s="67" t="s">
        <v>2105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1546</v>
      </c>
      <c r="F463" t="s">
        <v>1547</v>
      </c>
      <c r="G463" t="s">
        <v>3685</v>
      </c>
      <c r="H463" s="67" t="s">
        <v>4674</v>
      </c>
      <c r="I463" s="67">
        <v>41085</v>
      </c>
      <c r="J463" t="s">
        <v>3686</v>
      </c>
      <c r="K463" t="s">
        <v>3687</v>
      </c>
      <c r="L463" t="s">
        <v>5401</v>
      </c>
      <c r="M463" s="67" t="s">
        <v>3688</v>
      </c>
      <c r="N463" s="67" t="s">
        <v>4675</v>
      </c>
      <c r="O463" s="67" t="s">
        <v>2105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1546</v>
      </c>
      <c r="F464" t="s">
        <v>1547</v>
      </c>
      <c r="G464" t="s">
        <v>3689</v>
      </c>
      <c r="H464" s="67" t="s">
        <v>4048</v>
      </c>
      <c r="I464" s="67">
        <v>41099</v>
      </c>
      <c r="J464" t="s">
        <v>3690</v>
      </c>
      <c r="K464" t="s">
        <v>3691</v>
      </c>
      <c r="L464" t="s">
        <v>6078</v>
      </c>
      <c r="M464" s="67" t="s">
        <v>3692</v>
      </c>
      <c r="N464" s="67" t="s">
        <v>5776</v>
      </c>
      <c r="O464" s="67" t="s">
        <v>2243</v>
      </c>
      <c r="P464" s="66">
        <v>41101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1611</v>
      </c>
      <c r="F465" t="s">
        <v>1547</v>
      </c>
      <c r="G465" t="s">
        <v>3714</v>
      </c>
      <c r="H465" s="67" t="s">
        <v>6079</v>
      </c>
      <c r="I465" s="67">
        <v>41116</v>
      </c>
      <c r="J465" t="s">
        <v>3715</v>
      </c>
      <c r="K465" t="s">
        <v>5777</v>
      </c>
      <c r="L465" t="s">
        <v>5402</v>
      </c>
      <c r="M465" s="67" t="s">
        <v>3716</v>
      </c>
      <c r="N465" s="67" t="s">
        <v>503</v>
      </c>
      <c r="O465" s="67" t="s">
        <v>503</v>
      </c>
      <c r="P465" s="66" t="s">
        <v>503</v>
      </c>
      <c r="Q465" s="67" t="s">
        <v>5778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1611</v>
      </c>
      <c r="F466" t="s">
        <v>1547</v>
      </c>
      <c r="G466" t="s">
        <v>3717</v>
      </c>
      <c r="H466" s="67" t="s">
        <v>503</v>
      </c>
      <c r="I466" s="67" t="s">
        <v>503</v>
      </c>
      <c r="J466" t="s">
        <v>3718</v>
      </c>
      <c r="K466" t="s">
        <v>3719</v>
      </c>
      <c r="L466" t="s">
        <v>5403</v>
      </c>
      <c r="M466" s="67" t="s">
        <v>3720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1546</v>
      </c>
      <c r="F467" t="s">
        <v>1547</v>
      </c>
      <c r="G467" t="s">
        <v>3721</v>
      </c>
      <c r="H467" s="67" t="s">
        <v>4842</v>
      </c>
      <c r="I467" s="67">
        <v>41088</v>
      </c>
      <c r="J467" t="s">
        <v>3722</v>
      </c>
      <c r="K467" t="s">
        <v>3723</v>
      </c>
      <c r="L467" t="s">
        <v>5404</v>
      </c>
      <c r="M467" s="67" t="s">
        <v>3724</v>
      </c>
      <c r="N467" s="67" t="s">
        <v>4843</v>
      </c>
      <c r="O467" s="67" t="s">
        <v>1676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1611</v>
      </c>
      <c r="F468" t="s">
        <v>1547</v>
      </c>
      <c r="G468" t="s">
        <v>3725</v>
      </c>
      <c r="H468" s="67" t="s">
        <v>503</v>
      </c>
      <c r="I468" s="67">
        <v>41116</v>
      </c>
      <c r="J468" t="s">
        <v>3726</v>
      </c>
      <c r="K468" t="s">
        <v>3727</v>
      </c>
      <c r="L468" t="s">
        <v>5405</v>
      </c>
      <c r="M468" s="67" t="s">
        <v>3728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1546</v>
      </c>
      <c r="F469" t="s">
        <v>1547</v>
      </c>
      <c r="G469" t="s">
        <v>3729</v>
      </c>
      <c r="H469" s="67" t="s">
        <v>4015</v>
      </c>
      <c r="I469" s="67">
        <v>41065</v>
      </c>
      <c r="J469" t="s">
        <v>3730</v>
      </c>
      <c r="K469" t="s">
        <v>3731</v>
      </c>
      <c r="L469" t="s">
        <v>5406</v>
      </c>
      <c r="M469" s="67" t="s">
        <v>3732</v>
      </c>
      <c r="N469" s="67" t="s">
        <v>4032</v>
      </c>
      <c r="O469" s="67" t="s">
        <v>3776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1546</v>
      </c>
      <c r="F470" t="s">
        <v>1547</v>
      </c>
      <c r="G470" t="s">
        <v>3733</v>
      </c>
      <c r="H470" s="67" t="s">
        <v>5991</v>
      </c>
      <c r="I470" s="67">
        <v>41108</v>
      </c>
      <c r="J470" t="s">
        <v>3734</v>
      </c>
      <c r="K470" t="s">
        <v>3735</v>
      </c>
      <c r="L470" t="s">
        <v>5407</v>
      </c>
      <c r="M470" s="67" t="s">
        <v>3736</v>
      </c>
      <c r="N470" s="67" t="s">
        <v>5992</v>
      </c>
      <c r="O470" s="67" t="s">
        <v>1584</v>
      </c>
      <c r="P470" s="66">
        <v>41108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1546</v>
      </c>
      <c r="F471" t="s">
        <v>1547</v>
      </c>
      <c r="G471" t="s">
        <v>3737</v>
      </c>
      <c r="H471" s="67" t="s">
        <v>4844</v>
      </c>
      <c r="I471" s="67">
        <v>41089</v>
      </c>
      <c r="J471" t="s">
        <v>3738</v>
      </c>
      <c r="K471" t="s">
        <v>3739</v>
      </c>
      <c r="L471" t="s">
        <v>5408</v>
      </c>
      <c r="M471" s="67" t="s">
        <v>3740</v>
      </c>
      <c r="N471" s="67" t="s">
        <v>4880</v>
      </c>
      <c r="O471" s="67" t="s">
        <v>2730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1700</v>
      </c>
      <c r="F472" t="s">
        <v>1547</v>
      </c>
      <c r="G472" t="s">
        <v>3741</v>
      </c>
      <c r="H472" s="67" t="s">
        <v>503</v>
      </c>
      <c r="I472" s="67" t="s">
        <v>503</v>
      </c>
      <c r="J472" t="s">
        <v>3742</v>
      </c>
      <c r="K472" t="s">
        <v>5779</v>
      </c>
      <c r="L472" t="s">
        <v>5780</v>
      </c>
      <c r="M472" s="67" t="s">
        <v>3743</v>
      </c>
      <c r="N472" s="67" t="s">
        <v>503</v>
      </c>
      <c r="O472" s="67" t="s">
        <v>503</v>
      </c>
      <c r="P472" s="66" t="s">
        <v>503</v>
      </c>
      <c r="Q472" s="67" t="s">
        <v>5781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1555</v>
      </c>
      <c r="F473" t="s">
        <v>1547</v>
      </c>
      <c r="G473" t="s">
        <v>1793</v>
      </c>
      <c r="H473" s="67" t="s">
        <v>503</v>
      </c>
      <c r="I473" s="67" t="s">
        <v>503</v>
      </c>
      <c r="J473" t="s">
        <v>3744</v>
      </c>
      <c r="K473" t="s">
        <v>3745</v>
      </c>
      <c r="L473" t="s">
        <v>5409</v>
      </c>
      <c r="M473" s="67" t="s">
        <v>3746</v>
      </c>
      <c r="N473" s="67" t="s">
        <v>503</v>
      </c>
      <c r="O473" s="67" t="s">
        <v>503</v>
      </c>
      <c r="P473" s="66" t="s">
        <v>503</v>
      </c>
      <c r="Q473" s="67" t="s">
        <v>5614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1700</v>
      </c>
      <c r="F474" t="s">
        <v>1547</v>
      </c>
      <c r="G474" t="s">
        <v>3747</v>
      </c>
      <c r="H474" s="67" t="s">
        <v>503</v>
      </c>
      <c r="I474" s="67" t="s">
        <v>503</v>
      </c>
      <c r="J474" t="s">
        <v>3748</v>
      </c>
      <c r="K474" t="s">
        <v>4676</v>
      </c>
      <c r="L474" t="s">
        <v>5410</v>
      </c>
      <c r="M474" s="67" t="s">
        <v>3749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1700</v>
      </c>
      <c r="F475" t="s">
        <v>1547</v>
      </c>
      <c r="G475" t="s">
        <v>3750</v>
      </c>
      <c r="H475" s="67" t="s">
        <v>503</v>
      </c>
      <c r="I475" s="67" t="s">
        <v>503</v>
      </c>
      <c r="J475" t="s">
        <v>3751</v>
      </c>
      <c r="K475" t="s">
        <v>5566</v>
      </c>
      <c r="L475" t="s">
        <v>5411</v>
      </c>
      <c r="M475" s="67" t="s">
        <v>3752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1546</v>
      </c>
      <c r="F476" t="s">
        <v>1547</v>
      </c>
      <c r="G476" t="s">
        <v>3806</v>
      </c>
      <c r="H476" s="67" t="s">
        <v>5412</v>
      </c>
      <c r="I476" s="67">
        <v>41093</v>
      </c>
      <c r="J476" t="s">
        <v>3807</v>
      </c>
      <c r="K476" t="s">
        <v>3808</v>
      </c>
      <c r="L476" t="s">
        <v>5413</v>
      </c>
      <c r="M476" s="67" t="s">
        <v>3809</v>
      </c>
      <c r="N476" s="67" t="s">
        <v>5414</v>
      </c>
      <c r="O476" s="67" t="s">
        <v>1584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1546</v>
      </c>
      <c r="F477" t="s">
        <v>1547</v>
      </c>
      <c r="G477" t="s">
        <v>3806</v>
      </c>
      <c r="H477" s="67" t="s">
        <v>4881</v>
      </c>
      <c r="I477" s="67">
        <v>41094</v>
      </c>
      <c r="J477" t="s">
        <v>3810</v>
      </c>
      <c r="K477" t="s">
        <v>3811</v>
      </c>
      <c r="L477" t="s">
        <v>5415</v>
      </c>
      <c r="M477" s="67" t="s">
        <v>3812</v>
      </c>
      <c r="N477" s="67" t="s">
        <v>5416</v>
      </c>
      <c r="O477" s="67" t="s">
        <v>5417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1700</v>
      </c>
      <c r="F478" t="s">
        <v>1547</v>
      </c>
      <c r="G478" t="s">
        <v>3806</v>
      </c>
      <c r="H478" s="67" t="s">
        <v>503</v>
      </c>
      <c r="I478" s="67" t="s">
        <v>503</v>
      </c>
      <c r="J478" t="s">
        <v>3813</v>
      </c>
      <c r="K478" t="s">
        <v>3814</v>
      </c>
      <c r="L478" t="s">
        <v>5418</v>
      </c>
      <c r="M478" s="67" t="s">
        <v>3815</v>
      </c>
      <c r="N478" s="67" t="s">
        <v>503</v>
      </c>
      <c r="O478" s="67" t="s">
        <v>503</v>
      </c>
      <c r="P478" s="66" t="s">
        <v>503</v>
      </c>
      <c r="Q478" s="67" t="s">
        <v>5361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1546</v>
      </c>
      <c r="F479" t="s">
        <v>1547</v>
      </c>
      <c r="G479" t="s">
        <v>3806</v>
      </c>
      <c r="H479" s="67" t="s">
        <v>5818</v>
      </c>
      <c r="I479" s="67">
        <v>41102</v>
      </c>
      <c r="J479" t="s">
        <v>3816</v>
      </c>
      <c r="K479" t="s">
        <v>5615</v>
      </c>
      <c r="L479" t="s">
        <v>5419</v>
      </c>
      <c r="M479" s="67" t="s">
        <v>3817</v>
      </c>
      <c r="N479" s="67" t="s">
        <v>5819</v>
      </c>
      <c r="O479" s="67" t="s">
        <v>5792</v>
      </c>
      <c r="P479" s="66">
        <v>41107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1555</v>
      </c>
      <c r="F480" t="s">
        <v>1547</v>
      </c>
      <c r="G480" t="s">
        <v>3806</v>
      </c>
      <c r="H480" s="67" t="s">
        <v>503</v>
      </c>
      <c r="I480" s="67" t="s">
        <v>503</v>
      </c>
      <c r="J480" t="s">
        <v>3818</v>
      </c>
      <c r="K480" t="s">
        <v>3819</v>
      </c>
      <c r="L480" t="s">
        <v>5420</v>
      </c>
      <c r="M480" s="67" t="s">
        <v>3820</v>
      </c>
      <c r="N480" s="67" t="s">
        <v>503</v>
      </c>
      <c r="O480" s="67" t="s">
        <v>503</v>
      </c>
      <c r="P480" s="66" t="s">
        <v>503</v>
      </c>
      <c r="Q480" s="67" t="s">
        <v>4063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1555</v>
      </c>
      <c r="F481" t="s">
        <v>1547</v>
      </c>
      <c r="G481" t="s">
        <v>3806</v>
      </c>
      <c r="H481" s="67" t="s">
        <v>503</v>
      </c>
      <c r="I481" s="67" t="s">
        <v>503</v>
      </c>
      <c r="J481" t="s">
        <v>3821</v>
      </c>
      <c r="K481" t="s">
        <v>3822</v>
      </c>
      <c r="L481" t="s">
        <v>5421</v>
      </c>
      <c r="M481" s="67" t="s">
        <v>3823</v>
      </c>
      <c r="N481" s="67" t="s">
        <v>503</v>
      </c>
      <c r="O481" s="67" t="s">
        <v>503</v>
      </c>
      <c r="P481" s="66" t="s">
        <v>503</v>
      </c>
      <c r="Q481" s="67" t="s">
        <v>4033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1555</v>
      </c>
      <c r="F482" t="s">
        <v>1547</v>
      </c>
      <c r="G482" t="s">
        <v>3806</v>
      </c>
      <c r="H482" s="67" t="s">
        <v>503</v>
      </c>
      <c r="I482" s="67" t="s">
        <v>503</v>
      </c>
      <c r="J482" t="s">
        <v>3824</v>
      </c>
      <c r="K482" t="s">
        <v>3825</v>
      </c>
      <c r="L482" t="s">
        <v>5422</v>
      </c>
      <c r="M482" s="67" t="s">
        <v>3826</v>
      </c>
      <c r="N482" s="67" t="s">
        <v>503</v>
      </c>
      <c r="O482" s="67" t="s">
        <v>503</v>
      </c>
      <c r="P482" s="66" t="s">
        <v>503</v>
      </c>
      <c r="Q482" s="67" t="s">
        <v>4064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1555</v>
      </c>
      <c r="F483" t="s">
        <v>1547</v>
      </c>
      <c r="G483" t="s">
        <v>3806</v>
      </c>
      <c r="H483" s="67" t="s">
        <v>6080</v>
      </c>
      <c r="I483" s="67">
        <v>41110</v>
      </c>
      <c r="J483" t="s">
        <v>3827</v>
      </c>
      <c r="K483" t="s">
        <v>3828</v>
      </c>
      <c r="L483" t="s">
        <v>5423</v>
      </c>
      <c r="M483" s="67" t="s">
        <v>3829</v>
      </c>
      <c r="N483" s="67" t="s">
        <v>503</v>
      </c>
      <c r="O483" s="67" t="s">
        <v>503</v>
      </c>
      <c r="P483" s="66" t="s">
        <v>503</v>
      </c>
      <c r="Q483" s="67" t="s">
        <v>4064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1546</v>
      </c>
      <c r="F484" t="s">
        <v>1547</v>
      </c>
      <c r="G484" t="s">
        <v>3806</v>
      </c>
      <c r="H484" s="67" t="s">
        <v>4882</v>
      </c>
      <c r="I484" s="67">
        <v>41093</v>
      </c>
      <c r="J484" t="s">
        <v>3830</v>
      </c>
      <c r="K484" t="s">
        <v>3831</v>
      </c>
      <c r="L484" t="s">
        <v>5424</v>
      </c>
      <c r="M484" s="67" t="s">
        <v>3832</v>
      </c>
      <c r="N484" s="67" t="s">
        <v>5425</v>
      </c>
      <c r="O484" s="67" t="s">
        <v>5426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1546</v>
      </c>
      <c r="F485" t="s">
        <v>1547</v>
      </c>
      <c r="G485" t="s">
        <v>3806</v>
      </c>
      <c r="H485" s="67" t="s">
        <v>5993</v>
      </c>
      <c r="I485" s="67">
        <v>41108</v>
      </c>
      <c r="J485" t="s">
        <v>3833</v>
      </c>
      <c r="K485" t="s">
        <v>3834</v>
      </c>
      <c r="L485" t="s">
        <v>5427</v>
      </c>
      <c r="M485" s="67" t="s">
        <v>3835</v>
      </c>
      <c r="N485" s="67" t="s">
        <v>5994</v>
      </c>
      <c r="O485" s="67" t="s">
        <v>5981</v>
      </c>
      <c r="P485" s="66">
        <v>41108</v>
      </c>
      <c r="Q485" s="67" t="s">
        <v>4034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1546</v>
      </c>
      <c r="F486" t="s">
        <v>1547</v>
      </c>
      <c r="G486" t="s">
        <v>3806</v>
      </c>
      <c r="H486" s="67" t="s">
        <v>5995</v>
      </c>
      <c r="I486" s="67">
        <v>41109</v>
      </c>
      <c r="J486" t="s">
        <v>3833</v>
      </c>
      <c r="K486" t="s">
        <v>3836</v>
      </c>
      <c r="L486" t="s">
        <v>5428</v>
      </c>
      <c r="M486" s="67" t="s">
        <v>3835</v>
      </c>
      <c r="N486" s="67" t="s">
        <v>6081</v>
      </c>
      <c r="O486" s="67" t="s">
        <v>6005</v>
      </c>
      <c r="P486" s="66">
        <v>41109</v>
      </c>
      <c r="Q486" s="67" t="s">
        <v>4049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1546</v>
      </c>
      <c r="F487" t="s">
        <v>1547</v>
      </c>
      <c r="G487" t="s">
        <v>3806</v>
      </c>
      <c r="H487" s="67" t="s">
        <v>5996</v>
      </c>
      <c r="I487" s="67">
        <v>41110</v>
      </c>
      <c r="J487" t="s">
        <v>3833</v>
      </c>
      <c r="K487" t="s">
        <v>3837</v>
      </c>
      <c r="L487" t="s">
        <v>5423</v>
      </c>
      <c r="M487" s="67" t="s">
        <v>3835</v>
      </c>
      <c r="N487" s="67" t="s">
        <v>6082</v>
      </c>
      <c r="O487" s="67" t="s">
        <v>5417</v>
      </c>
      <c r="P487" s="66">
        <v>41110</v>
      </c>
      <c r="Q487" s="67" t="s">
        <v>4036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1555</v>
      </c>
      <c r="F488" t="s">
        <v>1547</v>
      </c>
      <c r="G488" t="s">
        <v>3806</v>
      </c>
      <c r="H488" s="67" t="s">
        <v>503</v>
      </c>
      <c r="I488" s="67" t="s">
        <v>503</v>
      </c>
      <c r="J488" t="s">
        <v>3838</v>
      </c>
      <c r="K488" t="s">
        <v>3839</v>
      </c>
      <c r="L488" t="s">
        <v>5429</v>
      </c>
      <c r="M488" s="67" t="s">
        <v>3840</v>
      </c>
      <c r="N488" s="67" t="s">
        <v>503</v>
      </c>
      <c r="O488" s="67" t="s">
        <v>503</v>
      </c>
      <c r="P488" s="66" t="s">
        <v>503</v>
      </c>
      <c r="Q488" s="67" t="s">
        <v>6083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1555</v>
      </c>
      <c r="F489" t="s">
        <v>1547</v>
      </c>
      <c r="G489" t="s">
        <v>3806</v>
      </c>
      <c r="H489" s="67" t="s">
        <v>5997</v>
      </c>
      <c r="I489" s="67">
        <v>41110</v>
      </c>
      <c r="J489" t="s">
        <v>3833</v>
      </c>
      <c r="K489" t="s">
        <v>3841</v>
      </c>
      <c r="L489" t="s">
        <v>5430</v>
      </c>
      <c r="M489" s="67" t="s">
        <v>3835</v>
      </c>
      <c r="N489" s="67" t="s">
        <v>503</v>
      </c>
      <c r="O489" s="67" t="s">
        <v>503</v>
      </c>
      <c r="P489" s="66" t="s">
        <v>503</v>
      </c>
      <c r="Q489" s="67" t="s">
        <v>4050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1555</v>
      </c>
      <c r="F490" t="s">
        <v>1547</v>
      </c>
      <c r="G490" t="s">
        <v>3806</v>
      </c>
      <c r="H490" s="67" t="s">
        <v>503</v>
      </c>
      <c r="I490" s="67" t="s">
        <v>503</v>
      </c>
      <c r="J490" t="s">
        <v>3842</v>
      </c>
      <c r="K490" t="s">
        <v>3843</v>
      </c>
      <c r="L490" t="s">
        <v>5431</v>
      </c>
      <c r="M490" s="67" t="s">
        <v>3844</v>
      </c>
      <c r="N490" s="67" t="s">
        <v>503</v>
      </c>
      <c r="O490" s="67" t="s">
        <v>503</v>
      </c>
      <c r="P490" s="66" t="s">
        <v>503</v>
      </c>
      <c r="Q490" s="67" t="s">
        <v>6084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1611</v>
      </c>
      <c r="F491" t="s">
        <v>1547</v>
      </c>
      <c r="G491" t="s">
        <v>3806</v>
      </c>
      <c r="H491" s="67" t="s">
        <v>6085</v>
      </c>
      <c r="I491" s="67">
        <v>41110</v>
      </c>
      <c r="J491" t="s">
        <v>3845</v>
      </c>
      <c r="K491" t="s">
        <v>4677</v>
      </c>
      <c r="L491" t="s">
        <v>5423</v>
      </c>
      <c r="M491" s="67" t="s">
        <v>3846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1611</v>
      </c>
      <c r="F492" t="s">
        <v>1547</v>
      </c>
      <c r="G492" t="s">
        <v>3806</v>
      </c>
      <c r="H492" s="67" t="s">
        <v>5432</v>
      </c>
      <c r="I492" s="67">
        <v>41100</v>
      </c>
      <c r="J492" t="s">
        <v>3847</v>
      </c>
      <c r="K492" t="s">
        <v>3848</v>
      </c>
      <c r="L492" t="s">
        <v>5433</v>
      </c>
      <c r="M492" s="67" t="s">
        <v>3849</v>
      </c>
      <c r="N492" s="67" t="s">
        <v>5820</v>
      </c>
      <c r="O492" s="67" t="s">
        <v>1637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1546</v>
      </c>
      <c r="F493" t="s">
        <v>1547</v>
      </c>
      <c r="G493" t="s">
        <v>3806</v>
      </c>
      <c r="H493" s="67" t="s">
        <v>5998</v>
      </c>
      <c r="I493" s="67">
        <v>41110</v>
      </c>
      <c r="J493" t="s">
        <v>3850</v>
      </c>
      <c r="K493" t="s">
        <v>3851</v>
      </c>
      <c r="L493" t="s">
        <v>5434</v>
      </c>
      <c r="M493" s="67" t="s">
        <v>3852</v>
      </c>
      <c r="N493" s="67" t="s">
        <v>6086</v>
      </c>
      <c r="O493" s="67" t="s">
        <v>6043</v>
      </c>
      <c r="P493" s="66">
        <v>41110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1611</v>
      </c>
      <c r="F494" t="s">
        <v>1547</v>
      </c>
      <c r="G494" t="s">
        <v>3806</v>
      </c>
      <c r="H494" s="67" t="s">
        <v>5999</v>
      </c>
      <c r="I494" s="67">
        <v>41110</v>
      </c>
      <c r="J494" t="s">
        <v>3853</v>
      </c>
      <c r="K494" t="s">
        <v>4678</v>
      </c>
      <c r="L494" t="s">
        <v>5435</v>
      </c>
      <c r="M494" s="67" t="s">
        <v>3854</v>
      </c>
      <c r="N494" s="67" t="s">
        <v>6087</v>
      </c>
      <c r="O494" s="67" t="s">
        <v>1564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1611</v>
      </c>
      <c r="F495" t="s">
        <v>1547</v>
      </c>
      <c r="G495" t="s">
        <v>3806</v>
      </c>
      <c r="H495" s="67" t="s">
        <v>5821</v>
      </c>
      <c r="I495" s="67">
        <v>41100</v>
      </c>
      <c r="J495" t="s">
        <v>3855</v>
      </c>
      <c r="K495" t="s">
        <v>3856</v>
      </c>
      <c r="L495" t="s">
        <v>5436</v>
      </c>
      <c r="M495" s="67" t="s">
        <v>3857</v>
      </c>
      <c r="N495" s="67" t="s">
        <v>5822</v>
      </c>
      <c r="O495" s="67" t="s">
        <v>5823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1546</v>
      </c>
      <c r="F496" t="s">
        <v>1547</v>
      </c>
      <c r="G496" t="s">
        <v>3806</v>
      </c>
      <c r="H496" s="67" t="s">
        <v>5824</v>
      </c>
      <c r="I496" s="67">
        <v>41102</v>
      </c>
      <c r="J496" t="s">
        <v>3858</v>
      </c>
      <c r="K496" t="s">
        <v>3859</v>
      </c>
      <c r="L496" t="s">
        <v>5437</v>
      </c>
      <c r="M496" s="67" t="s">
        <v>3860</v>
      </c>
      <c r="N496" s="67" t="s">
        <v>5825</v>
      </c>
      <c r="O496" s="67" t="s">
        <v>1571</v>
      </c>
      <c r="P496" s="66">
        <v>41102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1700</v>
      </c>
      <c r="F497" t="s">
        <v>1547</v>
      </c>
      <c r="G497" t="s">
        <v>3806</v>
      </c>
      <c r="H497" s="67" t="s">
        <v>503</v>
      </c>
      <c r="I497" s="67" t="s">
        <v>503</v>
      </c>
      <c r="J497" t="s">
        <v>3861</v>
      </c>
      <c r="K497" t="s">
        <v>5616</v>
      </c>
      <c r="L497" t="s">
        <v>5438</v>
      </c>
      <c r="M497" s="67" t="s">
        <v>3862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1546</v>
      </c>
      <c r="F498" t="s">
        <v>1547</v>
      </c>
      <c r="G498" t="s">
        <v>3806</v>
      </c>
      <c r="H498" s="67" t="s">
        <v>5439</v>
      </c>
      <c r="I498" s="67">
        <v>41099</v>
      </c>
      <c r="J498" t="s">
        <v>3863</v>
      </c>
      <c r="K498" t="s">
        <v>3864</v>
      </c>
      <c r="L498" t="s">
        <v>5440</v>
      </c>
      <c r="M498" s="67" t="s">
        <v>3865</v>
      </c>
      <c r="N498" s="67" t="s">
        <v>5782</v>
      </c>
      <c r="O498" s="67" t="s">
        <v>5771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1700</v>
      </c>
      <c r="F499" t="s">
        <v>1547</v>
      </c>
      <c r="G499" t="s">
        <v>3866</v>
      </c>
      <c r="H499" s="67" t="s">
        <v>503</v>
      </c>
      <c r="I499" s="67" t="s">
        <v>503</v>
      </c>
      <c r="J499" t="s">
        <v>3867</v>
      </c>
      <c r="K499" t="s">
        <v>3868</v>
      </c>
      <c r="L499" t="s">
        <v>5441</v>
      </c>
      <c r="M499" s="67" t="s">
        <v>3869</v>
      </c>
      <c r="N499" s="67" t="s">
        <v>503</v>
      </c>
      <c r="O499" s="67" t="s">
        <v>503</v>
      </c>
      <c r="P499" s="66" t="s">
        <v>503</v>
      </c>
      <c r="Q499" s="67" t="s">
        <v>5442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1700</v>
      </c>
      <c r="F500" t="s">
        <v>1547</v>
      </c>
      <c r="G500" t="s">
        <v>3870</v>
      </c>
      <c r="H500" s="67" t="s">
        <v>503</v>
      </c>
      <c r="I500" s="67" t="s">
        <v>503</v>
      </c>
      <c r="J500" t="s">
        <v>3871</v>
      </c>
      <c r="K500" t="s">
        <v>3872</v>
      </c>
      <c r="L500" t="s">
        <v>5443</v>
      </c>
      <c r="M500" s="67" t="s">
        <v>5444</v>
      </c>
      <c r="N500" s="67" t="s">
        <v>503</v>
      </c>
      <c r="O500" s="67" t="s">
        <v>503</v>
      </c>
      <c r="P500" s="66" t="s">
        <v>503</v>
      </c>
      <c r="Q500" s="67" t="s">
        <v>5445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1546</v>
      </c>
      <c r="F501" t="s">
        <v>1789</v>
      </c>
      <c r="G501" t="s">
        <v>3873</v>
      </c>
      <c r="H501" s="67" t="s">
        <v>5446</v>
      </c>
      <c r="I501" s="67">
        <v>41094</v>
      </c>
      <c r="J501" t="s">
        <v>3874</v>
      </c>
      <c r="K501" t="s">
        <v>3875</v>
      </c>
      <c r="L501" t="s">
        <v>5447</v>
      </c>
      <c r="M501" s="67" t="s">
        <v>3876</v>
      </c>
      <c r="N501" s="67" t="s">
        <v>5448</v>
      </c>
      <c r="O501" s="67" t="s">
        <v>1819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1700</v>
      </c>
      <c r="F502" t="s">
        <v>1547</v>
      </c>
      <c r="G502" t="s">
        <v>3877</v>
      </c>
      <c r="H502" s="67" t="s">
        <v>503</v>
      </c>
      <c r="I502" s="67" t="s">
        <v>503</v>
      </c>
      <c r="J502" t="s">
        <v>3878</v>
      </c>
      <c r="K502" t="s">
        <v>5449</v>
      </c>
      <c r="L502" t="s">
        <v>5450</v>
      </c>
      <c r="M502" s="67" t="s">
        <v>3879</v>
      </c>
      <c r="N502" s="67" t="s">
        <v>503</v>
      </c>
      <c r="O502" s="67" t="s">
        <v>503</v>
      </c>
      <c r="P502" s="66" t="s">
        <v>503</v>
      </c>
      <c r="Q502" s="67" t="s">
        <v>5451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1700</v>
      </c>
      <c r="F503" t="s">
        <v>1547</v>
      </c>
      <c r="G503" t="s">
        <v>3880</v>
      </c>
      <c r="H503" s="67" t="s">
        <v>503</v>
      </c>
      <c r="I503" s="67" t="s">
        <v>503</v>
      </c>
      <c r="J503" t="s">
        <v>3881</v>
      </c>
      <c r="K503" t="s">
        <v>5452</v>
      </c>
      <c r="L503" t="s">
        <v>5453</v>
      </c>
      <c r="M503" s="67" t="s">
        <v>5454</v>
      </c>
      <c r="N503" s="67" t="s">
        <v>503</v>
      </c>
      <c r="O503" s="67" t="s">
        <v>503</v>
      </c>
      <c r="P503" s="66" t="s">
        <v>503</v>
      </c>
      <c r="Q503" s="67" t="s">
        <v>5455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1546</v>
      </c>
      <c r="F504" t="s">
        <v>1789</v>
      </c>
      <c r="G504" t="s">
        <v>3882</v>
      </c>
      <c r="H504" s="67" t="s">
        <v>5456</v>
      </c>
      <c r="I504" s="67">
        <v>41093</v>
      </c>
      <c r="J504" t="s">
        <v>3883</v>
      </c>
      <c r="K504" t="s">
        <v>4766</v>
      </c>
      <c r="L504" t="s">
        <v>5457</v>
      </c>
      <c r="M504" s="67" t="s">
        <v>3884</v>
      </c>
      <c r="N504" s="67" t="s">
        <v>5458</v>
      </c>
      <c r="O504" s="67" t="s">
        <v>4448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1546</v>
      </c>
      <c r="F505" t="s">
        <v>1789</v>
      </c>
      <c r="G505" t="s">
        <v>3885</v>
      </c>
      <c r="H505" s="67" t="s">
        <v>5459</v>
      </c>
      <c r="I505" s="67">
        <v>41096</v>
      </c>
      <c r="J505" t="s">
        <v>4767</v>
      </c>
      <c r="K505" t="s">
        <v>4768</v>
      </c>
      <c r="L505" t="s">
        <v>5460</v>
      </c>
      <c r="M505" s="67" t="s">
        <v>5826</v>
      </c>
      <c r="N505" s="67" t="s">
        <v>5617</v>
      </c>
      <c r="O505" s="67" t="s">
        <v>5618</v>
      </c>
      <c r="P505" s="66">
        <v>41103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1700</v>
      </c>
      <c r="F506" t="s">
        <v>1547</v>
      </c>
      <c r="G506" t="s">
        <v>3886</v>
      </c>
      <c r="H506" s="67" t="s">
        <v>503</v>
      </c>
      <c r="I506" s="67" t="s">
        <v>503</v>
      </c>
      <c r="J506" t="s">
        <v>3887</v>
      </c>
      <c r="K506" t="s">
        <v>5461</v>
      </c>
      <c r="L506" t="s">
        <v>5462</v>
      </c>
      <c r="M506" s="67" t="s">
        <v>3888</v>
      </c>
      <c r="N506" s="67" t="s">
        <v>503</v>
      </c>
      <c r="O506" s="67" t="s">
        <v>503</v>
      </c>
      <c r="P506" s="66" t="s">
        <v>503</v>
      </c>
      <c r="Q506" s="67" t="s">
        <v>5463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1700</v>
      </c>
      <c r="F507" t="s">
        <v>1547</v>
      </c>
      <c r="G507" t="s">
        <v>3889</v>
      </c>
      <c r="H507" s="67" t="s">
        <v>503</v>
      </c>
      <c r="I507" s="67" t="s">
        <v>503</v>
      </c>
      <c r="J507" t="s">
        <v>3890</v>
      </c>
      <c r="K507" t="s">
        <v>3891</v>
      </c>
      <c r="L507" t="s">
        <v>5464</v>
      </c>
      <c r="M507" s="67" t="s">
        <v>5465</v>
      </c>
      <c r="N507" s="67" t="s">
        <v>503</v>
      </c>
      <c r="O507" s="67" t="s">
        <v>503</v>
      </c>
      <c r="P507" s="66" t="s">
        <v>503</v>
      </c>
      <c r="Q507" s="67" t="s">
        <v>5466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1611</v>
      </c>
      <c r="F508" t="s">
        <v>1789</v>
      </c>
      <c r="G508" t="s">
        <v>3892</v>
      </c>
      <c r="H508" s="67" t="s">
        <v>5827</v>
      </c>
      <c r="I508" s="67">
        <v>41100</v>
      </c>
      <c r="J508" t="s">
        <v>3893</v>
      </c>
      <c r="K508" t="s">
        <v>3894</v>
      </c>
      <c r="L508" t="s">
        <v>5467</v>
      </c>
      <c r="M508" s="67" t="s">
        <v>3895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1700</v>
      </c>
      <c r="F509" t="s">
        <v>1547</v>
      </c>
      <c r="G509" t="s">
        <v>3896</v>
      </c>
      <c r="H509" s="67" t="s">
        <v>503</v>
      </c>
      <c r="I509" s="67" t="s">
        <v>503</v>
      </c>
      <c r="J509" t="s">
        <v>3897</v>
      </c>
      <c r="K509" t="s">
        <v>3898</v>
      </c>
      <c r="L509" t="s">
        <v>5468</v>
      </c>
      <c r="M509" s="67" t="s">
        <v>5469</v>
      </c>
      <c r="N509" s="67" t="s">
        <v>503</v>
      </c>
      <c r="O509" s="67" t="s">
        <v>503</v>
      </c>
      <c r="P509" s="66" t="s">
        <v>503</v>
      </c>
      <c r="Q509" s="67" t="s">
        <v>5470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1611</v>
      </c>
      <c r="F510" t="s">
        <v>1547</v>
      </c>
      <c r="G510" t="s">
        <v>3899</v>
      </c>
      <c r="H510" s="67" t="s">
        <v>4966</v>
      </c>
      <c r="I510" s="67">
        <v>41093</v>
      </c>
      <c r="J510" t="s">
        <v>3900</v>
      </c>
      <c r="K510" t="s">
        <v>3901</v>
      </c>
      <c r="L510" t="s">
        <v>5471</v>
      </c>
      <c r="M510" s="67" t="s">
        <v>3902</v>
      </c>
      <c r="N510" s="67" t="s">
        <v>5472</v>
      </c>
      <c r="O510" s="67" t="s">
        <v>1969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1700</v>
      </c>
      <c r="F511" t="s">
        <v>1547</v>
      </c>
      <c r="G511" t="s">
        <v>3903</v>
      </c>
      <c r="H511" s="67" t="s">
        <v>503</v>
      </c>
      <c r="I511" s="67" t="s">
        <v>503</v>
      </c>
      <c r="J511" t="s">
        <v>3904</v>
      </c>
      <c r="K511" t="s">
        <v>4679</v>
      </c>
      <c r="L511" t="s">
        <v>5473</v>
      </c>
      <c r="M511" s="67" t="s">
        <v>3905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1546</v>
      </c>
      <c r="F512" t="s">
        <v>1547</v>
      </c>
      <c r="G512" t="s">
        <v>3906</v>
      </c>
      <c r="H512" s="67" t="s">
        <v>6000</v>
      </c>
      <c r="I512" s="67">
        <v>41110</v>
      </c>
      <c r="J512" t="s">
        <v>3907</v>
      </c>
      <c r="K512" t="s">
        <v>3908</v>
      </c>
      <c r="L512" t="s">
        <v>5474</v>
      </c>
      <c r="M512" s="67" t="s">
        <v>3909</v>
      </c>
      <c r="N512" s="67" t="s">
        <v>6088</v>
      </c>
      <c r="O512" s="67" t="s">
        <v>503</v>
      </c>
      <c r="P512" s="66">
        <v>41110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1546</v>
      </c>
      <c r="F513" t="s">
        <v>1789</v>
      </c>
      <c r="G513" t="s">
        <v>3910</v>
      </c>
      <c r="H513" s="67" t="s">
        <v>5828</v>
      </c>
      <c r="I513" s="67">
        <v>41101</v>
      </c>
      <c r="J513" t="s">
        <v>4769</v>
      </c>
      <c r="K513" t="s">
        <v>4770</v>
      </c>
      <c r="L513" t="s">
        <v>5475</v>
      </c>
      <c r="M513" s="67" t="s">
        <v>3911</v>
      </c>
      <c r="N513" s="67" t="s">
        <v>5829</v>
      </c>
      <c r="O513" s="67" t="s">
        <v>5830</v>
      </c>
      <c r="P513" s="66">
        <v>41103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1611</v>
      </c>
      <c r="F514" t="s">
        <v>1547</v>
      </c>
      <c r="G514" t="s">
        <v>3912</v>
      </c>
      <c r="H514" s="67" t="s">
        <v>4680</v>
      </c>
      <c r="I514" s="67" t="s">
        <v>503</v>
      </c>
      <c r="J514" t="s">
        <v>3913</v>
      </c>
      <c r="K514" t="s">
        <v>3914</v>
      </c>
      <c r="L514" t="s">
        <v>5476</v>
      </c>
      <c r="M514" s="67" t="s">
        <v>6089</v>
      </c>
      <c r="N514" s="67" t="s">
        <v>503</v>
      </c>
      <c r="O514" s="67" t="s">
        <v>503</v>
      </c>
      <c r="P514" s="66" t="s">
        <v>503</v>
      </c>
      <c r="Q514" s="67" t="s">
        <v>6090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1700</v>
      </c>
      <c r="F515" t="s">
        <v>1547</v>
      </c>
      <c r="G515" t="s">
        <v>3915</v>
      </c>
      <c r="H515" s="67" t="s">
        <v>503</v>
      </c>
      <c r="I515" s="67" t="s">
        <v>503</v>
      </c>
      <c r="J515" t="s">
        <v>3916</v>
      </c>
      <c r="K515" t="s">
        <v>5477</v>
      </c>
      <c r="L515" t="s">
        <v>5478</v>
      </c>
      <c r="M515" s="67" t="s">
        <v>3917</v>
      </c>
      <c r="N515" s="67" t="s">
        <v>503</v>
      </c>
      <c r="O515" s="67" t="s">
        <v>503</v>
      </c>
      <c r="P515" s="66" t="s">
        <v>503</v>
      </c>
      <c r="Q515" s="67" t="s">
        <v>5479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1546</v>
      </c>
      <c r="F516" t="s">
        <v>1547</v>
      </c>
      <c r="G516" t="s">
        <v>3918</v>
      </c>
      <c r="H516" s="67" t="s">
        <v>4759</v>
      </c>
      <c r="I516" s="67">
        <v>41087</v>
      </c>
      <c r="J516" t="s">
        <v>3919</v>
      </c>
      <c r="K516" t="s">
        <v>3920</v>
      </c>
      <c r="L516" t="s">
        <v>5480</v>
      </c>
      <c r="M516" s="67" t="s">
        <v>3921</v>
      </c>
      <c r="N516" s="67" t="s">
        <v>4771</v>
      </c>
      <c r="O516" s="67" t="s">
        <v>1676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1546</v>
      </c>
      <c r="F517" t="s">
        <v>1547</v>
      </c>
      <c r="G517" t="s">
        <v>3922</v>
      </c>
      <c r="H517" s="67" t="s">
        <v>4681</v>
      </c>
      <c r="I517" s="67">
        <v>41087</v>
      </c>
      <c r="J517" t="s">
        <v>3923</v>
      </c>
      <c r="K517" t="s">
        <v>3924</v>
      </c>
      <c r="L517" t="s">
        <v>5831</v>
      </c>
      <c r="M517" s="67" t="s">
        <v>3925</v>
      </c>
      <c r="N517" s="67" t="s">
        <v>4772</v>
      </c>
      <c r="O517" s="67" t="s">
        <v>4773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1546</v>
      </c>
      <c r="F518" t="s">
        <v>1789</v>
      </c>
      <c r="G518" t="s">
        <v>3926</v>
      </c>
      <c r="H518" s="67" t="s">
        <v>4967</v>
      </c>
      <c r="I518" s="67">
        <v>41092</v>
      </c>
      <c r="J518" t="s">
        <v>3927</v>
      </c>
      <c r="K518" t="s">
        <v>3928</v>
      </c>
      <c r="L518" t="s">
        <v>6091</v>
      </c>
      <c r="M518" s="67" t="s">
        <v>3929</v>
      </c>
      <c r="N518" s="67" t="s">
        <v>5481</v>
      </c>
      <c r="O518" s="67" t="s">
        <v>1819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1611</v>
      </c>
      <c r="F519" t="s">
        <v>1547</v>
      </c>
      <c r="G519" t="s">
        <v>3930</v>
      </c>
      <c r="H519" s="67" t="s">
        <v>6001</v>
      </c>
      <c r="I519" s="67">
        <v>41109</v>
      </c>
      <c r="J519" t="s">
        <v>3931</v>
      </c>
      <c r="K519" t="s">
        <v>5482</v>
      </c>
      <c r="L519" t="s">
        <v>5483</v>
      </c>
      <c r="M519" s="67" t="s">
        <v>3932</v>
      </c>
      <c r="N519" s="67" t="s">
        <v>6092</v>
      </c>
      <c r="O519" s="67" t="s">
        <v>1584</v>
      </c>
      <c r="P519" s="66" t="s">
        <v>503</v>
      </c>
      <c r="Q519" s="67" t="s">
        <v>5484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1555</v>
      </c>
      <c r="F520" t="s">
        <v>1547</v>
      </c>
      <c r="G520" t="s">
        <v>3806</v>
      </c>
      <c r="H520" s="67" t="s">
        <v>6002</v>
      </c>
      <c r="I520" s="67">
        <v>41109</v>
      </c>
      <c r="J520" t="s">
        <v>3933</v>
      </c>
      <c r="K520" t="s">
        <v>3934</v>
      </c>
      <c r="L520" t="s">
        <v>5485</v>
      </c>
      <c r="M520" s="67" t="s">
        <v>3935</v>
      </c>
      <c r="N520" s="67" t="s">
        <v>6093</v>
      </c>
      <c r="O520" s="67" t="s">
        <v>503</v>
      </c>
      <c r="P520" s="66" t="s">
        <v>503</v>
      </c>
      <c r="Q520" s="67" t="s">
        <v>4065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1546</v>
      </c>
      <c r="F521" t="s">
        <v>1547</v>
      </c>
      <c r="G521" t="s">
        <v>4016</v>
      </c>
      <c r="H521" s="67" t="s">
        <v>6003</v>
      </c>
      <c r="I521" s="67">
        <v>41108</v>
      </c>
      <c r="J521" t="s">
        <v>4017</v>
      </c>
      <c r="K521" t="s">
        <v>4018</v>
      </c>
      <c r="L521" t="s">
        <v>5486</v>
      </c>
      <c r="M521" s="67" t="s">
        <v>4019</v>
      </c>
      <c r="N521" s="67" t="s">
        <v>6004</v>
      </c>
      <c r="O521" s="67" t="s">
        <v>6005</v>
      </c>
      <c r="P521" s="66">
        <v>41109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1700</v>
      </c>
      <c r="F522" t="s">
        <v>1547</v>
      </c>
      <c r="G522" t="s">
        <v>1565</v>
      </c>
      <c r="H522" s="67" t="s">
        <v>503</v>
      </c>
      <c r="I522" s="67" t="s">
        <v>503</v>
      </c>
      <c r="J522" t="s">
        <v>4020</v>
      </c>
      <c r="K522" t="s">
        <v>4021</v>
      </c>
      <c r="L522" t="s">
        <v>5487</v>
      </c>
      <c r="M522" s="67" t="s">
        <v>4022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1700</v>
      </c>
      <c r="F523" t="s">
        <v>1547</v>
      </c>
      <c r="G523" t="s">
        <v>1918</v>
      </c>
      <c r="H523" s="67" t="s">
        <v>503</v>
      </c>
      <c r="I523" s="67" t="s">
        <v>503</v>
      </c>
      <c r="J523" t="s">
        <v>4023</v>
      </c>
      <c r="K523" t="s">
        <v>4024</v>
      </c>
      <c r="L523" t="s">
        <v>5131</v>
      </c>
      <c r="M523" s="67" t="s">
        <v>4025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1546</v>
      </c>
      <c r="F524" t="s">
        <v>1789</v>
      </c>
      <c r="G524" t="s">
        <v>4077</v>
      </c>
      <c r="H524" s="67" t="s">
        <v>5832</v>
      </c>
      <c r="I524" s="67">
        <v>41102</v>
      </c>
      <c r="J524" t="s">
        <v>4078</v>
      </c>
      <c r="K524" t="s">
        <v>4079</v>
      </c>
      <c r="L524">
        <v>35930112</v>
      </c>
      <c r="M524" s="67" t="s">
        <v>4080</v>
      </c>
      <c r="N524" s="67" t="s">
        <v>5833</v>
      </c>
      <c r="O524" s="67" t="s">
        <v>5569</v>
      </c>
      <c r="P524" s="66">
        <v>41103</v>
      </c>
      <c r="Q524" s="67" t="s">
        <v>4081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1546</v>
      </c>
      <c r="F525" t="s">
        <v>1789</v>
      </c>
      <c r="G525" t="s">
        <v>4077</v>
      </c>
      <c r="H525" s="67" t="s">
        <v>6006</v>
      </c>
      <c r="I525" s="67">
        <v>41108</v>
      </c>
      <c r="J525" t="s">
        <v>4082</v>
      </c>
      <c r="K525" t="s">
        <v>4083</v>
      </c>
      <c r="L525">
        <v>35930160</v>
      </c>
      <c r="M525" s="67" t="s">
        <v>4084</v>
      </c>
      <c r="N525" s="67" t="s">
        <v>6007</v>
      </c>
      <c r="O525" s="67" t="s">
        <v>6008</v>
      </c>
      <c r="P525" s="66">
        <v>41109</v>
      </c>
      <c r="Q525" s="67" t="s">
        <v>4085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1546</v>
      </c>
      <c r="F526" t="s">
        <v>1789</v>
      </c>
      <c r="G526" t="s">
        <v>4077</v>
      </c>
      <c r="H526" s="67" t="s">
        <v>5834</v>
      </c>
      <c r="I526" s="67">
        <v>41103</v>
      </c>
      <c r="J526" t="s">
        <v>4086</v>
      </c>
      <c r="K526" t="s">
        <v>4087</v>
      </c>
      <c r="L526" t="s">
        <v>6094</v>
      </c>
      <c r="M526" s="67" t="s">
        <v>4088</v>
      </c>
      <c r="N526" s="67" t="s">
        <v>5835</v>
      </c>
      <c r="O526" s="67" t="s">
        <v>4429</v>
      </c>
      <c r="P526" s="66">
        <v>41103</v>
      </c>
      <c r="Q526" s="67" t="s">
        <v>4089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1555</v>
      </c>
      <c r="F527" t="s">
        <v>1547</v>
      </c>
      <c r="G527" t="s">
        <v>1793</v>
      </c>
      <c r="H527" s="67" t="s">
        <v>503</v>
      </c>
      <c r="I527" s="67" t="s">
        <v>503</v>
      </c>
      <c r="J527" t="s">
        <v>4090</v>
      </c>
      <c r="K527" t="s">
        <v>4091</v>
      </c>
      <c r="L527">
        <v>35930462</v>
      </c>
      <c r="M527" s="67" t="s">
        <v>4092</v>
      </c>
      <c r="N527" s="67" t="s">
        <v>503</v>
      </c>
      <c r="O527" s="67" t="s">
        <v>503</v>
      </c>
      <c r="P527" s="66" t="s">
        <v>503</v>
      </c>
      <c r="Q527" s="67" t="s">
        <v>4451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1611</v>
      </c>
      <c r="F528" t="s">
        <v>1789</v>
      </c>
      <c r="G528" t="s">
        <v>4077</v>
      </c>
      <c r="H528" s="67" t="s">
        <v>6095</v>
      </c>
      <c r="I528" s="67">
        <v>41109</v>
      </c>
      <c r="J528" t="s">
        <v>4093</v>
      </c>
      <c r="K528" t="s">
        <v>4094</v>
      </c>
      <c r="L528">
        <v>35930125</v>
      </c>
      <c r="M528" s="67" t="s">
        <v>4095</v>
      </c>
      <c r="N528" s="67" t="s">
        <v>6096</v>
      </c>
      <c r="O528" s="67" t="s">
        <v>6097</v>
      </c>
      <c r="P528" s="66" t="s">
        <v>503</v>
      </c>
      <c r="Q528" s="67" t="s">
        <v>4096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1611</v>
      </c>
      <c r="F529" t="s">
        <v>1789</v>
      </c>
      <c r="G529" t="s">
        <v>4077</v>
      </c>
      <c r="H529" s="67" t="s">
        <v>5836</v>
      </c>
      <c r="I529" s="67">
        <v>41102</v>
      </c>
      <c r="J529" t="s">
        <v>4097</v>
      </c>
      <c r="K529" t="s">
        <v>4098</v>
      </c>
      <c r="L529">
        <v>35930409</v>
      </c>
      <c r="M529" s="67" t="s">
        <v>4099</v>
      </c>
      <c r="N529" s="67" t="s">
        <v>503</v>
      </c>
      <c r="O529" s="67" t="s">
        <v>503</v>
      </c>
      <c r="P529" s="66" t="s">
        <v>503</v>
      </c>
      <c r="Q529" s="67" t="s">
        <v>4100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1555</v>
      </c>
      <c r="F530" t="s">
        <v>1547</v>
      </c>
      <c r="G530" t="s">
        <v>4101</v>
      </c>
      <c r="H530" s="67" t="s">
        <v>503</v>
      </c>
      <c r="I530" s="67" t="s">
        <v>503</v>
      </c>
      <c r="J530" t="s">
        <v>4102</v>
      </c>
      <c r="K530" t="s">
        <v>4103</v>
      </c>
      <c r="L530">
        <v>39740000</v>
      </c>
      <c r="M530" s="67" t="s">
        <v>4104</v>
      </c>
      <c r="N530" s="67" t="s">
        <v>503</v>
      </c>
      <c r="O530" s="67" t="s">
        <v>503</v>
      </c>
      <c r="P530" s="66" t="s">
        <v>503</v>
      </c>
      <c r="Q530" s="67" t="s">
        <v>4845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1555</v>
      </c>
      <c r="F531" t="s">
        <v>1547</v>
      </c>
      <c r="G531" t="s">
        <v>4101</v>
      </c>
      <c r="H531" s="67" t="s">
        <v>503</v>
      </c>
      <c r="I531" s="67" t="s">
        <v>503</v>
      </c>
      <c r="J531" t="s">
        <v>4105</v>
      </c>
      <c r="K531" t="s">
        <v>4106</v>
      </c>
      <c r="L531">
        <v>39740000</v>
      </c>
      <c r="M531" s="67" t="s">
        <v>4107</v>
      </c>
      <c r="N531" s="67" t="s">
        <v>503</v>
      </c>
      <c r="O531" s="67" t="s">
        <v>503</v>
      </c>
      <c r="P531" s="66" t="s">
        <v>503</v>
      </c>
      <c r="Q531" s="67" t="s">
        <v>4452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1700</v>
      </c>
      <c r="F532" t="s">
        <v>1547</v>
      </c>
      <c r="G532" t="s">
        <v>4101</v>
      </c>
      <c r="H532" s="67" t="s">
        <v>503</v>
      </c>
      <c r="I532" s="67" t="s">
        <v>503</v>
      </c>
      <c r="J532" t="s">
        <v>4108</v>
      </c>
      <c r="K532" t="s">
        <v>4109</v>
      </c>
      <c r="L532">
        <v>39740000</v>
      </c>
      <c r="M532" s="67" t="s">
        <v>4110</v>
      </c>
      <c r="N532" s="67" t="s">
        <v>503</v>
      </c>
      <c r="O532" s="67" t="s">
        <v>503</v>
      </c>
      <c r="P532" s="66" t="s">
        <v>503</v>
      </c>
      <c r="Q532" s="67" t="s">
        <v>4111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1555</v>
      </c>
      <c r="F533" t="s">
        <v>1547</v>
      </c>
      <c r="G533" t="s">
        <v>4101</v>
      </c>
      <c r="H533" s="67" t="s">
        <v>503</v>
      </c>
      <c r="I533" s="67" t="s">
        <v>503</v>
      </c>
      <c r="J533" t="s">
        <v>4112</v>
      </c>
      <c r="K533" t="s">
        <v>4113</v>
      </c>
      <c r="L533">
        <v>39740000</v>
      </c>
      <c r="M533" s="67" t="s">
        <v>4110</v>
      </c>
      <c r="N533" s="67" t="s">
        <v>503</v>
      </c>
      <c r="O533" s="67" t="s">
        <v>503</v>
      </c>
      <c r="P533" s="66" t="s">
        <v>503</v>
      </c>
      <c r="Q533" s="67" t="s">
        <v>4453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1700</v>
      </c>
      <c r="F534" t="s">
        <v>1547</v>
      </c>
      <c r="G534" t="s">
        <v>4101</v>
      </c>
      <c r="H534" s="67" t="s">
        <v>503</v>
      </c>
      <c r="I534" s="67" t="s">
        <v>503</v>
      </c>
      <c r="J534" t="s">
        <v>4114</v>
      </c>
      <c r="K534" t="s">
        <v>4115</v>
      </c>
      <c r="L534">
        <v>39740000</v>
      </c>
      <c r="M534" s="67" t="s">
        <v>4110</v>
      </c>
      <c r="N534" s="67" t="s">
        <v>503</v>
      </c>
      <c r="O534" s="67" t="s">
        <v>503</v>
      </c>
      <c r="P534" s="66" t="s">
        <v>503</v>
      </c>
      <c r="Q534" s="67" t="s">
        <v>4116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1546</v>
      </c>
      <c r="F535" t="s">
        <v>1789</v>
      </c>
      <c r="G535" t="s">
        <v>4077</v>
      </c>
      <c r="H535" s="67" t="s">
        <v>6009</v>
      </c>
      <c r="I535" s="67">
        <v>41108</v>
      </c>
      <c r="J535" t="s">
        <v>4117</v>
      </c>
      <c r="K535" t="s">
        <v>4118</v>
      </c>
      <c r="L535">
        <v>35931023</v>
      </c>
      <c r="M535" s="67" t="s">
        <v>4119</v>
      </c>
      <c r="N535" s="67" t="s">
        <v>6010</v>
      </c>
      <c r="O535" s="67" t="s">
        <v>1819</v>
      </c>
      <c r="P535" s="66">
        <v>41109</v>
      </c>
      <c r="Q535" s="67" t="s">
        <v>4120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1555</v>
      </c>
      <c r="F536" t="s">
        <v>1547</v>
      </c>
      <c r="G536" t="s">
        <v>2921</v>
      </c>
      <c r="H536" s="67" t="s">
        <v>503</v>
      </c>
      <c r="I536" s="67" t="s">
        <v>503</v>
      </c>
      <c r="J536" t="s">
        <v>4121</v>
      </c>
      <c r="K536" t="s">
        <v>4122</v>
      </c>
      <c r="L536">
        <v>39873000</v>
      </c>
      <c r="M536" s="67" t="s">
        <v>4123</v>
      </c>
      <c r="N536" s="67" t="s">
        <v>503</v>
      </c>
      <c r="O536" s="67" t="s">
        <v>503</v>
      </c>
      <c r="P536" s="66" t="s">
        <v>503</v>
      </c>
      <c r="Q536" s="67" t="s">
        <v>4846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1555</v>
      </c>
      <c r="F537" t="s">
        <v>1547</v>
      </c>
      <c r="G537" t="s">
        <v>4124</v>
      </c>
      <c r="H537" s="67" t="s">
        <v>503</v>
      </c>
      <c r="I537" s="67" t="s">
        <v>503</v>
      </c>
      <c r="J537" t="s">
        <v>4125</v>
      </c>
      <c r="K537" t="s">
        <v>4126</v>
      </c>
      <c r="L537">
        <v>38770000</v>
      </c>
      <c r="M537" s="67" t="s">
        <v>4127</v>
      </c>
      <c r="N537" s="67" t="s">
        <v>503</v>
      </c>
      <c r="O537" s="67" t="s">
        <v>503</v>
      </c>
      <c r="P537" s="66" t="s">
        <v>503</v>
      </c>
      <c r="Q537" s="67" t="s">
        <v>4454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1555</v>
      </c>
      <c r="F538" t="s">
        <v>1547</v>
      </c>
      <c r="G538" t="s">
        <v>175</v>
      </c>
      <c r="H538" s="67" t="s">
        <v>503</v>
      </c>
      <c r="I538" s="67" t="s">
        <v>503</v>
      </c>
      <c r="J538" t="s">
        <v>4128</v>
      </c>
      <c r="K538" t="s">
        <v>4129</v>
      </c>
      <c r="L538">
        <v>39800000</v>
      </c>
      <c r="M538" s="67" t="s">
        <v>4130</v>
      </c>
      <c r="N538" s="67" t="s">
        <v>503</v>
      </c>
      <c r="O538" s="67" t="s">
        <v>503</v>
      </c>
      <c r="P538" s="66" t="s">
        <v>503</v>
      </c>
      <c r="Q538" s="67" t="s">
        <v>4455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1611</v>
      </c>
      <c r="F539" t="s">
        <v>1547</v>
      </c>
      <c r="G539" t="s">
        <v>175</v>
      </c>
      <c r="H539" s="67" t="s">
        <v>5837</v>
      </c>
      <c r="I539" s="67">
        <v>41101</v>
      </c>
      <c r="J539" t="s">
        <v>4131</v>
      </c>
      <c r="K539" t="s">
        <v>4132</v>
      </c>
      <c r="L539">
        <v>39800000</v>
      </c>
      <c r="M539" s="67" t="s">
        <v>4133</v>
      </c>
      <c r="N539" s="67" t="s">
        <v>5838</v>
      </c>
      <c r="O539" s="67" t="s">
        <v>5839</v>
      </c>
      <c r="P539" s="66" t="s">
        <v>503</v>
      </c>
      <c r="Q539" s="67" t="s">
        <v>4134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1555</v>
      </c>
      <c r="F540" t="s">
        <v>1547</v>
      </c>
      <c r="G540" t="s">
        <v>175</v>
      </c>
      <c r="H540" s="67" t="s">
        <v>503</v>
      </c>
      <c r="I540" s="67" t="s">
        <v>503</v>
      </c>
      <c r="J540" t="s">
        <v>4135</v>
      </c>
      <c r="K540" t="s">
        <v>4136</v>
      </c>
      <c r="L540">
        <v>39800000</v>
      </c>
      <c r="M540" s="67" t="s">
        <v>4137</v>
      </c>
      <c r="N540" s="67" t="s">
        <v>503</v>
      </c>
      <c r="O540" s="67" t="s">
        <v>503</v>
      </c>
      <c r="P540" s="66" t="s">
        <v>503</v>
      </c>
      <c r="Q540" s="67" t="s">
        <v>4847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1555</v>
      </c>
      <c r="F541" t="s">
        <v>1547</v>
      </c>
      <c r="G541" t="s">
        <v>175</v>
      </c>
      <c r="H541" s="67" t="s">
        <v>503</v>
      </c>
      <c r="I541" s="67" t="s">
        <v>503</v>
      </c>
      <c r="J541" t="s">
        <v>4138</v>
      </c>
      <c r="K541" t="s">
        <v>4139</v>
      </c>
      <c r="L541">
        <v>39800000</v>
      </c>
      <c r="M541" s="67" t="s">
        <v>4140</v>
      </c>
      <c r="N541" s="67" t="s">
        <v>503</v>
      </c>
      <c r="O541" s="67" t="s">
        <v>503</v>
      </c>
      <c r="P541" s="66" t="s">
        <v>503</v>
      </c>
      <c r="Q541" s="67" t="s">
        <v>4456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1555</v>
      </c>
      <c r="F542" t="s">
        <v>1547</v>
      </c>
      <c r="G542" t="s">
        <v>175</v>
      </c>
      <c r="H542" s="67" t="s">
        <v>503</v>
      </c>
      <c r="I542" s="67" t="s">
        <v>503</v>
      </c>
      <c r="J542" t="s">
        <v>4141</v>
      </c>
      <c r="K542" t="s">
        <v>4142</v>
      </c>
      <c r="L542">
        <v>39800000</v>
      </c>
      <c r="M542" s="67" t="s">
        <v>4130</v>
      </c>
      <c r="N542" s="67" t="s">
        <v>503</v>
      </c>
      <c r="O542" s="67" t="s">
        <v>503</v>
      </c>
      <c r="P542" s="66" t="s">
        <v>503</v>
      </c>
      <c r="Q542" s="67" t="s">
        <v>4457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1611</v>
      </c>
      <c r="F543" t="s">
        <v>1547</v>
      </c>
      <c r="G543" t="s">
        <v>175</v>
      </c>
      <c r="H543" s="67" t="s">
        <v>5840</v>
      </c>
      <c r="I543" s="67">
        <v>41102</v>
      </c>
      <c r="J543" t="s">
        <v>4143</v>
      </c>
      <c r="K543" t="s">
        <v>4144</v>
      </c>
      <c r="L543">
        <v>39800000</v>
      </c>
      <c r="M543" s="67" t="s">
        <v>4145</v>
      </c>
      <c r="N543" s="67" t="s">
        <v>5841</v>
      </c>
      <c r="O543" s="67" t="s">
        <v>3282</v>
      </c>
      <c r="P543" s="66" t="s">
        <v>503</v>
      </c>
      <c r="Q543" s="67" t="s">
        <v>4146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1700</v>
      </c>
      <c r="F544" t="s">
        <v>1547</v>
      </c>
      <c r="G544" t="s">
        <v>175</v>
      </c>
      <c r="H544" s="67" t="s">
        <v>503</v>
      </c>
      <c r="I544" s="67" t="s">
        <v>503</v>
      </c>
      <c r="J544" t="s">
        <v>4147</v>
      </c>
      <c r="K544" t="s">
        <v>4148</v>
      </c>
      <c r="L544">
        <v>39800000</v>
      </c>
      <c r="M544" s="67" t="s">
        <v>4149</v>
      </c>
      <c r="N544" s="67" t="s">
        <v>503</v>
      </c>
      <c r="O544" s="67" t="s">
        <v>503</v>
      </c>
      <c r="P544" s="66" t="s">
        <v>503</v>
      </c>
      <c r="Q544" s="67" t="s">
        <v>4150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1555</v>
      </c>
      <c r="F545" t="s">
        <v>1547</v>
      </c>
      <c r="G545" t="s">
        <v>175</v>
      </c>
      <c r="H545" s="67" t="s">
        <v>503</v>
      </c>
      <c r="I545" s="67" t="s">
        <v>503</v>
      </c>
      <c r="J545" t="s">
        <v>4151</v>
      </c>
      <c r="K545" t="s">
        <v>4152</v>
      </c>
      <c r="L545">
        <v>39800000</v>
      </c>
      <c r="M545" s="67" t="s">
        <v>4153</v>
      </c>
      <c r="N545" s="67" t="s">
        <v>503</v>
      </c>
      <c r="O545" s="67" t="s">
        <v>503</v>
      </c>
      <c r="P545" s="66" t="s">
        <v>503</v>
      </c>
      <c r="Q545" s="67" t="s">
        <v>4458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1700</v>
      </c>
      <c r="F546" t="s">
        <v>1547</v>
      </c>
      <c r="G546" t="s">
        <v>4154</v>
      </c>
      <c r="H546" s="67" t="s">
        <v>503</v>
      </c>
      <c r="I546" s="67" t="s">
        <v>503</v>
      </c>
      <c r="J546" t="s">
        <v>4155</v>
      </c>
      <c r="K546" t="s">
        <v>4156</v>
      </c>
      <c r="L546">
        <v>39830000</v>
      </c>
      <c r="M546" s="67" t="s">
        <v>4157</v>
      </c>
      <c r="N546" s="67" t="s">
        <v>503</v>
      </c>
      <c r="O546" s="67" t="s">
        <v>503</v>
      </c>
      <c r="P546" s="66" t="s">
        <v>503</v>
      </c>
      <c r="Q546" s="67" t="s">
        <v>4158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1555</v>
      </c>
      <c r="F547" t="s">
        <v>1547</v>
      </c>
      <c r="G547" t="s">
        <v>4154</v>
      </c>
      <c r="H547" s="67" t="s">
        <v>503</v>
      </c>
      <c r="I547" s="67" t="s">
        <v>503</v>
      </c>
      <c r="J547" t="s">
        <v>4159</v>
      </c>
      <c r="K547" t="s">
        <v>4160</v>
      </c>
      <c r="L547">
        <v>39830000</v>
      </c>
      <c r="M547" s="67" t="s">
        <v>4161</v>
      </c>
      <c r="N547" s="67" t="s">
        <v>503</v>
      </c>
      <c r="O547" s="67" t="s">
        <v>503</v>
      </c>
      <c r="P547" s="66" t="s">
        <v>503</v>
      </c>
      <c r="Q547" s="67" t="s">
        <v>4459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1546</v>
      </c>
      <c r="F548" t="s">
        <v>1789</v>
      </c>
      <c r="G548" t="s">
        <v>4077</v>
      </c>
      <c r="H548" s="67" t="s">
        <v>6011</v>
      </c>
      <c r="I548" s="67">
        <v>41107</v>
      </c>
      <c r="J548" t="s">
        <v>4082</v>
      </c>
      <c r="K548" t="s">
        <v>4162</v>
      </c>
      <c r="L548" t="s">
        <v>6098</v>
      </c>
      <c r="M548" s="67" t="s">
        <v>4163</v>
      </c>
      <c r="N548" s="67" t="s">
        <v>6012</v>
      </c>
      <c r="O548" s="67" t="s">
        <v>1819</v>
      </c>
      <c r="P548" s="66">
        <v>41108</v>
      </c>
      <c r="Q548" s="67" t="s">
        <v>4164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1546</v>
      </c>
      <c r="F549" t="s">
        <v>1789</v>
      </c>
      <c r="G549" t="s">
        <v>4077</v>
      </c>
      <c r="H549" s="67" t="s">
        <v>6099</v>
      </c>
      <c r="I549" s="67">
        <v>41108</v>
      </c>
      <c r="J549" t="s">
        <v>4165</v>
      </c>
      <c r="K549" t="s">
        <v>4166</v>
      </c>
      <c r="L549">
        <v>35930198</v>
      </c>
      <c r="M549" s="67" t="s">
        <v>4167</v>
      </c>
      <c r="N549" s="67" t="s">
        <v>6100</v>
      </c>
      <c r="O549" s="67" t="s">
        <v>1819</v>
      </c>
      <c r="P549" s="66">
        <v>41109</v>
      </c>
      <c r="Q549" s="67" t="s">
        <v>4168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1700</v>
      </c>
      <c r="F550" t="s">
        <v>1547</v>
      </c>
      <c r="G550" t="s">
        <v>175</v>
      </c>
      <c r="H550" s="67" t="s">
        <v>503</v>
      </c>
      <c r="I550" s="67" t="s">
        <v>503</v>
      </c>
      <c r="J550" t="s">
        <v>4169</v>
      </c>
      <c r="K550" t="s">
        <v>4170</v>
      </c>
      <c r="L550">
        <v>39800000</v>
      </c>
      <c r="M550" s="67" t="s">
        <v>4171</v>
      </c>
      <c r="N550" s="67" t="s">
        <v>503</v>
      </c>
      <c r="O550" s="67" t="s">
        <v>503</v>
      </c>
      <c r="P550" s="66" t="s">
        <v>503</v>
      </c>
      <c r="Q550" s="67" t="s">
        <v>4172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1700</v>
      </c>
      <c r="F551" t="s">
        <v>1547</v>
      </c>
      <c r="G551" t="s">
        <v>175</v>
      </c>
      <c r="H551" s="67" t="s">
        <v>503</v>
      </c>
      <c r="I551" s="67" t="s">
        <v>503</v>
      </c>
      <c r="J551" t="s">
        <v>4173</v>
      </c>
      <c r="K551" t="s">
        <v>5488</v>
      </c>
      <c r="L551">
        <v>39800000</v>
      </c>
      <c r="M551" s="67" t="s">
        <v>4174</v>
      </c>
      <c r="N551" s="67" t="s">
        <v>503</v>
      </c>
      <c r="O551" s="67" t="s">
        <v>503</v>
      </c>
      <c r="P551" s="66" t="s">
        <v>503</v>
      </c>
      <c r="Q551" s="67" t="s">
        <v>5489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1555</v>
      </c>
      <c r="F552" t="s">
        <v>1547</v>
      </c>
      <c r="G552" t="s">
        <v>175</v>
      </c>
      <c r="H552" s="67" t="s">
        <v>503</v>
      </c>
      <c r="I552" s="67" t="s">
        <v>503</v>
      </c>
      <c r="J552" t="s">
        <v>4175</v>
      </c>
      <c r="K552" t="s">
        <v>4176</v>
      </c>
      <c r="L552">
        <v>39800000</v>
      </c>
      <c r="M552" s="67" t="s">
        <v>4130</v>
      </c>
      <c r="N552" s="67" t="s">
        <v>503</v>
      </c>
      <c r="O552" s="67" t="s">
        <v>503</v>
      </c>
      <c r="P552" s="66" t="s">
        <v>503</v>
      </c>
      <c r="Q552" s="67" t="s">
        <v>4848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1546</v>
      </c>
      <c r="F553" t="s">
        <v>1547</v>
      </c>
      <c r="G553" t="s">
        <v>175</v>
      </c>
      <c r="H553" s="67" t="s">
        <v>6013</v>
      </c>
      <c r="I553" s="67">
        <v>41110</v>
      </c>
      <c r="J553" t="s">
        <v>4177</v>
      </c>
      <c r="K553" t="s">
        <v>4178</v>
      </c>
      <c r="L553">
        <v>39800000</v>
      </c>
      <c r="M553" s="67" t="s">
        <v>4179</v>
      </c>
      <c r="N553" s="67" t="s">
        <v>6101</v>
      </c>
      <c r="O553" s="67" t="s">
        <v>1719</v>
      </c>
      <c r="P553" s="66">
        <v>41110</v>
      </c>
      <c r="Q553" s="67" t="s">
        <v>4180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1555</v>
      </c>
      <c r="F554" t="s">
        <v>1547</v>
      </c>
      <c r="G554" t="s">
        <v>175</v>
      </c>
      <c r="H554" s="67" t="s">
        <v>503</v>
      </c>
      <c r="I554" s="67" t="s">
        <v>503</v>
      </c>
      <c r="J554" t="s">
        <v>4216</v>
      </c>
      <c r="K554" t="s">
        <v>4217</v>
      </c>
      <c r="L554">
        <v>39800000</v>
      </c>
      <c r="M554" s="67" t="s">
        <v>4218</v>
      </c>
      <c r="N554" s="67" t="s">
        <v>503</v>
      </c>
      <c r="O554" s="67" t="s">
        <v>503</v>
      </c>
      <c r="P554" s="66" t="s">
        <v>503</v>
      </c>
      <c r="Q554" s="67" t="s">
        <v>4849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1700</v>
      </c>
      <c r="F555" t="s">
        <v>1547</v>
      </c>
      <c r="G555" t="s">
        <v>175</v>
      </c>
      <c r="H555" s="67" t="s">
        <v>503</v>
      </c>
      <c r="I555" s="67" t="s">
        <v>503</v>
      </c>
      <c r="J555" t="s">
        <v>4219</v>
      </c>
      <c r="K555" t="s">
        <v>4220</v>
      </c>
      <c r="L555">
        <v>39800000</v>
      </c>
      <c r="M555" s="67" t="s">
        <v>4221</v>
      </c>
      <c r="N555" s="67" t="s">
        <v>503</v>
      </c>
      <c r="O555" s="67" t="s">
        <v>503</v>
      </c>
      <c r="P555" s="66" t="s">
        <v>503</v>
      </c>
      <c r="Q555" s="67" t="s">
        <v>4222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1700</v>
      </c>
      <c r="F556" t="s">
        <v>1547</v>
      </c>
      <c r="G556" t="s">
        <v>4154</v>
      </c>
      <c r="H556" s="67" t="s">
        <v>503</v>
      </c>
      <c r="I556" s="67" t="s">
        <v>503</v>
      </c>
      <c r="J556" t="s">
        <v>4223</v>
      </c>
      <c r="K556" t="s">
        <v>5783</v>
      </c>
      <c r="L556" t="s">
        <v>5784</v>
      </c>
      <c r="M556" s="67" t="s">
        <v>4224</v>
      </c>
      <c r="N556" s="67" t="s">
        <v>503</v>
      </c>
      <c r="O556" s="67" t="s">
        <v>503</v>
      </c>
      <c r="P556" s="66" t="s">
        <v>503</v>
      </c>
      <c r="Q556" s="67" t="s">
        <v>5785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1555</v>
      </c>
      <c r="F557" t="s">
        <v>1547</v>
      </c>
      <c r="G557" t="s">
        <v>4154</v>
      </c>
      <c r="H557" s="67" t="s">
        <v>503</v>
      </c>
      <c r="I557" s="67" t="s">
        <v>503</v>
      </c>
      <c r="J557" t="s">
        <v>4225</v>
      </c>
      <c r="K557" t="s">
        <v>4226</v>
      </c>
      <c r="L557">
        <v>39830000</v>
      </c>
      <c r="M557" s="67" t="s">
        <v>4224</v>
      </c>
      <c r="N557" s="67" t="s">
        <v>503</v>
      </c>
      <c r="O557" s="67" t="s">
        <v>503</v>
      </c>
      <c r="P557" s="66" t="s">
        <v>503</v>
      </c>
      <c r="Q557" s="67" t="s">
        <v>4850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1700</v>
      </c>
      <c r="F558" t="s">
        <v>1547</v>
      </c>
      <c r="G558" t="s">
        <v>4871</v>
      </c>
      <c r="H558" s="67" t="s">
        <v>503</v>
      </c>
      <c r="I558" s="67" t="s">
        <v>503</v>
      </c>
      <c r="J558" t="s">
        <v>4227</v>
      </c>
      <c r="K558" t="s">
        <v>4228</v>
      </c>
      <c r="L558">
        <v>35865000</v>
      </c>
      <c r="M558" s="67" t="s">
        <v>4229</v>
      </c>
      <c r="N558" s="67" t="s">
        <v>503</v>
      </c>
      <c r="O558" s="67" t="s">
        <v>503</v>
      </c>
      <c r="P558" s="66" t="s">
        <v>503</v>
      </c>
      <c r="Q558" s="67" t="s">
        <v>5490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1700</v>
      </c>
      <c r="F559" t="s">
        <v>1547</v>
      </c>
      <c r="G559" t="s">
        <v>4154</v>
      </c>
      <c r="H559" s="67" t="s">
        <v>503</v>
      </c>
      <c r="I559" s="67" t="s">
        <v>503</v>
      </c>
      <c r="J559" t="s">
        <v>4230</v>
      </c>
      <c r="K559" t="s">
        <v>4231</v>
      </c>
      <c r="L559">
        <v>39830000</v>
      </c>
      <c r="M559" s="67" t="s">
        <v>4161</v>
      </c>
      <c r="N559" s="67" t="s">
        <v>503</v>
      </c>
      <c r="O559" s="67" t="s">
        <v>503</v>
      </c>
      <c r="P559" s="66" t="s">
        <v>503</v>
      </c>
      <c r="Q559" s="67" t="s">
        <v>4232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1700</v>
      </c>
      <c r="F560" t="s">
        <v>1547</v>
      </c>
      <c r="G560" t="s">
        <v>4154</v>
      </c>
      <c r="H560" s="67" t="s">
        <v>503</v>
      </c>
      <c r="I560" s="67" t="s">
        <v>503</v>
      </c>
      <c r="J560" t="s">
        <v>4233</v>
      </c>
      <c r="K560" t="s">
        <v>4234</v>
      </c>
      <c r="L560">
        <v>39830000</v>
      </c>
      <c r="M560" s="67" t="s">
        <v>4161</v>
      </c>
      <c r="N560" s="67" t="s">
        <v>503</v>
      </c>
      <c r="O560" s="67" t="s">
        <v>503</v>
      </c>
      <c r="P560" s="66" t="s">
        <v>503</v>
      </c>
      <c r="Q560" s="67" t="s">
        <v>4235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1700</v>
      </c>
      <c r="F561" t="s">
        <v>1547</v>
      </c>
      <c r="G561" t="s">
        <v>4154</v>
      </c>
      <c r="H561" s="67" t="s">
        <v>503</v>
      </c>
      <c r="I561" s="67" t="s">
        <v>503</v>
      </c>
      <c r="J561" t="s">
        <v>4236</v>
      </c>
      <c r="K561" t="s">
        <v>4237</v>
      </c>
      <c r="L561">
        <v>39830000</v>
      </c>
      <c r="M561" s="67" t="s">
        <v>4238</v>
      </c>
      <c r="N561" s="67" t="s">
        <v>503</v>
      </c>
      <c r="O561" s="67" t="s">
        <v>503</v>
      </c>
      <c r="P561" s="66" t="s">
        <v>503</v>
      </c>
      <c r="Q561" s="67" t="s">
        <v>4239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1555</v>
      </c>
      <c r="F562" t="s">
        <v>1547</v>
      </c>
      <c r="G562" t="s">
        <v>2921</v>
      </c>
      <c r="H562" s="67" t="s">
        <v>503</v>
      </c>
      <c r="I562" s="67" t="s">
        <v>503</v>
      </c>
      <c r="J562" t="s">
        <v>4240</v>
      </c>
      <c r="K562" t="s">
        <v>4241</v>
      </c>
      <c r="L562">
        <v>39873000</v>
      </c>
      <c r="M562" s="67" t="s">
        <v>4242</v>
      </c>
      <c r="N562" s="67" t="s">
        <v>503</v>
      </c>
      <c r="O562" s="67" t="s">
        <v>503</v>
      </c>
      <c r="P562" s="66" t="s">
        <v>503</v>
      </c>
      <c r="Q562" s="67" t="s">
        <v>4883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1555</v>
      </c>
      <c r="F563" t="s">
        <v>1547</v>
      </c>
      <c r="G563" t="s">
        <v>2921</v>
      </c>
      <c r="H563" s="67" t="s">
        <v>503</v>
      </c>
      <c r="I563" s="67" t="s">
        <v>503</v>
      </c>
      <c r="J563" t="s">
        <v>4243</v>
      </c>
      <c r="K563" t="s">
        <v>4244</v>
      </c>
      <c r="L563">
        <v>39873000</v>
      </c>
      <c r="M563" s="67" t="s">
        <v>4242</v>
      </c>
      <c r="N563" s="67" t="s">
        <v>503</v>
      </c>
      <c r="O563" s="67" t="s">
        <v>503</v>
      </c>
      <c r="P563" s="66" t="s">
        <v>503</v>
      </c>
      <c r="Q563" s="67" t="s">
        <v>4884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1555</v>
      </c>
      <c r="F564" t="s">
        <v>1547</v>
      </c>
      <c r="G564" t="s">
        <v>4202</v>
      </c>
      <c r="H564" s="67" t="s">
        <v>503</v>
      </c>
      <c r="I564" s="67" t="s">
        <v>503</v>
      </c>
      <c r="J564" t="s">
        <v>4245</v>
      </c>
      <c r="K564" t="s">
        <v>4246</v>
      </c>
      <c r="L564">
        <v>39860000</v>
      </c>
      <c r="M564" s="67" t="s">
        <v>4247</v>
      </c>
      <c r="N564" s="67" t="s">
        <v>503</v>
      </c>
      <c r="O564" s="67" t="s">
        <v>503</v>
      </c>
      <c r="P564" s="66" t="s">
        <v>503</v>
      </c>
      <c r="Q564" s="67" t="s">
        <v>5619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1555</v>
      </c>
      <c r="F565" t="s">
        <v>1547</v>
      </c>
      <c r="G565" t="s">
        <v>4202</v>
      </c>
      <c r="H565" s="67" t="s">
        <v>503</v>
      </c>
      <c r="I565" s="67" t="s">
        <v>503</v>
      </c>
      <c r="J565" t="s">
        <v>4248</v>
      </c>
      <c r="K565" t="s">
        <v>4249</v>
      </c>
      <c r="L565">
        <v>39860000</v>
      </c>
      <c r="M565" s="67" t="s">
        <v>4247</v>
      </c>
      <c r="N565" s="67" t="s">
        <v>503</v>
      </c>
      <c r="O565" s="67" t="s">
        <v>503</v>
      </c>
      <c r="P565" s="66" t="s">
        <v>503</v>
      </c>
      <c r="Q565" s="67" t="s">
        <v>4885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1555</v>
      </c>
      <c r="F566" t="s">
        <v>1547</v>
      </c>
      <c r="G566" t="s">
        <v>4202</v>
      </c>
      <c r="H566" s="67" t="s">
        <v>503</v>
      </c>
      <c r="I566" s="67" t="s">
        <v>503</v>
      </c>
      <c r="J566" t="s">
        <v>4250</v>
      </c>
      <c r="K566" t="s">
        <v>4251</v>
      </c>
      <c r="L566">
        <v>39860000</v>
      </c>
      <c r="M566" s="67" t="s">
        <v>4247</v>
      </c>
      <c r="N566" s="67" t="s">
        <v>503</v>
      </c>
      <c r="O566" s="67" t="s">
        <v>503</v>
      </c>
      <c r="P566" s="66" t="s">
        <v>503</v>
      </c>
      <c r="Q566" s="67" t="s">
        <v>4886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1700</v>
      </c>
      <c r="F567" t="s">
        <v>1547</v>
      </c>
      <c r="G567" t="s">
        <v>4202</v>
      </c>
      <c r="H567" s="67" t="s">
        <v>503</v>
      </c>
      <c r="I567" s="67" t="s">
        <v>503</v>
      </c>
      <c r="J567" t="s">
        <v>4252</v>
      </c>
      <c r="K567" t="s">
        <v>4253</v>
      </c>
      <c r="L567">
        <v>39860000</v>
      </c>
      <c r="M567" s="67" t="s">
        <v>4247</v>
      </c>
      <c r="N567" s="67" t="s">
        <v>503</v>
      </c>
      <c r="O567" s="67" t="s">
        <v>503</v>
      </c>
      <c r="P567" s="66" t="s">
        <v>503</v>
      </c>
      <c r="Q567" s="67" t="s">
        <v>4254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1700</v>
      </c>
      <c r="F568" t="s">
        <v>1547</v>
      </c>
      <c r="G568" t="s">
        <v>4202</v>
      </c>
      <c r="H568" s="67" t="s">
        <v>503</v>
      </c>
      <c r="I568" s="67" t="s">
        <v>503</v>
      </c>
      <c r="J568" t="s">
        <v>4255</v>
      </c>
      <c r="K568" t="s">
        <v>4256</v>
      </c>
      <c r="L568">
        <v>39860000</v>
      </c>
      <c r="M568" s="67" t="s">
        <v>4247</v>
      </c>
      <c r="N568" s="67" t="s">
        <v>503</v>
      </c>
      <c r="O568" s="67" t="s">
        <v>503</v>
      </c>
      <c r="P568" s="66" t="s">
        <v>503</v>
      </c>
      <c r="Q568" s="67" t="s">
        <v>4257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1700</v>
      </c>
      <c r="F569" t="s">
        <v>1547</v>
      </c>
      <c r="G569" t="s">
        <v>4202</v>
      </c>
      <c r="H569" s="67" t="s">
        <v>503</v>
      </c>
      <c r="I569" s="67" t="s">
        <v>503</v>
      </c>
      <c r="J569" t="s">
        <v>4258</v>
      </c>
      <c r="K569" t="s">
        <v>4259</v>
      </c>
      <c r="L569">
        <v>39860000</v>
      </c>
      <c r="M569" s="67" t="s">
        <v>4247</v>
      </c>
      <c r="N569" s="67" t="s">
        <v>503</v>
      </c>
      <c r="O569" s="67" t="s">
        <v>503</v>
      </c>
      <c r="P569" s="66" t="s">
        <v>503</v>
      </c>
      <c r="Q569" s="67" t="s">
        <v>4260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1700</v>
      </c>
      <c r="F570" t="s">
        <v>1547</v>
      </c>
      <c r="G570" t="s">
        <v>4202</v>
      </c>
      <c r="H570" s="67" t="s">
        <v>503</v>
      </c>
      <c r="I570" s="67" t="s">
        <v>503</v>
      </c>
      <c r="J570" t="s">
        <v>4261</v>
      </c>
      <c r="K570" t="s">
        <v>4262</v>
      </c>
      <c r="L570">
        <v>39860000</v>
      </c>
      <c r="M570" s="67" t="s">
        <v>4247</v>
      </c>
      <c r="N570" s="67" t="s">
        <v>503</v>
      </c>
      <c r="O570" s="67" t="s">
        <v>503</v>
      </c>
      <c r="P570" s="66" t="s">
        <v>503</v>
      </c>
      <c r="Q570" s="67" t="s">
        <v>4263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1555</v>
      </c>
      <c r="F571" t="s">
        <v>1547</v>
      </c>
      <c r="G571" t="s">
        <v>4202</v>
      </c>
      <c r="H571" s="67" t="s">
        <v>503</v>
      </c>
      <c r="I571" s="67" t="s">
        <v>503</v>
      </c>
      <c r="J571" t="s">
        <v>4264</v>
      </c>
      <c r="K571" t="s">
        <v>4265</v>
      </c>
      <c r="L571">
        <v>39860000</v>
      </c>
      <c r="M571" s="67" t="s">
        <v>4247</v>
      </c>
      <c r="N571" s="67" t="s">
        <v>503</v>
      </c>
      <c r="O571" s="67" t="s">
        <v>503</v>
      </c>
      <c r="P571" s="66" t="s">
        <v>503</v>
      </c>
      <c r="Q571" s="67" t="s">
        <v>5620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1611</v>
      </c>
      <c r="F572" t="s">
        <v>1547</v>
      </c>
      <c r="G572" t="s">
        <v>175</v>
      </c>
      <c r="H572" s="67" t="s">
        <v>5842</v>
      </c>
      <c r="I572" s="67">
        <v>41106</v>
      </c>
      <c r="J572" t="s">
        <v>4266</v>
      </c>
      <c r="K572" t="s">
        <v>4267</v>
      </c>
      <c r="L572">
        <v>39800000</v>
      </c>
      <c r="M572" s="67" t="s">
        <v>4130</v>
      </c>
      <c r="N572" s="67" t="s">
        <v>5878</v>
      </c>
      <c r="O572" s="67" t="s">
        <v>1719</v>
      </c>
      <c r="P572" s="66" t="s">
        <v>503</v>
      </c>
      <c r="Q572" s="67" t="s">
        <v>4268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1700</v>
      </c>
      <c r="F573" t="s">
        <v>1547</v>
      </c>
      <c r="G573" t="s">
        <v>2693</v>
      </c>
      <c r="H573" s="67" t="s">
        <v>503</v>
      </c>
      <c r="I573" s="67" t="s">
        <v>503</v>
      </c>
      <c r="J573" t="s">
        <v>2694</v>
      </c>
      <c r="K573" t="s">
        <v>2697</v>
      </c>
      <c r="L573" t="s">
        <v>5310</v>
      </c>
      <c r="M573" s="67" t="s">
        <v>2696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1611</v>
      </c>
      <c r="F574" t="s">
        <v>1547</v>
      </c>
      <c r="G574" t="s">
        <v>175</v>
      </c>
      <c r="H574" s="67" t="s">
        <v>5843</v>
      </c>
      <c r="I574" s="67">
        <v>41108</v>
      </c>
      <c r="J574" t="s">
        <v>4269</v>
      </c>
      <c r="K574" t="s">
        <v>4270</v>
      </c>
      <c r="L574">
        <v>39800000</v>
      </c>
      <c r="M574" s="67" t="s">
        <v>4271</v>
      </c>
      <c r="N574" s="67" t="s">
        <v>6014</v>
      </c>
      <c r="O574" s="67" t="s">
        <v>1719</v>
      </c>
      <c r="P574" s="66" t="s">
        <v>503</v>
      </c>
      <c r="Q574" s="67" t="s">
        <v>4272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1700</v>
      </c>
      <c r="F575" t="s">
        <v>1547</v>
      </c>
      <c r="G575" t="s">
        <v>4203</v>
      </c>
      <c r="H575" s="67" t="s">
        <v>503</v>
      </c>
      <c r="I575" s="67" t="s">
        <v>503</v>
      </c>
      <c r="J575" t="s">
        <v>4273</v>
      </c>
      <c r="K575" t="s">
        <v>4274</v>
      </c>
      <c r="L575">
        <v>39695000</v>
      </c>
      <c r="M575" s="67" t="s">
        <v>4275</v>
      </c>
      <c r="N575" s="67" t="s">
        <v>503</v>
      </c>
      <c r="O575" s="67" t="s">
        <v>503</v>
      </c>
      <c r="P575" s="66" t="s">
        <v>503</v>
      </c>
      <c r="Q575" s="67" t="s">
        <v>4276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1700</v>
      </c>
      <c r="F576" t="s">
        <v>1547</v>
      </c>
      <c r="G576" t="s">
        <v>2123</v>
      </c>
      <c r="H576" s="67" t="s">
        <v>503</v>
      </c>
      <c r="I576" s="67" t="s">
        <v>503</v>
      </c>
      <c r="J576" t="s">
        <v>4277</v>
      </c>
      <c r="K576" t="s">
        <v>4278</v>
      </c>
      <c r="L576">
        <v>39685000</v>
      </c>
      <c r="M576" s="67" t="s">
        <v>4279</v>
      </c>
      <c r="N576" s="67" t="s">
        <v>503</v>
      </c>
      <c r="O576" s="67" t="s">
        <v>503</v>
      </c>
      <c r="P576" s="66" t="s">
        <v>503</v>
      </c>
      <c r="Q576" s="67" t="s">
        <v>4280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1700</v>
      </c>
      <c r="F577" t="s">
        <v>1547</v>
      </c>
      <c r="G577" t="s">
        <v>175</v>
      </c>
      <c r="H577" s="67" t="s">
        <v>503</v>
      </c>
      <c r="I577" s="67" t="s">
        <v>503</v>
      </c>
      <c r="J577" t="s">
        <v>4281</v>
      </c>
      <c r="K577" t="s">
        <v>4282</v>
      </c>
      <c r="L577">
        <v>39800000</v>
      </c>
      <c r="M577" s="67" t="s">
        <v>4221</v>
      </c>
      <c r="N577" s="67" t="s">
        <v>503</v>
      </c>
      <c r="O577" s="67" t="s">
        <v>503</v>
      </c>
      <c r="P577" s="66" t="s">
        <v>503</v>
      </c>
      <c r="Q577" s="67" t="s">
        <v>4283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1700</v>
      </c>
      <c r="F578" t="s">
        <v>1547</v>
      </c>
      <c r="G578" t="s">
        <v>175</v>
      </c>
      <c r="H578" s="67" t="s">
        <v>503</v>
      </c>
      <c r="I578" s="67" t="s">
        <v>503</v>
      </c>
      <c r="J578" t="s">
        <v>4284</v>
      </c>
      <c r="K578" t="s">
        <v>4285</v>
      </c>
      <c r="L578">
        <v>39800000</v>
      </c>
      <c r="M578" s="67" t="s">
        <v>4286</v>
      </c>
      <c r="N578" s="67" t="s">
        <v>503</v>
      </c>
      <c r="O578" s="67" t="s">
        <v>503</v>
      </c>
      <c r="P578" s="66" t="s">
        <v>503</v>
      </c>
      <c r="Q578" s="67" t="s">
        <v>4287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1700</v>
      </c>
      <c r="F579" t="s">
        <v>1547</v>
      </c>
      <c r="G579" t="s">
        <v>4124</v>
      </c>
      <c r="H579" s="67" t="s">
        <v>503</v>
      </c>
      <c r="I579" s="67" t="s">
        <v>503</v>
      </c>
      <c r="J579" t="s">
        <v>4288</v>
      </c>
      <c r="K579" t="s">
        <v>4289</v>
      </c>
      <c r="L579">
        <v>38770000</v>
      </c>
      <c r="M579" s="67" t="s">
        <v>4290</v>
      </c>
      <c r="N579" s="67" t="s">
        <v>503</v>
      </c>
      <c r="O579" s="67" t="s">
        <v>503</v>
      </c>
      <c r="P579" s="66" t="s">
        <v>503</v>
      </c>
      <c r="Q579" s="67" t="s">
        <v>4291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1700</v>
      </c>
      <c r="F580" t="s">
        <v>1547</v>
      </c>
      <c r="G580" t="s">
        <v>175</v>
      </c>
      <c r="H580" s="67" t="s">
        <v>503</v>
      </c>
      <c r="I580" s="67" t="s">
        <v>503</v>
      </c>
      <c r="J580" t="s">
        <v>4292</v>
      </c>
      <c r="K580" t="s">
        <v>4293</v>
      </c>
      <c r="L580">
        <v>39800000</v>
      </c>
      <c r="M580" s="67" t="s">
        <v>4294</v>
      </c>
      <c r="N580" s="67" t="s">
        <v>503</v>
      </c>
      <c r="O580" s="67" t="s">
        <v>503</v>
      </c>
      <c r="P580" s="66" t="s">
        <v>503</v>
      </c>
      <c r="Q580" s="67" t="s">
        <v>4295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1700</v>
      </c>
      <c r="F581" t="s">
        <v>1547</v>
      </c>
      <c r="G581" t="s">
        <v>175</v>
      </c>
      <c r="H581" s="67" t="s">
        <v>503</v>
      </c>
      <c r="I581" s="67" t="s">
        <v>503</v>
      </c>
      <c r="J581" t="s">
        <v>4296</v>
      </c>
      <c r="K581" t="s">
        <v>4297</v>
      </c>
      <c r="L581">
        <v>39800000</v>
      </c>
      <c r="M581" s="67" t="s">
        <v>4298</v>
      </c>
      <c r="N581" s="67" t="s">
        <v>503</v>
      </c>
      <c r="O581" s="67" t="s">
        <v>503</v>
      </c>
      <c r="P581" s="66" t="s">
        <v>503</v>
      </c>
      <c r="Q581" s="67" t="s">
        <v>4299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1700</v>
      </c>
      <c r="F582" t="s">
        <v>1547</v>
      </c>
      <c r="G582" t="s">
        <v>175</v>
      </c>
      <c r="H582" s="67" t="s">
        <v>503</v>
      </c>
      <c r="I582" s="67" t="s">
        <v>503</v>
      </c>
      <c r="J582" t="s">
        <v>4300</v>
      </c>
      <c r="K582" t="s">
        <v>4301</v>
      </c>
      <c r="L582">
        <v>39800000</v>
      </c>
      <c r="M582" s="67" t="s">
        <v>4221</v>
      </c>
      <c r="N582" s="67" t="s">
        <v>503</v>
      </c>
      <c r="O582" s="67" t="s">
        <v>503</v>
      </c>
      <c r="P582" s="66" t="s">
        <v>503</v>
      </c>
      <c r="Q582" s="67" t="s">
        <v>4302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1700</v>
      </c>
      <c r="F583" t="s">
        <v>1547</v>
      </c>
      <c r="G583" t="s">
        <v>175</v>
      </c>
      <c r="H583" s="67" t="s">
        <v>503</v>
      </c>
      <c r="I583" s="67" t="s">
        <v>503</v>
      </c>
      <c r="J583" t="s">
        <v>4303</v>
      </c>
      <c r="K583" t="s">
        <v>4304</v>
      </c>
      <c r="L583">
        <v>39800000</v>
      </c>
      <c r="M583" s="67" t="s">
        <v>4305</v>
      </c>
      <c r="N583" s="67" t="s">
        <v>503</v>
      </c>
      <c r="O583" s="67" t="s">
        <v>503</v>
      </c>
      <c r="P583" s="66" t="s">
        <v>503</v>
      </c>
      <c r="Q583" s="67" t="s">
        <v>4306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1700</v>
      </c>
      <c r="F584" t="s">
        <v>1547</v>
      </c>
      <c r="G584" t="s">
        <v>175</v>
      </c>
      <c r="H584" s="67" t="s">
        <v>503</v>
      </c>
      <c r="I584" s="67" t="s">
        <v>503</v>
      </c>
      <c r="J584" t="s">
        <v>4307</v>
      </c>
      <c r="K584" t="s">
        <v>4308</v>
      </c>
      <c r="L584">
        <v>39800000</v>
      </c>
      <c r="M584" s="67" t="s">
        <v>4309</v>
      </c>
      <c r="N584" s="67" t="s">
        <v>503</v>
      </c>
      <c r="O584" s="67" t="s">
        <v>503</v>
      </c>
      <c r="P584" s="66" t="s">
        <v>503</v>
      </c>
      <c r="Q584" s="67" t="s">
        <v>4310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1700</v>
      </c>
      <c r="F585" t="s">
        <v>1547</v>
      </c>
      <c r="G585" t="s">
        <v>4101</v>
      </c>
      <c r="H585" s="67" t="s">
        <v>503</v>
      </c>
      <c r="I585" s="67" t="s">
        <v>503</v>
      </c>
      <c r="J585" t="s">
        <v>4311</v>
      </c>
      <c r="K585" t="s">
        <v>4312</v>
      </c>
      <c r="L585">
        <v>39740000</v>
      </c>
      <c r="M585" s="67" t="s">
        <v>4110</v>
      </c>
      <c r="N585" s="67" t="s">
        <v>503</v>
      </c>
      <c r="O585" s="67" t="s">
        <v>503</v>
      </c>
      <c r="P585" s="66" t="s">
        <v>503</v>
      </c>
      <c r="Q585" s="67" t="s">
        <v>4313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1700</v>
      </c>
      <c r="F586" t="s">
        <v>1547</v>
      </c>
      <c r="G586" t="s">
        <v>4101</v>
      </c>
      <c r="H586" s="67" t="s">
        <v>503</v>
      </c>
      <c r="I586" s="67" t="s">
        <v>503</v>
      </c>
      <c r="J586" t="s">
        <v>4314</v>
      </c>
      <c r="K586" t="s">
        <v>4315</v>
      </c>
      <c r="L586">
        <v>39740000</v>
      </c>
      <c r="M586" s="67" t="s">
        <v>4110</v>
      </c>
      <c r="N586" s="67" t="s">
        <v>503</v>
      </c>
      <c r="O586" s="67" t="s">
        <v>503</v>
      </c>
      <c r="P586" s="66" t="s">
        <v>503</v>
      </c>
      <c r="Q586" s="67" t="s">
        <v>4316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1700</v>
      </c>
      <c r="F587" t="s">
        <v>1547</v>
      </c>
      <c r="G587" t="s">
        <v>4101</v>
      </c>
      <c r="H587" s="67" t="s">
        <v>503</v>
      </c>
      <c r="I587" s="67" t="s">
        <v>503</v>
      </c>
      <c r="J587" t="s">
        <v>4317</v>
      </c>
      <c r="K587" t="s">
        <v>4318</v>
      </c>
      <c r="L587">
        <v>39740000</v>
      </c>
      <c r="M587" s="67" t="s">
        <v>4110</v>
      </c>
      <c r="N587" s="67" t="s">
        <v>503</v>
      </c>
      <c r="O587" s="67" t="s">
        <v>503</v>
      </c>
      <c r="P587" s="66" t="s">
        <v>503</v>
      </c>
      <c r="Q587" s="67" t="s">
        <v>4319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1700</v>
      </c>
      <c r="F588" t="s">
        <v>1547</v>
      </c>
      <c r="G588" t="s">
        <v>4204</v>
      </c>
      <c r="H588" s="67" t="s">
        <v>503</v>
      </c>
      <c r="I588" s="67" t="s">
        <v>503</v>
      </c>
      <c r="J588" t="s">
        <v>4320</v>
      </c>
      <c r="K588" t="s">
        <v>4321</v>
      </c>
      <c r="L588">
        <v>35894000</v>
      </c>
      <c r="M588" s="67" t="s">
        <v>4322</v>
      </c>
      <c r="N588" s="67" t="s">
        <v>503</v>
      </c>
      <c r="O588" s="67" t="s">
        <v>503</v>
      </c>
      <c r="P588" s="66" t="s">
        <v>503</v>
      </c>
      <c r="Q588" s="67" t="s">
        <v>4323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1546</v>
      </c>
      <c r="F589" t="s">
        <v>1547</v>
      </c>
      <c r="G589" t="s">
        <v>2445</v>
      </c>
      <c r="H589" s="67" t="s">
        <v>5844</v>
      </c>
      <c r="I589" s="67">
        <v>41103</v>
      </c>
      <c r="J589" t="s">
        <v>4324</v>
      </c>
      <c r="K589" t="s">
        <v>4325</v>
      </c>
      <c r="L589" t="s">
        <v>5261</v>
      </c>
      <c r="M589" s="67" t="s">
        <v>4326</v>
      </c>
      <c r="N589" s="67" t="s">
        <v>5845</v>
      </c>
      <c r="O589" s="67" t="s">
        <v>5799</v>
      </c>
      <c r="P589" s="66">
        <v>41103</v>
      </c>
      <c r="Q589" s="67" t="s">
        <v>4327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1700</v>
      </c>
      <c r="F590" t="s">
        <v>1547</v>
      </c>
      <c r="G590" t="s">
        <v>2445</v>
      </c>
      <c r="H590" s="67" t="s">
        <v>503</v>
      </c>
      <c r="I590" s="67" t="s">
        <v>503</v>
      </c>
      <c r="J590" t="s">
        <v>4328</v>
      </c>
      <c r="K590" t="s">
        <v>4329</v>
      </c>
      <c r="L590">
        <v>35970000</v>
      </c>
      <c r="M590" s="67" t="s">
        <v>4330</v>
      </c>
      <c r="N590" s="67" t="s">
        <v>503</v>
      </c>
      <c r="O590" s="67" t="s">
        <v>503</v>
      </c>
      <c r="P590" s="66" t="s">
        <v>503</v>
      </c>
      <c r="Q590" s="67" t="s">
        <v>4331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1700</v>
      </c>
      <c r="F591" t="s">
        <v>1547</v>
      </c>
      <c r="G591" t="s">
        <v>4202</v>
      </c>
      <c r="H591" s="67" t="s">
        <v>503</v>
      </c>
      <c r="I591" s="67" t="s">
        <v>503</v>
      </c>
      <c r="J591" t="s">
        <v>4332</v>
      </c>
      <c r="K591" t="s">
        <v>4333</v>
      </c>
      <c r="L591">
        <v>39860000</v>
      </c>
      <c r="M591" s="67" t="s">
        <v>4247</v>
      </c>
      <c r="N591" s="67" t="s">
        <v>503</v>
      </c>
      <c r="O591" s="67" t="s">
        <v>503</v>
      </c>
      <c r="P591" s="66" t="s">
        <v>503</v>
      </c>
      <c r="Q591" s="67" t="s">
        <v>4334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1700</v>
      </c>
      <c r="F592" t="s">
        <v>1547</v>
      </c>
      <c r="G592" t="s">
        <v>4205</v>
      </c>
      <c r="H592" s="67" t="s">
        <v>503</v>
      </c>
      <c r="I592" s="67" t="s">
        <v>503</v>
      </c>
      <c r="J592" t="s">
        <v>4335</v>
      </c>
      <c r="K592" t="s">
        <v>4336</v>
      </c>
      <c r="L592">
        <v>35800000</v>
      </c>
      <c r="M592" s="67" t="s">
        <v>4337</v>
      </c>
      <c r="N592" s="67" t="s">
        <v>503</v>
      </c>
      <c r="O592" s="67" t="s">
        <v>503</v>
      </c>
      <c r="P592" s="66" t="s">
        <v>503</v>
      </c>
      <c r="Q592" s="67" t="s">
        <v>4338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1700</v>
      </c>
      <c r="F593" t="s">
        <v>1547</v>
      </c>
      <c r="G593" t="s">
        <v>181</v>
      </c>
      <c r="H593" s="67" t="s">
        <v>503</v>
      </c>
      <c r="I593" s="67" t="s">
        <v>503</v>
      </c>
      <c r="J593" t="s">
        <v>4339</v>
      </c>
      <c r="K593" t="s">
        <v>4340</v>
      </c>
      <c r="L593" t="s">
        <v>5024</v>
      </c>
      <c r="M593" s="67" t="s">
        <v>4341</v>
      </c>
      <c r="N593" s="67" t="s">
        <v>503</v>
      </c>
      <c r="O593" s="67" t="s">
        <v>503</v>
      </c>
      <c r="P593" s="66" t="s">
        <v>503</v>
      </c>
      <c r="Q593" s="67" t="s">
        <v>4342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1546</v>
      </c>
      <c r="F594" t="s">
        <v>1547</v>
      </c>
      <c r="G594" t="s">
        <v>2445</v>
      </c>
      <c r="H594" s="67" t="s">
        <v>5621</v>
      </c>
      <c r="I594" s="67">
        <v>41103</v>
      </c>
      <c r="J594" t="s">
        <v>4343</v>
      </c>
      <c r="K594" t="s">
        <v>4344</v>
      </c>
      <c r="L594" t="s">
        <v>5261</v>
      </c>
      <c r="M594" s="67" t="s">
        <v>4345</v>
      </c>
      <c r="N594" s="67" t="s">
        <v>5846</v>
      </c>
      <c r="O594" s="67" t="s">
        <v>5417</v>
      </c>
      <c r="P594" s="66">
        <v>41103</v>
      </c>
      <c r="Q594" s="67" t="s">
        <v>4346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1700</v>
      </c>
      <c r="F595" t="s">
        <v>1547</v>
      </c>
      <c r="G595" t="s">
        <v>4202</v>
      </c>
      <c r="H595" s="67" t="s">
        <v>503</v>
      </c>
      <c r="I595" s="67" t="s">
        <v>503</v>
      </c>
      <c r="J595" t="s">
        <v>4347</v>
      </c>
      <c r="K595" t="s">
        <v>4348</v>
      </c>
      <c r="L595">
        <v>39860000</v>
      </c>
      <c r="M595" s="67" t="s">
        <v>4247</v>
      </c>
      <c r="N595" s="67" t="s">
        <v>503</v>
      </c>
      <c r="O595" s="67" t="s">
        <v>503</v>
      </c>
      <c r="P595" s="66" t="s">
        <v>503</v>
      </c>
      <c r="Q595" s="67" t="s">
        <v>4349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1700</v>
      </c>
      <c r="F596" t="s">
        <v>1547</v>
      </c>
      <c r="G596" t="s">
        <v>2445</v>
      </c>
      <c r="H596" s="67" t="s">
        <v>503</v>
      </c>
      <c r="I596" s="67" t="s">
        <v>503</v>
      </c>
      <c r="J596" t="s">
        <v>4350</v>
      </c>
      <c r="K596" t="s">
        <v>4351</v>
      </c>
      <c r="L596">
        <v>35970000</v>
      </c>
      <c r="M596" s="67" t="s">
        <v>4352</v>
      </c>
      <c r="N596" s="67" t="s">
        <v>503</v>
      </c>
      <c r="O596" s="67" t="s">
        <v>503</v>
      </c>
      <c r="P596" s="66" t="s">
        <v>503</v>
      </c>
      <c r="Q596" s="67" t="s">
        <v>4353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1700</v>
      </c>
      <c r="F597" t="s">
        <v>1547</v>
      </c>
      <c r="G597" t="s">
        <v>2445</v>
      </c>
      <c r="H597" s="67" t="s">
        <v>503</v>
      </c>
      <c r="I597" s="67" t="s">
        <v>503</v>
      </c>
      <c r="J597" t="s">
        <v>4354</v>
      </c>
      <c r="K597" t="s">
        <v>4355</v>
      </c>
      <c r="L597">
        <v>35970000</v>
      </c>
      <c r="M597" s="67" t="s">
        <v>4356</v>
      </c>
      <c r="N597" s="67" t="s">
        <v>503</v>
      </c>
      <c r="O597" s="67" t="s">
        <v>503</v>
      </c>
      <c r="P597" s="66" t="s">
        <v>503</v>
      </c>
      <c r="Q597" s="67" t="s">
        <v>4357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1546</v>
      </c>
      <c r="F598" t="s">
        <v>1547</v>
      </c>
      <c r="G598" t="s">
        <v>2445</v>
      </c>
      <c r="H598" s="67" t="s">
        <v>5847</v>
      </c>
      <c r="I598" s="67">
        <v>41101</v>
      </c>
      <c r="J598" t="s">
        <v>4358</v>
      </c>
      <c r="K598" t="s">
        <v>4359</v>
      </c>
      <c r="L598" t="s">
        <v>5261</v>
      </c>
      <c r="M598" s="67" t="s">
        <v>4360</v>
      </c>
      <c r="N598" s="67" t="s">
        <v>5848</v>
      </c>
      <c r="O598" s="67" t="s">
        <v>1564</v>
      </c>
      <c r="P598" s="66">
        <v>41107</v>
      </c>
      <c r="Q598" s="67" t="s">
        <v>4361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1546</v>
      </c>
      <c r="F599" t="s">
        <v>1547</v>
      </c>
      <c r="G599" t="s">
        <v>2445</v>
      </c>
      <c r="H599" s="67" t="s">
        <v>5622</v>
      </c>
      <c r="I599" s="67">
        <v>41102</v>
      </c>
      <c r="J599" t="s">
        <v>4362</v>
      </c>
      <c r="K599" t="s">
        <v>4363</v>
      </c>
      <c r="L599" t="s">
        <v>5261</v>
      </c>
      <c r="M599" s="67" t="s">
        <v>4364</v>
      </c>
      <c r="N599" s="67" t="s">
        <v>5849</v>
      </c>
      <c r="O599" s="67" t="s">
        <v>5850</v>
      </c>
      <c r="P599" s="66">
        <v>41107</v>
      </c>
      <c r="Q599" s="67" t="s">
        <v>4887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1700</v>
      </c>
      <c r="F600" t="s">
        <v>1547</v>
      </c>
      <c r="G600" t="s">
        <v>2445</v>
      </c>
      <c r="H600" s="67" t="s">
        <v>503</v>
      </c>
      <c r="I600" s="67" t="s">
        <v>503</v>
      </c>
      <c r="J600" t="s">
        <v>4365</v>
      </c>
      <c r="K600" t="s">
        <v>4366</v>
      </c>
      <c r="L600">
        <v>35970000</v>
      </c>
      <c r="M600" s="67" t="s">
        <v>4367</v>
      </c>
      <c r="N600" s="67" t="s">
        <v>503</v>
      </c>
      <c r="O600" s="67" t="s">
        <v>503</v>
      </c>
      <c r="P600" s="66" t="s">
        <v>503</v>
      </c>
      <c r="Q600" s="67" t="s">
        <v>4368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1546</v>
      </c>
      <c r="F601" t="s">
        <v>1547</v>
      </c>
      <c r="G601" t="s">
        <v>2445</v>
      </c>
      <c r="H601" s="67" t="s">
        <v>5623</v>
      </c>
      <c r="I601" s="67">
        <v>41107</v>
      </c>
      <c r="J601" t="s">
        <v>4369</v>
      </c>
      <c r="K601" t="s">
        <v>4370</v>
      </c>
      <c r="L601" t="s">
        <v>5261</v>
      </c>
      <c r="M601" s="67" t="s">
        <v>4371</v>
      </c>
      <c r="N601" s="67" t="s">
        <v>6015</v>
      </c>
      <c r="O601" s="67" t="s">
        <v>503</v>
      </c>
      <c r="P601" s="66">
        <v>41107</v>
      </c>
      <c r="Q601" s="67" t="s">
        <v>4372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1700</v>
      </c>
      <c r="F602" t="s">
        <v>1547</v>
      </c>
      <c r="G602" t="s">
        <v>4124</v>
      </c>
      <c r="H602" s="67" t="s">
        <v>503</v>
      </c>
      <c r="I602" s="67" t="s">
        <v>503</v>
      </c>
      <c r="J602" t="s">
        <v>4373</v>
      </c>
      <c r="K602" t="s">
        <v>4374</v>
      </c>
      <c r="L602">
        <v>38770000</v>
      </c>
      <c r="M602" s="67" t="s">
        <v>4375</v>
      </c>
      <c r="N602" s="67" t="s">
        <v>503</v>
      </c>
      <c r="O602" s="67" t="s">
        <v>503</v>
      </c>
      <c r="P602" s="66" t="s">
        <v>503</v>
      </c>
      <c r="Q602" s="67" t="s">
        <v>4376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1700</v>
      </c>
      <c r="F603" t="s">
        <v>1547</v>
      </c>
      <c r="G603" t="s">
        <v>4124</v>
      </c>
      <c r="H603" s="67" t="s">
        <v>503</v>
      </c>
      <c r="I603" s="67" t="s">
        <v>503</v>
      </c>
      <c r="J603" t="s">
        <v>4377</v>
      </c>
      <c r="K603" t="s">
        <v>4378</v>
      </c>
      <c r="L603">
        <v>38770000</v>
      </c>
      <c r="M603" s="67" t="s">
        <v>4379</v>
      </c>
      <c r="N603" s="67" t="s">
        <v>503</v>
      </c>
      <c r="O603" s="67" t="s">
        <v>503</v>
      </c>
      <c r="P603" s="66" t="s">
        <v>503</v>
      </c>
      <c r="Q603" s="67" t="s">
        <v>4380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1700</v>
      </c>
      <c r="F604" t="s">
        <v>1547</v>
      </c>
      <c r="G604" t="s">
        <v>2768</v>
      </c>
      <c r="H604" s="67" t="s">
        <v>503</v>
      </c>
      <c r="I604" s="67" t="s">
        <v>503</v>
      </c>
      <c r="J604" t="s">
        <v>4381</v>
      </c>
      <c r="K604" t="s">
        <v>4382</v>
      </c>
      <c r="L604">
        <v>38570000</v>
      </c>
      <c r="M604" s="67" t="s">
        <v>4383</v>
      </c>
      <c r="N604" s="67" t="s">
        <v>503</v>
      </c>
      <c r="O604" s="67" t="s">
        <v>503</v>
      </c>
      <c r="P604" s="66" t="s">
        <v>503</v>
      </c>
      <c r="Q604" s="67" t="s">
        <v>4460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1700</v>
      </c>
      <c r="F605" t="s">
        <v>1547</v>
      </c>
      <c r="G605" t="s">
        <v>2875</v>
      </c>
      <c r="H605" s="67" t="s">
        <v>503</v>
      </c>
      <c r="I605" s="67" t="s">
        <v>503</v>
      </c>
      <c r="J605" t="s">
        <v>4384</v>
      </c>
      <c r="K605" t="s">
        <v>4385</v>
      </c>
      <c r="L605">
        <v>38785000</v>
      </c>
      <c r="M605" s="67" t="s">
        <v>4386</v>
      </c>
      <c r="N605" s="67" t="s">
        <v>503</v>
      </c>
      <c r="O605" s="67" t="s">
        <v>503</v>
      </c>
      <c r="P605" s="66" t="s">
        <v>503</v>
      </c>
      <c r="Q605" s="67" t="s">
        <v>4387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1700</v>
      </c>
      <c r="F606" t="s">
        <v>1547</v>
      </c>
      <c r="G606" t="s">
        <v>2875</v>
      </c>
      <c r="H606" s="67" t="s">
        <v>503</v>
      </c>
      <c r="I606" s="67" t="s">
        <v>503</v>
      </c>
      <c r="J606" t="s">
        <v>4388</v>
      </c>
      <c r="K606" t="s">
        <v>4389</v>
      </c>
      <c r="L606">
        <v>38785000</v>
      </c>
      <c r="M606" s="67" t="s">
        <v>4390</v>
      </c>
      <c r="N606" s="67" t="s">
        <v>503</v>
      </c>
      <c r="O606" s="67" t="s">
        <v>503</v>
      </c>
      <c r="P606" s="66" t="s">
        <v>503</v>
      </c>
      <c r="Q606" s="67" t="s">
        <v>4391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1700</v>
      </c>
      <c r="F607" t="s">
        <v>1547</v>
      </c>
      <c r="G607" t="s">
        <v>2875</v>
      </c>
      <c r="H607" s="67" t="s">
        <v>503</v>
      </c>
      <c r="I607" s="67" t="s">
        <v>503</v>
      </c>
      <c r="J607" t="s">
        <v>4392</v>
      </c>
      <c r="K607" t="s">
        <v>4393</v>
      </c>
      <c r="L607">
        <v>38785000</v>
      </c>
      <c r="M607" s="67" t="s">
        <v>2878</v>
      </c>
      <c r="N607" s="67" t="s">
        <v>503</v>
      </c>
      <c r="O607" s="67" t="s">
        <v>503</v>
      </c>
      <c r="P607" s="66" t="s">
        <v>503</v>
      </c>
      <c r="Q607" s="67" t="s">
        <v>4394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1700</v>
      </c>
      <c r="F608" t="s">
        <v>1547</v>
      </c>
      <c r="G608" t="s">
        <v>2768</v>
      </c>
      <c r="H608" s="67" t="s">
        <v>503</v>
      </c>
      <c r="I608" s="67" t="s">
        <v>503</v>
      </c>
      <c r="J608" t="s">
        <v>4417</v>
      </c>
      <c r="K608" t="s">
        <v>4418</v>
      </c>
      <c r="L608">
        <v>38570000</v>
      </c>
      <c r="M608" s="67" t="s">
        <v>4419</v>
      </c>
      <c r="N608" s="67" t="s">
        <v>503</v>
      </c>
      <c r="O608" s="67" t="s">
        <v>503</v>
      </c>
      <c r="P608" s="66" t="s">
        <v>503</v>
      </c>
      <c r="Q608" s="67" t="s">
        <v>4420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1700</v>
      </c>
      <c r="F609" t="s">
        <v>1547</v>
      </c>
      <c r="G609" t="s">
        <v>181</v>
      </c>
      <c r="H609" s="67" t="s">
        <v>503</v>
      </c>
      <c r="I609" s="67" t="s">
        <v>503</v>
      </c>
      <c r="J609" t="s">
        <v>4461</v>
      </c>
      <c r="K609" t="s">
        <v>4462</v>
      </c>
      <c r="L609" t="s">
        <v>5024</v>
      </c>
      <c r="M609" s="67" t="s">
        <v>4463</v>
      </c>
      <c r="N609" s="67" t="s">
        <v>503</v>
      </c>
      <c r="O609" s="67" t="s">
        <v>503</v>
      </c>
      <c r="P609" s="66" t="s">
        <v>503</v>
      </c>
      <c r="Q609" s="67" t="s">
        <v>4464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1611</v>
      </c>
      <c r="F610" t="s">
        <v>1547</v>
      </c>
      <c r="G610" t="s">
        <v>2445</v>
      </c>
      <c r="H610" s="67" t="s">
        <v>5851</v>
      </c>
      <c r="I610" s="67">
        <v>41103</v>
      </c>
      <c r="J610" t="s">
        <v>4465</v>
      </c>
      <c r="K610" t="s">
        <v>4466</v>
      </c>
      <c r="L610">
        <v>35970000</v>
      </c>
      <c r="M610" s="67" t="s">
        <v>4467</v>
      </c>
      <c r="N610" s="67" t="s">
        <v>5852</v>
      </c>
      <c r="O610" s="67" t="s">
        <v>1637</v>
      </c>
      <c r="P610" s="66" t="s">
        <v>503</v>
      </c>
      <c r="Q610" s="67" t="s">
        <v>4468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1555</v>
      </c>
      <c r="F611" t="s">
        <v>1547</v>
      </c>
      <c r="G611" t="s">
        <v>4203</v>
      </c>
      <c r="H611" s="67" t="s">
        <v>503</v>
      </c>
      <c r="I611" s="67" t="s">
        <v>503</v>
      </c>
      <c r="J611" t="s">
        <v>4469</v>
      </c>
      <c r="K611" t="s">
        <v>4470</v>
      </c>
      <c r="L611" t="s">
        <v>5853</v>
      </c>
      <c r="M611" s="67" t="s">
        <v>4471</v>
      </c>
      <c r="N611" s="67" t="s">
        <v>503</v>
      </c>
      <c r="O611" s="67" t="s">
        <v>503</v>
      </c>
      <c r="P611" s="66" t="s">
        <v>503</v>
      </c>
      <c r="Q611" s="67" t="s">
        <v>5854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1700</v>
      </c>
      <c r="F612" t="s">
        <v>1547</v>
      </c>
      <c r="G612" t="s">
        <v>175</v>
      </c>
      <c r="H612" s="67" t="s">
        <v>503</v>
      </c>
      <c r="I612" s="67" t="s">
        <v>503</v>
      </c>
      <c r="J612" t="s">
        <v>4472</v>
      </c>
      <c r="K612" t="s">
        <v>4473</v>
      </c>
      <c r="L612">
        <v>39800000</v>
      </c>
      <c r="M612" s="67" t="s">
        <v>4474</v>
      </c>
      <c r="N612" s="67" t="s">
        <v>503</v>
      </c>
      <c r="O612" s="67" t="s">
        <v>503</v>
      </c>
      <c r="P612" s="66" t="s">
        <v>503</v>
      </c>
      <c r="Q612" s="67" t="s">
        <v>4475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1546</v>
      </c>
      <c r="F613" t="s">
        <v>1547</v>
      </c>
      <c r="G613" t="s">
        <v>4476</v>
      </c>
      <c r="H613" s="67" t="s">
        <v>5855</v>
      </c>
      <c r="I613" s="67">
        <v>41106</v>
      </c>
      <c r="J613" t="s">
        <v>4477</v>
      </c>
      <c r="K613" t="s">
        <v>4478</v>
      </c>
      <c r="L613" t="s">
        <v>5856</v>
      </c>
      <c r="M613" s="67" t="s">
        <v>4479</v>
      </c>
      <c r="N613" s="67" t="s">
        <v>5879</v>
      </c>
      <c r="O613" s="67" t="s">
        <v>5880</v>
      </c>
      <c r="P613" s="66">
        <v>41106</v>
      </c>
      <c r="Q613" s="67" t="s">
        <v>4480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1555</v>
      </c>
      <c r="F614" t="s">
        <v>1547</v>
      </c>
      <c r="G614" t="s">
        <v>4476</v>
      </c>
      <c r="H614" s="67" t="s">
        <v>503</v>
      </c>
      <c r="I614" s="67" t="s">
        <v>503</v>
      </c>
      <c r="J614" t="s">
        <v>4481</v>
      </c>
      <c r="K614" t="s">
        <v>4482</v>
      </c>
      <c r="L614" t="s">
        <v>5856</v>
      </c>
      <c r="M614" s="67" t="s">
        <v>4483</v>
      </c>
      <c r="N614" s="67" t="s">
        <v>503</v>
      </c>
      <c r="O614" s="67" t="s">
        <v>503</v>
      </c>
      <c r="P614" s="66" t="s">
        <v>503</v>
      </c>
      <c r="Q614" s="67" t="s">
        <v>5857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1611</v>
      </c>
      <c r="F615" t="s">
        <v>1547</v>
      </c>
      <c r="G615" t="s">
        <v>4476</v>
      </c>
      <c r="H615" s="67" t="s">
        <v>5858</v>
      </c>
      <c r="I615" s="67">
        <v>41106</v>
      </c>
      <c r="J615" t="s">
        <v>4484</v>
      </c>
      <c r="K615" t="s">
        <v>4485</v>
      </c>
      <c r="L615">
        <v>35470000</v>
      </c>
      <c r="M615" s="67" t="s">
        <v>4486</v>
      </c>
      <c r="N615" s="67" t="s">
        <v>503</v>
      </c>
      <c r="O615" s="67" t="s">
        <v>503</v>
      </c>
      <c r="P615" s="66" t="s">
        <v>503</v>
      </c>
      <c r="Q615" s="67" t="s">
        <v>4487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1700</v>
      </c>
      <c r="F616" t="s">
        <v>1547</v>
      </c>
      <c r="G616" t="s">
        <v>4682</v>
      </c>
      <c r="H616" s="67" t="s">
        <v>503</v>
      </c>
      <c r="I616" s="67" t="s">
        <v>503</v>
      </c>
      <c r="J616" t="s">
        <v>4683</v>
      </c>
      <c r="K616" t="s">
        <v>4684</v>
      </c>
      <c r="L616">
        <v>35878000</v>
      </c>
      <c r="M616" s="67" t="s">
        <v>4685</v>
      </c>
      <c r="N616" s="67" t="s">
        <v>503</v>
      </c>
      <c r="O616" s="67" t="s">
        <v>503</v>
      </c>
      <c r="P616" s="66" t="s">
        <v>503</v>
      </c>
      <c r="Q616" s="67" t="s">
        <v>4686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1700</v>
      </c>
      <c r="F617" t="s">
        <v>1547</v>
      </c>
      <c r="G617" t="s">
        <v>4687</v>
      </c>
      <c r="H617" s="67" t="s">
        <v>503</v>
      </c>
      <c r="I617" s="67" t="s">
        <v>503</v>
      </c>
      <c r="J617" t="s">
        <v>4688</v>
      </c>
      <c r="K617" t="s">
        <v>4689</v>
      </c>
      <c r="L617" t="s">
        <v>6016</v>
      </c>
      <c r="M617" s="67" t="s">
        <v>6017</v>
      </c>
      <c r="N617" s="67" t="s">
        <v>503</v>
      </c>
      <c r="O617" s="67" t="s">
        <v>503</v>
      </c>
      <c r="P617" s="66" t="s">
        <v>503</v>
      </c>
      <c r="Q617" s="67" t="s">
        <v>4690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1700</v>
      </c>
      <c r="F618" t="s">
        <v>1789</v>
      </c>
      <c r="G618" t="s">
        <v>4691</v>
      </c>
      <c r="H618" s="67" t="s">
        <v>503</v>
      </c>
      <c r="I618" s="67" t="s">
        <v>503</v>
      </c>
      <c r="J618" t="s">
        <v>4692</v>
      </c>
      <c r="K618" t="s">
        <v>4693</v>
      </c>
      <c r="L618" t="s">
        <v>5491</v>
      </c>
      <c r="M618" s="67" t="s">
        <v>4694</v>
      </c>
      <c r="N618" s="67" t="s">
        <v>503</v>
      </c>
      <c r="O618" s="67" t="s">
        <v>503</v>
      </c>
      <c r="P618" s="66" t="s">
        <v>503</v>
      </c>
      <c r="Q618" s="67" t="s">
        <v>4695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1700</v>
      </c>
      <c r="F619" t="s">
        <v>1789</v>
      </c>
      <c r="G619" t="s">
        <v>4691</v>
      </c>
      <c r="H619" s="67" t="s">
        <v>503</v>
      </c>
      <c r="I619" s="67" t="s">
        <v>503</v>
      </c>
      <c r="J619" t="s">
        <v>4696</v>
      </c>
      <c r="K619" t="s">
        <v>4697</v>
      </c>
      <c r="L619" t="s">
        <v>5492</v>
      </c>
      <c r="M619" s="67" t="s">
        <v>4698</v>
      </c>
      <c r="N619" s="67" t="s">
        <v>503</v>
      </c>
      <c r="O619" s="67" t="s">
        <v>503</v>
      </c>
      <c r="P619" s="66" t="s">
        <v>503</v>
      </c>
      <c r="Q619" s="67" t="s">
        <v>4699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1700</v>
      </c>
      <c r="F620" t="s">
        <v>1789</v>
      </c>
      <c r="G620" t="s">
        <v>4691</v>
      </c>
      <c r="H620" s="67" t="s">
        <v>503</v>
      </c>
      <c r="I620" s="67" t="s">
        <v>503</v>
      </c>
      <c r="J620" t="s">
        <v>4700</v>
      </c>
      <c r="K620" t="s">
        <v>4701</v>
      </c>
      <c r="L620" t="s">
        <v>5493</v>
      </c>
      <c r="M620" s="67" t="s">
        <v>4702</v>
      </c>
      <c r="N620" s="67" t="s">
        <v>503</v>
      </c>
      <c r="O620" s="67" t="s">
        <v>503</v>
      </c>
      <c r="P620" s="66" t="s">
        <v>503</v>
      </c>
      <c r="Q620" s="67" t="s">
        <v>4703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1700</v>
      </c>
      <c r="F621" t="s">
        <v>1789</v>
      </c>
      <c r="G621" t="s">
        <v>4691</v>
      </c>
      <c r="H621" s="67" t="s">
        <v>503</v>
      </c>
      <c r="I621" s="67" t="s">
        <v>503</v>
      </c>
      <c r="J621" t="s">
        <v>4017</v>
      </c>
      <c r="K621" t="s">
        <v>4704</v>
      </c>
      <c r="L621" t="s">
        <v>5494</v>
      </c>
      <c r="M621" s="67" t="s">
        <v>4705</v>
      </c>
      <c r="N621" s="67" t="s">
        <v>503</v>
      </c>
      <c r="O621" s="67" t="s">
        <v>503</v>
      </c>
      <c r="P621" s="66" t="s">
        <v>503</v>
      </c>
      <c r="Q621" s="67" t="s">
        <v>4706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1700</v>
      </c>
      <c r="F622" t="s">
        <v>1789</v>
      </c>
      <c r="G622" t="s">
        <v>4691</v>
      </c>
      <c r="H622" s="67" t="s">
        <v>503</v>
      </c>
      <c r="I622" s="67" t="s">
        <v>503</v>
      </c>
      <c r="J622" t="s">
        <v>4707</v>
      </c>
      <c r="K622" t="s">
        <v>4708</v>
      </c>
      <c r="L622" t="s">
        <v>5495</v>
      </c>
      <c r="M622" s="67" t="s">
        <v>4709</v>
      </c>
      <c r="N622" s="67" t="s">
        <v>503</v>
      </c>
      <c r="O622" s="67" t="s">
        <v>503</v>
      </c>
      <c r="P622" s="66" t="s">
        <v>503</v>
      </c>
      <c r="Q622" s="67" t="s">
        <v>4710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1700</v>
      </c>
      <c r="F623" t="s">
        <v>1789</v>
      </c>
      <c r="G623" t="s">
        <v>4691</v>
      </c>
      <c r="H623" s="67" t="s">
        <v>503</v>
      </c>
      <c r="I623" s="67" t="s">
        <v>503</v>
      </c>
      <c r="J623" t="s">
        <v>4711</v>
      </c>
      <c r="K623" t="s">
        <v>4712</v>
      </c>
      <c r="L623" t="s">
        <v>5496</v>
      </c>
      <c r="M623" s="67" t="s">
        <v>4713</v>
      </c>
      <c r="N623" s="67" t="s">
        <v>503</v>
      </c>
      <c r="O623" s="67" t="s">
        <v>503</v>
      </c>
      <c r="P623" s="66" t="s">
        <v>503</v>
      </c>
      <c r="Q623" s="67" t="s">
        <v>4714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1700</v>
      </c>
      <c r="F624" t="s">
        <v>1789</v>
      </c>
      <c r="G624" t="s">
        <v>4691</v>
      </c>
      <c r="H624" s="67" t="s">
        <v>503</v>
      </c>
      <c r="I624" s="67" t="s">
        <v>503</v>
      </c>
      <c r="J624" t="s">
        <v>4715</v>
      </c>
      <c r="K624" t="s">
        <v>4716</v>
      </c>
      <c r="L624" t="s">
        <v>5497</v>
      </c>
      <c r="M624" s="67" t="s">
        <v>4717</v>
      </c>
      <c r="N624" s="67" t="s">
        <v>503</v>
      </c>
      <c r="O624" s="67" t="s">
        <v>503</v>
      </c>
      <c r="P624" s="66" t="s">
        <v>503</v>
      </c>
      <c r="Q624" s="67" t="s">
        <v>4718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1700</v>
      </c>
      <c r="F625" t="s">
        <v>1789</v>
      </c>
      <c r="G625" t="s">
        <v>4691</v>
      </c>
      <c r="H625" s="67" t="s">
        <v>503</v>
      </c>
      <c r="I625" s="67" t="s">
        <v>503</v>
      </c>
      <c r="J625" t="s">
        <v>4715</v>
      </c>
      <c r="K625" t="s">
        <v>4719</v>
      </c>
      <c r="L625" t="s">
        <v>5498</v>
      </c>
      <c r="M625" s="67" t="s">
        <v>4720</v>
      </c>
      <c r="N625" s="67" t="s">
        <v>503</v>
      </c>
      <c r="O625" s="67" t="s">
        <v>503</v>
      </c>
      <c r="P625" s="66" t="s">
        <v>503</v>
      </c>
      <c r="Q625" s="67" t="s">
        <v>4721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1611</v>
      </c>
      <c r="F626" t="s">
        <v>1789</v>
      </c>
      <c r="G626" t="s">
        <v>4691</v>
      </c>
      <c r="H626" s="67" t="s">
        <v>6102</v>
      </c>
      <c r="I626" s="67">
        <v>41110</v>
      </c>
      <c r="J626" t="s">
        <v>4722</v>
      </c>
      <c r="K626" t="s">
        <v>4723</v>
      </c>
      <c r="L626" t="s">
        <v>5499</v>
      </c>
      <c r="M626" s="67" t="s">
        <v>4724</v>
      </c>
      <c r="N626" s="67" t="s">
        <v>6103</v>
      </c>
      <c r="O626" s="67" t="s">
        <v>4448</v>
      </c>
      <c r="P626" s="66" t="s">
        <v>503</v>
      </c>
      <c r="Q626" s="67" t="s">
        <v>4725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1700</v>
      </c>
      <c r="F627" t="s">
        <v>1789</v>
      </c>
      <c r="G627" t="s">
        <v>4691</v>
      </c>
      <c r="H627" s="67" t="s">
        <v>503</v>
      </c>
      <c r="I627" s="67" t="s">
        <v>503</v>
      </c>
      <c r="J627" t="s">
        <v>4726</v>
      </c>
      <c r="K627" t="s">
        <v>4727</v>
      </c>
      <c r="L627" t="s">
        <v>5500</v>
      </c>
      <c r="M627" s="67" t="s">
        <v>4728</v>
      </c>
      <c r="N627" s="67" t="s">
        <v>503</v>
      </c>
      <c r="O627" s="67" t="s">
        <v>503</v>
      </c>
      <c r="P627" s="66" t="s">
        <v>503</v>
      </c>
      <c r="Q627" s="67" t="s">
        <v>4729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1700</v>
      </c>
      <c r="F628" t="s">
        <v>1789</v>
      </c>
      <c r="G628" t="s">
        <v>4691</v>
      </c>
      <c r="H628" s="67" t="s">
        <v>503</v>
      </c>
      <c r="I628" s="67" t="s">
        <v>503</v>
      </c>
      <c r="J628" t="s">
        <v>4730</v>
      </c>
      <c r="K628" t="s">
        <v>4731</v>
      </c>
      <c r="L628" t="s">
        <v>5501</v>
      </c>
      <c r="M628" s="67" t="s">
        <v>4732</v>
      </c>
      <c r="N628" s="67" t="s">
        <v>503</v>
      </c>
      <c r="O628" s="67" t="s">
        <v>503</v>
      </c>
      <c r="P628" s="66" t="s">
        <v>503</v>
      </c>
      <c r="Q628" s="67" t="s">
        <v>4733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1700</v>
      </c>
      <c r="F629" t="s">
        <v>1789</v>
      </c>
      <c r="G629" t="s">
        <v>4691</v>
      </c>
      <c r="H629" s="67" t="s">
        <v>503</v>
      </c>
      <c r="I629" s="67" t="s">
        <v>503</v>
      </c>
      <c r="J629" t="s">
        <v>4734</v>
      </c>
      <c r="K629" t="s">
        <v>4735</v>
      </c>
      <c r="L629" t="s">
        <v>5502</v>
      </c>
      <c r="M629" s="67" t="s">
        <v>4736</v>
      </c>
      <c r="N629" s="67" t="s">
        <v>503</v>
      </c>
      <c r="O629" s="67" t="s">
        <v>503</v>
      </c>
      <c r="P629" s="66" t="s">
        <v>503</v>
      </c>
      <c r="Q629" s="67" t="s">
        <v>4737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1700</v>
      </c>
      <c r="F630" t="s">
        <v>1789</v>
      </c>
      <c r="G630" t="s">
        <v>4691</v>
      </c>
      <c r="H630" s="67" t="s">
        <v>503</v>
      </c>
      <c r="I630" s="67" t="s">
        <v>503</v>
      </c>
      <c r="J630" t="s">
        <v>4738</v>
      </c>
      <c r="K630" t="s">
        <v>4739</v>
      </c>
      <c r="L630" t="s">
        <v>5503</v>
      </c>
      <c r="M630" s="67" t="s">
        <v>4740</v>
      </c>
      <c r="N630" s="67" t="s">
        <v>503</v>
      </c>
      <c r="O630" s="67" t="s">
        <v>503</v>
      </c>
      <c r="P630" s="66" t="s">
        <v>503</v>
      </c>
      <c r="Q630" s="67" t="s">
        <v>4741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1700</v>
      </c>
      <c r="F631" t="s">
        <v>1789</v>
      </c>
      <c r="G631" t="s">
        <v>4691</v>
      </c>
      <c r="H631" s="67" t="s">
        <v>503</v>
      </c>
      <c r="I631" s="67" t="s">
        <v>503</v>
      </c>
      <c r="J631" t="s">
        <v>4742</v>
      </c>
      <c r="K631" t="s">
        <v>4743</v>
      </c>
      <c r="L631" t="s">
        <v>5504</v>
      </c>
      <c r="M631" s="67" t="s">
        <v>4744</v>
      </c>
      <c r="N631" s="67" t="s">
        <v>503</v>
      </c>
      <c r="O631" s="67" t="s">
        <v>503</v>
      </c>
      <c r="P631" s="66" t="s">
        <v>503</v>
      </c>
      <c r="Q631" s="67" t="s">
        <v>4745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1700</v>
      </c>
      <c r="F632" t="s">
        <v>1789</v>
      </c>
      <c r="G632" t="s">
        <v>4691</v>
      </c>
      <c r="H632" s="67" t="s">
        <v>503</v>
      </c>
      <c r="I632" s="67" t="s">
        <v>503</v>
      </c>
      <c r="J632" t="s">
        <v>4746</v>
      </c>
      <c r="K632" t="s">
        <v>4747</v>
      </c>
      <c r="L632" t="s">
        <v>5505</v>
      </c>
      <c r="M632" s="67" t="s">
        <v>4748</v>
      </c>
      <c r="N632" s="67" t="s">
        <v>503</v>
      </c>
      <c r="O632" s="67" t="s">
        <v>503</v>
      </c>
      <c r="P632" s="66" t="s">
        <v>503</v>
      </c>
      <c r="Q632" s="67" t="s">
        <v>4749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1555</v>
      </c>
      <c r="F633" t="s">
        <v>1547</v>
      </c>
      <c r="G633" t="s">
        <v>4761</v>
      </c>
      <c r="H633" s="67" t="s">
        <v>503</v>
      </c>
      <c r="I633" s="67" t="s">
        <v>503</v>
      </c>
      <c r="J633" t="s">
        <v>4774</v>
      </c>
      <c r="K633" t="s">
        <v>4775</v>
      </c>
      <c r="L633" t="s">
        <v>5859</v>
      </c>
      <c r="M633" s="67" t="s">
        <v>4776</v>
      </c>
      <c r="N633" s="67" t="s">
        <v>503</v>
      </c>
      <c r="O633" s="67" t="s">
        <v>503</v>
      </c>
      <c r="P633" s="66" t="s">
        <v>503</v>
      </c>
      <c r="Q633" s="67" t="s">
        <v>5860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1700</v>
      </c>
      <c r="F634" t="s">
        <v>1547</v>
      </c>
      <c r="G634" t="s">
        <v>4761</v>
      </c>
      <c r="H634" s="67" t="s">
        <v>503</v>
      </c>
      <c r="I634" s="67" t="s">
        <v>503</v>
      </c>
      <c r="J634" t="s">
        <v>4774</v>
      </c>
      <c r="K634" t="s">
        <v>4777</v>
      </c>
      <c r="L634">
        <v>38760000</v>
      </c>
      <c r="M634" s="67" t="s">
        <v>4778</v>
      </c>
      <c r="N634" s="67" t="s">
        <v>503</v>
      </c>
      <c r="O634" s="67" t="s">
        <v>503</v>
      </c>
      <c r="P634" s="66" t="s">
        <v>503</v>
      </c>
      <c r="Q634" s="67" t="s">
        <v>4779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1700</v>
      </c>
      <c r="F635" t="s">
        <v>1789</v>
      </c>
      <c r="G635" t="s">
        <v>4691</v>
      </c>
      <c r="H635" s="67" t="s">
        <v>503</v>
      </c>
      <c r="I635" s="67" t="s">
        <v>503</v>
      </c>
      <c r="J635" t="s">
        <v>4888</v>
      </c>
      <c r="K635" t="s">
        <v>4889</v>
      </c>
      <c r="L635" t="s">
        <v>5506</v>
      </c>
      <c r="M635" s="67" t="s">
        <v>4890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1700</v>
      </c>
      <c r="F636" t="s">
        <v>1789</v>
      </c>
      <c r="G636" t="s">
        <v>4691</v>
      </c>
      <c r="H636" s="67" t="s">
        <v>503</v>
      </c>
      <c r="I636" s="67" t="s">
        <v>503</v>
      </c>
      <c r="J636" t="s">
        <v>4891</v>
      </c>
      <c r="K636" t="s">
        <v>4892</v>
      </c>
      <c r="L636" t="s">
        <v>5507</v>
      </c>
      <c r="M636" s="67" t="s">
        <v>4893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1700</v>
      </c>
      <c r="F637" t="s">
        <v>1789</v>
      </c>
      <c r="G637" t="s">
        <v>4691</v>
      </c>
      <c r="H637" s="67" t="s">
        <v>503</v>
      </c>
      <c r="I637" s="67" t="s">
        <v>503</v>
      </c>
      <c r="J637" t="s">
        <v>4894</v>
      </c>
      <c r="K637" t="s">
        <v>4895</v>
      </c>
      <c r="L637" t="s">
        <v>5508</v>
      </c>
      <c r="M637" s="67" t="s">
        <v>4896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1700</v>
      </c>
      <c r="F638" t="s">
        <v>1789</v>
      </c>
      <c r="G638" t="s">
        <v>4691</v>
      </c>
      <c r="H638" s="67" t="s">
        <v>503</v>
      </c>
      <c r="I638" s="67" t="s">
        <v>503</v>
      </c>
      <c r="J638" t="s">
        <v>4897</v>
      </c>
      <c r="K638" t="s">
        <v>4898</v>
      </c>
      <c r="L638" t="s">
        <v>5509</v>
      </c>
      <c r="M638" s="67" t="s">
        <v>4899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1700</v>
      </c>
      <c r="F639" t="s">
        <v>1789</v>
      </c>
      <c r="G639" t="s">
        <v>4691</v>
      </c>
      <c r="H639" s="67" t="s">
        <v>503</v>
      </c>
      <c r="I639" s="67" t="s">
        <v>503</v>
      </c>
      <c r="J639" t="s">
        <v>4900</v>
      </c>
      <c r="K639" t="s">
        <v>4901</v>
      </c>
      <c r="L639" t="s">
        <v>5510</v>
      </c>
      <c r="M639" s="67" t="s">
        <v>4902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1700</v>
      </c>
      <c r="F640" t="s">
        <v>1789</v>
      </c>
      <c r="G640" t="s">
        <v>4691</v>
      </c>
      <c r="H640" s="67" t="s">
        <v>503</v>
      </c>
      <c r="I640" s="67" t="s">
        <v>503</v>
      </c>
      <c r="J640" t="s">
        <v>4903</v>
      </c>
      <c r="K640" t="s">
        <v>4904</v>
      </c>
      <c r="L640" t="s">
        <v>5511</v>
      </c>
      <c r="M640" s="67" t="s">
        <v>4905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1700</v>
      </c>
      <c r="F641" t="s">
        <v>1789</v>
      </c>
      <c r="G641" t="s">
        <v>4691</v>
      </c>
      <c r="H641" s="67" t="s">
        <v>503</v>
      </c>
      <c r="I641" s="67" t="s">
        <v>503</v>
      </c>
      <c r="J641" t="s">
        <v>4906</v>
      </c>
      <c r="K641" t="s">
        <v>4907</v>
      </c>
      <c r="L641" t="s">
        <v>5512</v>
      </c>
      <c r="M641" s="67" t="s">
        <v>4908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1700</v>
      </c>
      <c r="F642" t="s">
        <v>1789</v>
      </c>
      <c r="G642" t="s">
        <v>4691</v>
      </c>
      <c r="H642" s="67" t="s">
        <v>503</v>
      </c>
      <c r="I642" s="67" t="s">
        <v>503</v>
      </c>
      <c r="J642" t="s">
        <v>4909</v>
      </c>
      <c r="K642" t="s">
        <v>4910</v>
      </c>
      <c r="L642" t="s">
        <v>5513</v>
      </c>
      <c r="M642" s="67" t="s">
        <v>4911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1700</v>
      </c>
      <c r="F643" t="s">
        <v>1789</v>
      </c>
      <c r="G643" t="s">
        <v>4691</v>
      </c>
      <c r="H643" s="67" t="s">
        <v>503</v>
      </c>
      <c r="I643" s="67" t="s">
        <v>503</v>
      </c>
      <c r="J643" t="s">
        <v>4912</v>
      </c>
      <c r="K643" t="s">
        <v>4913</v>
      </c>
      <c r="L643" t="s">
        <v>5514</v>
      </c>
      <c r="M643" s="67" t="s">
        <v>4914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1700</v>
      </c>
      <c r="F644" t="s">
        <v>1789</v>
      </c>
      <c r="G644" t="s">
        <v>4691</v>
      </c>
      <c r="H644" s="67" t="s">
        <v>503</v>
      </c>
      <c r="I644" s="67" t="s">
        <v>503</v>
      </c>
      <c r="J644" t="s">
        <v>4915</v>
      </c>
      <c r="K644" t="s">
        <v>4916</v>
      </c>
      <c r="L644" t="s">
        <v>5515</v>
      </c>
      <c r="M644" s="67" t="s">
        <v>4917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1700</v>
      </c>
      <c r="F645" t="s">
        <v>1789</v>
      </c>
      <c r="G645" t="s">
        <v>4691</v>
      </c>
      <c r="H645" s="67" t="s">
        <v>503</v>
      </c>
      <c r="I645" s="67" t="s">
        <v>503</v>
      </c>
      <c r="J645" t="s">
        <v>4918</v>
      </c>
      <c r="K645" t="s">
        <v>4919</v>
      </c>
      <c r="L645" t="s">
        <v>5516</v>
      </c>
      <c r="M645" s="67" t="s">
        <v>4920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1700</v>
      </c>
      <c r="F646" t="s">
        <v>1789</v>
      </c>
      <c r="G646" t="s">
        <v>4691</v>
      </c>
      <c r="H646" s="67" t="s">
        <v>503</v>
      </c>
      <c r="I646" s="67" t="s">
        <v>503</v>
      </c>
      <c r="J646" t="s">
        <v>4921</v>
      </c>
      <c r="K646" t="s">
        <v>4922</v>
      </c>
      <c r="L646" t="s">
        <v>5517</v>
      </c>
      <c r="M646" s="67" t="s">
        <v>4923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1700</v>
      </c>
      <c r="F647" t="s">
        <v>1789</v>
      </c>
      <c r="G647" t="s">
        <v>4691</v>
      </c>
      <c r="H647" s="67" t="s">
        <v>503</v>
      </c>
      <c r="I647" s="67" t="s">
        <v>503</v>
      </c>
      <c r="J647" t="s">
        <v>4924</v>
      </c>
      <c r="K647" t="s">
        <v>4925</v>
      </c>
      <c r="L647" t="s">
        <v>5518</v>
      </c>
      <c r="M647" s="67" t="s">
        <v>4926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1700</v>
      </c>
      <c r="F648" t="s">
        <v>1789</v>
      </c>
      <c r="G648" t="s">
        <v>4691</v>
      </c>
      <c r="H648" s="67" t="s">
        <v>503</v>
      </c>
      <c r="I648" s="67" t="s">
        <v>503</v>
      </c>
      <c r="J648" t="s">
        <v>4927</v>
      </c>
      <c r="K648" t="s">
        <v>4928</v>
      </c>
      <c r="L648" t="s">
        <v>5519</v>
      </c>
      <c r="M648" s="67" t="s">
        <v>4929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1700</v>
      </c>
      <c r="F649" t="s">
        <v>1789</v>
      </c>
      <c r="G649" t="s">
        <v>4691</v>
      </c>
      <c r="H649" s="67" t="s">
        <v>503</v>
      </c>
      <c r="I649" s="67" t="s">
        <v>503</v>
      </c>
      <c r="J649" t="s">
        <v>4930</v>
      </c>
      <c r="K649" t="s">
        <v>4931</v>
      </c>
      <c r="L649" t="s">
        <v>5520</v>
      </c>
      <c r="M649" s="67" t="s">
        <v>4932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1700</v>
      </c>
      <c r="F650" t="s">
        <v>1789</v>
      </c>
      <c r="G650" t="s">
        <v>4691</v>
      </c>
      <c r="H650" s="67" t="s">
        <v>503</v>
      </c>
      <c r="I650" s="67" t="s">
        <v>503</v>
      </c>
      <c r="J650" t="s">
        <v>4930</v>
      </c>
      <c r="K650" t="s">
        <v>4931</v>
      </c>
      <c r="L650" t="s">
        <v>5520</v>
      </c>
      <c r="M650" s="67" t="s">
        <v>4932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1700</v>
      </c>
      <c r="F651" t="s">
        <v>1789</v>
      </c>
      <c r="G651" t="s">
        <v>4691</v>
      </c>
      <c r="H651" s="67" t="s">
        <v>503</v>
      </c>
      <c r="I651" s="67" t="s">
        <v>503</v>
      </c>
      <c r="J651" t="s">
        <v>4930</v>
      </c>
      <c r="K651" t="s">
        <v>4931</v>
      </c>
      <c r="L651" t="s">
        <v>5520</v>
      </c>
      <c r="M651" s="67" t="s">
        <v>4932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1700</v>
      </c>
      <c r="F652" t="s">
        <v>1789</v>
      </c>
      <c r="G652" t="s">
        <v>4691</v>
      </c>
      <c r="H652" s="67" t="s">
        <v>503</v>
      </c>
      <c r="I652" s="67" t="s">
        <v>503</v>
      </c>
      <c r="J652" t="s">
        <v>4933</v>
      </c>
      <c r="K652" t="s">
        <v>4934</v>
      </c>
      <c r="L652" t="s">
        <v>5521</v>
      </c>
      <c r="M652" s="67" t="s">
        <v>4935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1700</v>
      </c>
      <c r="F653" t="s">
        <v>1789</v>
      </c>
      <c r="G653" t="s">
        <v>4691</v>
      </c>
      <c r="H653" s="67" t="s">
        <v>503</v>
      </c>
      <c r="I653" s="67" t="s">
        <v>503</v>
      </c>
      <c r="J653" t="s">
        <v>4933</v>
      </c>
      <c r="K653" t="s">
        <v>4934</v>
      </c>
      <c r="L653" t="s">
        <v>5522</v>
      </c>
      <c r="M653" s="67" t="s">
        <v>4935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1700</v>
      </c>
      <c r="F654" t="s">
        <v>1789</v>
      </c>
      <c r="G654" t="s">
        <v>4691</v>
      </c>
      <c r="H654" s="67" t="s">
        <v>503</v>
      </c>
      <c r="I654" s="67" t="s">
        <v>503</v>
      </c>
      <c r="J654" t="s">
        <v>4933</v>
      </c>
      <c r="K654" t="s">
        <v>4936</v>
      </c>
      <c r="L654" t="s">
        <v>5522</v>
      </c>
      <c r="M654" s="67" t="s">
        <v>4935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1700</v>
      </c>
      <c r="F655" t="s">
        <v>1789</v>
      </c>
      <c r="G655" t="s">
        <v>4691</v>
      </c>
      <c r="H655" s="67" t="s">
        <v>503</v>
      </c>
      <c r="I655" s="67" t="s">
        <v>503</v>
      </c>
      <c r="J655" t="s">
        <v>4937</v>
      </c>
      <c r="K655" t="s">
        <v>4938</v>
      </c>
      <c r="L655" t="s">
        <v>5523</v>
      </c>
      <c r="M655" s="67" t="s">
        <v>4939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1700</v>
      </c>
      <c r="F656" t="s">
        <v>1789</v>
      </c>
      <c r="G656" t="s">
        <v>4691</v>
      </c>
      <c r="H656" s="67" t="s">
        <v>503</v>
      </c>
      <c r="I656" s="67" t="s">
        <v>503</v>
      </c>
      <c r="J656" t="s">
        <v>4968</v>
      </c>
      <c r="K656" t="s">
        <v>4969</v>
      </c>
      <c r="L656" t="s">
        <v>5524</v>
      </c>
      <c r="M656" s="67" t="s">
        <v>4970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1700</v>
      </c>
      <c r="F657" t="s">
        <v>1789</v>
      </c>
      <c r="G657" t="s">
        <v>4691</v>
      </c>
      <c r="H657" s="67" t="s">
        <v>503</v>
      </c>
      <c r="I657" s="67" t="s">
        <v>503</v>
      </c>
      <c r="J657" t="s">
        <v>4930</v>
      </c>
      <c r="K657" t="s">
        <v>4971</v>
      </c>
      <c r="L657" t="s">
        <v>5525</v>
      </c>
      <c r="M657" s="67" t="s">
        <v>4972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1546</v>
      </c>
      <c r="F658" t="s">
        <v>1789</v>
      </c>
      <c r="G658" t="s">
        <v>1779</v>
      </c>
      <c r="H658" s="67" t="s">
        <v>5567</v>
      </c>
      <c r="I658">
        <v>41095</v>
      </c>
      <c r="J658" t="s">
        <v>5526</v>
      </c>
      <c r="K658" t="s">
        <v>5527</v>
      </c>
      <c r="L658" t="s">
        <v>5528</v>
      </c>
      <c r="M658" t="s">
        <v>5529</v>
      </c>
      <c r="N658" s="67" t="s">
        <v>5568</v>
      </c>
      <c r="O658" s="67" t="s">
        <v>5569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1555</v>
      </c>
      <c r="F659" t="s">
        <v>1547</v>
      </c>
      <c r="G659" t="s">
        <v>175</v>
      </c>
      <c r="H659" s="67" t="s">
        <v>503</v>
      </c>
      <c r="I659" s="67" t="s">
        <v>503</v>
      </c>
      <c r="J659" t="s">
        <v>5624</v>
      </c>
      <c r="K659" t="s">
        <v>5625</v>
      </c>
      <c r="L659" t="s">
        <v>6104</v>
      </c>
      <c r="M659" t="s">
        <v>5626</v>
      </c>
      <c r="N659" s="67" t="s">
        <v>503</v>
      </c>
      <c r="O659" s="67" t="s">
        <v>503</v>
      </c>
      <c r="P659" s="67" t="s">
        <v>503</v>
      </c>
      <c r="Q659" s="67" t="s">
        <v>6105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1700</v>
      </c>
      <c r="F660" t="s">
        <v>1547</v>
      </c>
      <c r="G660" t="s">
        <v>175</v>
      </c>
      <c r="H660" s="67" t="s">
        <v>503</v>
      </c>
      <c r="I660" s="67" t="s">
        <v>503</v>
      </c>
      <c r="J660" t="s">
        <v>5627</v>
      </c>
      <c r="K660" t="s">
        <v>5628</v>
      </c>
      <c r="L660">
        <v>39800000</v>
      </c>
      <c r="M660" t="s">
        <v>5629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1700</v>
      </c>
      <c r="F661" t="s">
        <v>1547</v>
      </c>
      <c r="G661" t="s">
        <v>175</v>
      </c>
      <c r="H661" s="67" t="s">
        <v>503</v>
      </c>
      <c r="I661" s="67" t="s">
        <v>503</v>
      </c>
      <c r="J661" t="s">
        <v>5630</v>
      </c>
      <c r="K661" t="s">
        <v>5631</v>
      </c>
      <c r="L661">
        <v>39800000</v>
      </c>
      <c r="M661" t="s">
        <v>5632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1700</v>
      </c>
      <c r="F662" t="s">
        <v>1547</v>
      </c>
      <c r="G662" t="s">
        <v>5594</v>
      </c>
      <c r="H662" s="67" t="s">
        <v>503</v>
      </c>
      <c r="I662" s="67" t="s">
        <v>503</v>
      </c>
      <c r="J662" t="s">
        <v>5633</v>
      </c>
      <c r="K662" t="s">
        <v>5634</v>
      </c>
      <c r="L662">
        <v>35138000</v>
      </c>
      <c r="M662" t="s">
        <v>5635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1700</v>
      </c>
      <c r="F663" t="s">
        <v>1547</v>
      </c>
      <c r="G663" t="s">
        <v>5594</v>
      </c>
      <c r="H663" s="67" t="s">
        <v>503</v>
      </c>
      <c r="I663" s="67" t="s">
        <v>503</v>
      </c>
      <c r="J663" t="s">
        <v>5636</v>
      </c>
      <c r="K663" t="s">
        <v>5637</v>
      </c>
      <c r="L663">
        <v>35138000</v>
      </c>
      <c r="M663" t="s">
        <v>5635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1700</v>
      </c>
      <c r="F664" t="s">
        <v>1547</v>
      </c>
      <c r="G664" t="s">
        <v>5594</v>
      </c>
      <c r="H664" s="67" t="s">
        <v>503</v>
      </c>
      <c r="I664" s="67" t="s">
        <v>503</v>
      </c>
      <c r="J664" t="s">
        <v>5638</v>
      </c>
      <c r="K664" t="s">
        <v>5639</v>
      </c>
      <c r="L664">
        <v>35138000</v>
      </c>
      <c r="M664" t="s">
        <v>5635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1700</v>
      </c>
      <c r="F665" t="s">
        <v>1547</v>
      </c>
      <c r="G665" t="s">
        <v>2430</v>
      </c>
      <c r="H665" s="67" t="s">
        <v>503</v>
      </c>
      <c r="I665" s="67" t="s">
        <v>503</v>
      </c>
      <c r="J665" t="s">
        <v>5640</v>
      </c>
      <c r="K665" t="s">
        <v>5861</v>
      </c>
      <c r="L665" t="s">
        <v>5268</v>
      </c>
      <c r="M665" t="s">
        <v>5641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1700</v>
      </c>
      <c r="F666" t="s">
        <v>1547</v>
      </c>
      <c r="G666" t="s">
        <v>2430</v>
      </c>
      <c r="H666" s="67" t="s">
        <v>503</v>
      </c>
      <c r="I666" s="67" t="s">
        <v>503</v>
      </c>
      <c r="J666" t="s">
        <v>5640</v>
      </c>
      <c r="K666" t="s">
        <v>6106</v>
      </c>
      <c r="L666" t="s">
        <v>5268</v>
      </c>
      <c r="M666" t="s">
        <v>5641</v>
      </c>
      <c r="N666" s="67" t="s">
        <v>503</v>
      </c>
      <c r="O666" s="67" t="s">
        <v>503</v>
      </c>
      <c r="P666" s="67" t="s">
        <v>503</v>
      </c>
      <c r="Q666" s="67" t="s">
        <v>6107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1700</v>
      </c>
      <c r="F667" t="s">
        <v>1547</v>
      </c>
      <c r="G667" t="s">
        <v>2430</v>
      </c>
      <c r="H667" s="67" t="s">
        <v>503</v>
      </c>
      <c r="I667" s="67" t="s">
        <v>503</v>
      </c>
      <c r="J667" t="s">
        <v>5640</v>
      </c>
      <c r="K667" t="s">
        <v>5642</v>
      </c>
      <c r="L667" t="s">
        <v>5268</v>
      </c>
      <c r="M667" t="s">
        <v>5641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1700</v>
      </c>
      <c r="F668" t="s">
        <v>1547</v>
      </c>
      <c r="G668" t="s">
        <v>2430</v>
      </c>
      <c r="H668" s="67" t="s">
        <v>503</v>
      </c>
      <c r="I668" s="67" t="s">
        <v>503</v>
      </c>
      <c r="J668" t="s">
        <v>5640</v>
      </c>
      <c r="K668" t="s">
        <v>5643</v>
      </c>
      <c r="L668" t="s">
        <v>5268</v>
      </c>
      <c r="M668" t="s">
        <v>5644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1700</v>
      </c>
      <c r="F669" t="s">
        <v>1547</v>
      </c>
      <c r="G669" t="s">
        <v>2430</v>
      </c>
      <c r="H669" s="67" t="s">
        <v>503</v>
      </c>
      <c r="I669" s="67" t="s">
        <v>503</v>
      </c>
      <c r="J669" t="s">
        <v>5640</v>
      </c>
      <c r="K669" t="s">
        <v>5645</v>
      </c>
      <c r="L669" t="s">
        <v>5268</v>
      </c>
      <c r="M669" t="s">
        <v>5646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1700</v>
      </c>
      <c r="F670" t="s">
        <v>1547</v>
      </c>
      <c r="G670" t="s">
        <v>2430</v>
      </c>
      <c r="H670" s="67" t="s">
        <v>503</v>
      </c>
      <c r="I670" s="67" t="s">
        <v>503</v>
      </c>
      <c r="J670" t="s">
        <v>5640</v>
      </c>
      <c r="K670" t="s">
        <v>5647</v>
      </c>
      <c r="L670" t="s">
        <v>5268</v>
      </c>
      <c r="M670" t="s">
        <v>5648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1700</v>
      </c>
      <c r="F671" t="s">
        <v>1547</v>
      </c>
      <c r="G671" t="s">
        <v>2430</v>
      </c>
      <c r="H671" s="67" t="s">
        <v>503</v>
      </c>
      <c r="I671" s="67" t="s">
        <v>503</v>
      </c>
      <c r="J671" t="s">
        <v>5640</v>
      </c>
      <c r="K671" t="s">
        <v>5649</v>
      </c>
      <c r="L671" t="s">
        <v>5268</v>
      </c>
      <c r="M671" t="s">
        <v>5650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1700</v>
      </c>
      <c r="F672" t="s">
        <v>1547</v>
      </c>
      <c r="G672" t="s">
        <v>2116</v>
      </c>
      <c r="H672" s="67" t="s">
        <v>503</v>
      </c>
      <c r="I672" s="67" t="s">
        <v>503</v>
      </c>
      <c r="J672" t="s">
        <v>5651</v>
      </c>
      <c r="K672" t="s">
        <v>5652</v>
      </c>
      <c r="L672">
        <v>37940000</v>
      </c>
      <c r="M672" t="s">
        <v>5653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1555</v>
      </c>
      <c r="F673" t="s">
        <v>1547</v>
      </c>
      <c r="G673" t="s">
        <v>2116</v>
      </c>
      <c r="H673" s="67" t="s">
        <v>503</v>
      </c>
      <c r="I673" s="67" t="s">
        <v>503</v>
      </c>
      <c r="J673" t="s">
        <v>5651</v>
      </c>
      <c r="K673" t="s">
        <v>5652</v>
      </c>
      <c r="L673" t="s">
        <v>5214</v>
      </c>
      <c r="M673" t="s">
        <v>5653</v>
      </c>
      <c r="N673" s="67" t="s">
        <v>503</v>
      </c>
      <c r="O673" s="67" t="s">
        <v>503</v>
      </c>
      <c r="P673" s="67" t="s">
        <v>503</v>
      </c>
      <c r="Q673" s="67" t="s">
        <v>6108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1700</v>
      </c>
      <c r="F674" t="s">
        <v>1547</v>
      </c>
      <c r="G674" t="s">
        <v>2116</v>
      </c>
      <c r="H674" s="67" t="s">
        <v>503</v>
      </c>
      <c r="I674" s="67" t="s">
        <v>503</v>
      </c>
      <c r="J674" t="s">
        <v>5654</v>
      </c>
      <c r="K674" t="s">
        <v>5655</v>
      </c>
      <c r="L674">
        <v>37940000</v>
      </c>
      <c r="M674" t="s">
        <v>5656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1700</v>
      </c>
      <c r="F675" t="s">
        <v>1547</v>
      </c>
      <c r="G675" t="s">
        <v>2116</v>
      </c>
      <c r="H675" s="67" t="s">
        <v>503</v>
      </c>
      <c r="I675" s="67" t="s">
        <v>503</v>
      </c>
      <c r="J675" t="s">
        <v>5657</v>
      </c>
      <c r="K675" t="s">
        <v>5658</v>
      </c>
      <c r="L675">
        <v>37940000</v>
      </c>
      <c r="M675" t="s">
        <v>5659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1700</v>
      </c>
      <c r="F676" t="s">
        <v>1547</v>
      </c>
      <c r="G676" t="s">
        <v>2116</v>
      </c>
      <c r="H676" s="67" t="s">
        <v>503</v>
      </c>
      <c r="I676" s="67" t="s">
        <v>503</v>
      </c>
      <c r="J676" t="s">
        <v>5660</v>
      </c>
      <c r="K676" t="s">
        <v>5661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1700</v>
      </c>
      <c r="F677" t="s">
        <v>1547</v>
      </c>
      <c r="G677" t="s">
        <v>2116</v>
      </c>
      <c r="H677" s="67" t="s">
        <v>503</v>
      </c>
      <c r="I677" s="67" t="s">
        <v>503</v>
      </c>
      <c r="J677" t="s">
        <v>5662</v>
      </c>
      <c r="K677" t="s">
        <v>5663</v>
      </c>
      <c r="L677">
        <v>37940000</v>
      </c>
      <c r="M677" t="s">
        <v>5664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1700</v>
      </c>
      <c r="F678" t="s">
        <v>1547</v>
      </c>
      <c r="G678" t="s">
        <v>2116</v>
      </c>
      <c r="H678" s="67" t="s">
        <v>503</v>
      </c>
      <c r="I678" s="67" t="s">
        <v>503</v>
      </c>
      <c r="J678" t="s">
        <v>5665</v>
      </c>
      <c r="K678" t="s">
        <v>5666</v>
      </c>
      <c r="L678">
        <v>37940000</v>
      </c>
      <c r="M678" t="s">
        <v>5667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1700</v>
      </c>
      <c r="F679" t="s">
        <v>1547</v>
      </c>
      <c r="G679" t="s">
        <v>2116</v>
      </c>
      <c r="H679" s="67" t="s">
        <v>503</v>
      </c>
      <c r="I679" s="67" t="s">
        <v>503</v>
      </c>
      <c r="J679" t="s">
        <v>5668</v>
      </c>
      <c r="K679" t="s">
        <v>5669</v>
      </c>
      <c r="L679">
        <v>37940000</v>
      </c>
      <c r="M679" t="s">
        <v>5670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1700</v>
      </c>
      <c r="F680" t="s">
        <v>1547</v>
      </c>
      <c r="G680" t="s">
        <v>2116</v>
      </c>
      <c r="H680" s="67" t="s">
        <v>503</v>
      </c>
      <c r="I680" s="67" t="s">
        <v>503</v>
      </c>
      <c r="J680" t="s">
        <v>5671</v>
      </c>
      <c r="K680" t="s">
        <v>5672</v>
      </c>
      <c r="L680">
        <v>37940000</v>
      </c>
      <c r="M680" t="s">
        <v>5673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1700</v>
      </c>
      <c r="F681" t="s">
        <v>1547</v>
      </c>
      <c r="G681" t="s">
        <v>2116</v>
      </c>
      <c r="H681" s="67" t="s">
        <v>503</v>
      </c>
      <c r="I681" s="67" t="s">
        <v>503</v>
      </c>
      <c r="J681" t="s">
        <v>5674</v>
      </c>
      <c r="K681" t="s">
        <v>5674</v>
      </c>
      <c r="L681">
        <v>37940000</v>
      </c>
      <c r="M681" t="s">
        <v>5675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1700</v>
      </c>
      <c r="F682" t="s">
        <v>1547</v>
      </c>
      <c r="G682" t="s">
        <v>2772</v>
      </c>
      <c r="H682" s="67" t="s">
        <v>503</v>
      </c>
      <c r="I682" s="67" t="s">
        <v>503</v>
      </c>
      <c r="J682" t="s">
        <v>5676</v>
      </c>
      <c r="K682" t="s">
        <v>5677</v>
      </c>
      <c r="L682" t="s">
        <v>5678</v>
      </c>
      <c r="M682" t="s">
        <v>5679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1700</v>
      </c>
      <c r="F683" t="s">
        <v>1547</v>
      </c>
      <c r="G683" t="s">
        <v>2772</v>
      </c>
      <c r="H683" s="67" t="s">
        <v>503</v>
      </c>
      <c r="I683" s="67" t="s">
        <v>503</v>
      </c>
      <c r="J683" t="s">
        <v>5680</v>
      </c>
      <c r="K683" t="s">
        <v>5681</v>
      </c>
      <c r="L683" t="s">
        <v>5678</v>
      </c>
      <c r="M683" t="s">
        <v>5682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1555</v>
      </c>
      <c r="F684" t="s">
        <v>1547</v>
      </c>
      <c r="G684" t="s">
        <v>2784</v>
      </c>
      <c r="H684" s="67" t="s">
        <v>503</v>
      </c>
      <c r="I684" s="67" t="s">
        <v>503</v>
      </c>
      <c r="J684" t="s">
        <v>5683</v>
      </c>
      <c r="K684" t="s">
        <v>5684</v>
      </c>
      <c r="L684" t="s">
        <v>5324</v>
      </c>
      <c r="M684" t="s">
        <v>5685</v>
      </c>
      <c r="N684" s="67" t="s">
        <v>503</v>
      </c>
      <c r="O684" s="67" t="s">
        <v>503</v>
      </c>
      <c r="P684" s="67" t="s">
        <v>503</v>
      </c>
      <c r="Q684" s="67" t="s">
        <v>6109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1700</v>
      </c>
      <c r="F685" t="s">
        <v>1547</v>
      </c>
      <c r="G685" t="s">
        <v>2784</v>
      </c>
      <c r="H685" s="67" t="s">
        <v>503</v>
      </c>
      <c r="I685" s="67" t="s">
        <v>503</v>
      </c>
      <c r="J685" t="s">
        <v>5686</v>
      </c>
      <c r="K685" t="s">
        <v>5687</v>
      </c>
      <c r="L685" t="s">
        <v>5688</v>
      </c>
      <c r="M685" t="s">
        <v>5689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1700</v>
      </c>
      <c r="F686" t="s">
        <v>1547</v>
      </c>
      <c r="G686" t="s">
        <v>3383</v>
      </c>
      <c r="H686" s="67" t="s">
        <v>503</v>
      </c>
      <c r="I686" s="67" t="s">
        <v>503</v>
      </c>
      <c r="J686" t="s">
        <v>5690</v>
      </c>
      <c r="K686" t="s">
        <v>5691</v>
      </c>
      <c r="L686" t="s">
        <v>5369</v>
      </c>
      <c r="M686" t="s">
        <v>5692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1700</v>
      </c>
      <c r="F687" t="s">
        <v>1547</v>
      </c>
      <c r="G687" t="s">
        <v>3383</v>
      </c>
      <c r="H687" s="67" t="s">
        <v>503</v>
      </c>
      <c r="I687" s="67" t="s">
        <v>503</v>
      </c>
      <c r="J687" t="s">
        <v>5693</v>
      </c>
      <c r="K687" t="s">
        <v>5694</v>
      </c>
      <c r="L687">
        <v>36212000</v>
      </c>
      <c r="M687" t="s">
        <v>5695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1700</v>
      </c>
      <c r="F688" t="s">
        <v>1547</v>
      </c>
      <c r="G688" t="s">
        <v>1013</v>
      </c>
      <c r="H688" s="67" t="s">
        <v>503</v>
      </c>
      <c r="I688" s="67" t="s">
        <v>503</v>
      </c>
      <c r="J688" t="s">
        <v>5696</v>
      </c>
      <c r="K688" t="s">
        <v>5697</v>
      </c>
      <c r="L688" t="s">
        <v>5169</v>
      </c>
      <c r="M688" t="s">
        <v>5698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1555</v>
      </c>
      <c r="F689" t="s">
        <v>1547</v>
      </c>
      <c r="G689" t="s">
        <v>5595</v>
      </c>
      <c r="H689" s="67" t="s">
        <v>503</v>
      </c>
      <c r="I689" s="67" t="s">
        <v>503</v>
      </c>
      <c r="J689" t="s">
        <v>5699</v>
      </c>
      <c r="K689" t="s">
        <v>5697</v>
      </c>
      <c r="L689" t="s">
        <v>6110</v>
      </c>
      <c r="M689" t="s">
        <v>5700</v>
      </c>
      <c r="N689" s="67" t="s">
        <v>503</v>
      </c>
      <c r="O689" s="67" t="s">
        <v>503</v>
      </c>
      <c r="P689" s="67" t="s">
        <v>503</v>
      </c>
      <c r="Q689" s="67" t="s">
        <v>6111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1555</v>
      </c>
      <c r="F690" t="s">
        <v>1547</v>
      </c>
      <c r="G690" t="s">
        <v>5596</v>
      </c>
      <c r="H690" s="67" t="s">
        <v>503</v>
      </c>
      <c r="I690" s="67" t="s">
        <v>503</v>
      </c>
      <c r="J690" t="s">
        <v>5701</v>
      </c>
      <c r="K690" t="s">
        <v>5702</v>
      </c>
      <c r="L690" t="s">
        <v>5703</v>
      </c>
      <c r="M690" t="s">
        <v>5704</v>
      </c>
      <c r="N690" s="67" t="s">
        <v>503</v>
      </c>
      <c r="O690" s="67" t="s">
        <v>503</v>
      </c>
      <c r="P690" s="67" t="s">
        <v>503</v>
      </c>
      <c r="Q690" s="67" t="s">
        <v>6112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1700</v>
      </c>
      <c r="F691" t="s">
        <v>1547</v>
      </c>
      <c r="G691" t="s">
        <v>5597</v>
      </c>
      <c r="H691" s="67" t="s">
        <v>503</v>
      </c>
      <c r="I691" s="67" t="s">
        <v>503</v>
      </c>
      <c r="J691" t="s">
        <v>5705</v>
      </c>
      <c r="K691" t="s">
        <v>5706</v>
      </c>
      <c r="L691" t="s">
        <v>5707</v>
      </c>
      <c r="M691" t="s">
        <v>5708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1700</v>
      </c>
      <c r="F692" t="s">
        <v>1547</v>
      </c>
      <c r="G692" t="s">
        <v>1980</v>
      </c>
      <c r="H692" s="67" t="s">
        <v>503</v>
      </c>
      <c r="I692" s="67" t="s">
        <v>503</v>
      </c>
      <c r="J692" t="s">
        <v>5709</v>
      </c>
      <c r="K692" t="s">
        <v>5710</v>
      </c>
      <c r="L692" t="s">
        <v>5149</v>
      </c>
      <c r="M692" t="s">
        <v>5711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1555</v>
      </c>
      <c r="F693" t="s">
        <v>1547</v>
      </c>
      <c r="G693" t="s">
        <v>5598</v>
      </c>
      <c r="H693" s="67" t="s">
        <v>503</v>
      </c>
      <c r="I693" s="67" t="s">
        <v>503</v>
      </c>
      <c r="J693" t="s">
        <v>5712</v>
      </c>
      <c r="K693" t="s">
        <v>5713</v>
      </c>
      <c r="L693" t="s">
        <v>5714</v>
      </c>
      <c r="M693" t="s">
        <v>5715</v>
      </c>
      <c r="N693" s="67" t="s">
        <v>503</v>
      </c>
      <c r="O693" s="67" t="s">
        <v>503</v>
      </c>
      <c r="P693" s="67" t="s">
        <v>503</v>
      </c>
      <c r="Q693" s="67" t="s">
        <v>6113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1700</v>
      </c>
      <c r="F694" t="s">
        <v>1547</v>
      </c>
      <c r="G694" t="s">
        <v>5599</v>
      </c>
      <c r="H694" s="67" t="s">
        <v>503</v>
      </c>
      <c r="I694" s="67" t="s">
        <v>503</v>
      </c>
      <c r="J694" t="s">
        <v>5716</v>
      </c>
      <c r="K694" t="s">
        <v>5717</v>
      </c>
      <c r="L694">
        <v>35540000</v>
      </c>
      <c r="M694" t="s">
        <v>5718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1700</v>
      </c>
      <c r="F695" t="s">
        <v>1547</v>
      </c>
      <c r="G695" t="s">
        <v>5600</v>
      </c>
      <c r="H695" s="67" t="s">
        <v>503</v>
      </c>
      <c r="I695" s="67" t="s">
        <v>503</v>
      </c>
      <c r="J695" t="s">
        <v>5719</v>
      </c>
      <c r="K695" t="s">
        <v>5720</v>
      </c>
      <c r="L695">
        <v>37958000</v>
      </c>
      <c r="M695" t="s">
        <v>5721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1700</v>
      </c>
      <c r="F696" t="s">
        <v>1547</v>
      </c>
      <c r="G696" t="s">
        <v>5601</v>
      </c>
      <c r="H696" s="67" t="s">
        <v>503</v>
      </c>
      <c r="I696" s="67" t="s">
        <v>503</v>
      </c>
      <c r="J696" t="s">
        <v>5722</v>
      </c>
      <c r="K696" t="s">
        <v>5723</v>
      </c>
      <c r="L696" t="s">
        <v>5724</v>
      </c>
      <c r="M696" t="s">
        <v>5725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1700</v>
      </c>
      <c r="F697" t="s">
        <v>1547</v>
      </c>
      <c r="G697" t="s">
        <v>5602</v>
      </c>
      <c r="H697" s="67" t="s">
        <v>503</v>
      </c>
      <c r="I697" s="67" t="s">
        <v>503</v>
      </c>
      <c r="J697" t="s">
        <v>5726</v>
      </c>
      <c r="K697" t="s">
        <v>5727</v>
      </c>
      <c r="L697" t="s">
        <v>5728</v>
      </c>
      <c r="M697" t="s">
        <v>5729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1555</v>
      </c>
      <c r="F698" t="s">
        <v>1547</v>
      </c>
      <c r="G698" t="s">
        <v>5603</v>
      </c>
      <c r="H698" s="67" t="s">
        <v>503</v>
      </c>
      <c r="I698" s="67" t="s">
        <v>503</v>
      </c>
      <c r="J698" t="s">
        <v>5730</v>
      </c>
      <c r="K698" t="s">
        <v>5731</v>
      </c>
      <c r="L698" t="s">
        <v>6114</v>
      </c>
      <c r="M698" t="s">
        <v>5732</v>
      </c>
      <c r="N698" s="67" t="s">
        <v>503</v>
      </c>
      <c r="O698" s="67" t="s">
        <v>503</v>
      </c>
      <c r="P698" s="67" t="s">
        <v>503</v>
      </c>
      <c r="Q698" s="67" t="s">
        <v>6115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1700</v>
      </c>
      <c r="F699" t="s">
        <v>1547</v>
      </c>
      <c r="G699" t="s">
        <v>169</v>
      </c>
      <c r="H699" s="67" t="s">
        <v>503</v>
      </c>
      <c r="I699" s="67" t="s">
        <v>503</v>
      </c>
      <c r="J699" t="s">
        <v>5881</v>
      </c>
      <c r="K699" t="s">
        <v>5882</v>
      </c>
      <c r="L699" t="s">
        <v>5883</v>
      </c>
      <c r="M699" t="s">
        <v>5884</v>
      </c>
      <c r="N699" s="67" t="s">
        <v>503</v>
      </c>
      <c r="O699" s="67" t="s">
        <v>503</v>
      </c>
      <c r="P699" s="67" t="s">
        <v>503</v>
      </c>
      <c r="Q699" s="67" t="s">
        <v>503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1700</v>
      </c>
      <c r="F700" t="s">
        <v>1547</v>
      </c>
      <c r="G700" t="s">
        <v>174</v>
      </c>
      <c r="H700" s="67" t="s">
        <v>503</v>
      </c>
      <c r="I700" s="67" t="s">
        <v>503</v>
      </c>
      <c r="J700" t="s">
        <v>5885</v>
      </c>
      <c r="K700" t="s">
        <v>5886</v>
      </c>
      <c r="L700" t="s">
        <v>5017</v>
      </c>
      <c r="M700" t="s">
        <v>5887</v>
      </c>
      <c r="N700" s="67" t="s">
        <v>503</v>
      </c>
      <c r="O700" s="67" t="s">
        <v>503</v>
      </c>
      <c r="P700" s="67" t="s">
        <v>503</v>
      </c>
      <c r="Q700" s="67" t="s">
        <v>503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1700</v>
      </c>
      <c r="F701" t="s">
        <v>1547</v>
      </c>
      <c r="G701" t="s">
        <v>174</v>
      </c>
      <c r="H701" s="67" t="s">
        <v>503</v>
      </c>
      <c r="I701" s="67" t="s">
        <v>503</v>
      </c>
      <c r="J701" t="s">
        <v>5885</v>
      </c>
      <c r="K701" t="s">
        <v>5888</v>
      </c>
      <c r="L701" t="s">
        <v>5017</v>
      </c>
      <c r="M701" t="s">
        <v>5889</v>
      </c>
      <c r="N701" s="67" t="s">
        <v>503</v>
      </c>
      <c r="O701" s="67" t="s">
        <v>503</v>
      </c>
      <c r="P701" s="67" t="s">
        <v>503</v>
      </c>
      <c r="Q701" s="67" t="s">
        <v>503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1700</v>
      </c>
      <c r="F702" t="s">
        <v>1547</v>
      </c>
      <c r="G702" t="s">
        <v>174</v>
      </c>
      <c r="H702" s="67" t="s">
        <v>503</v>
      </c>
      <c r="I702" s="67" t="s">
        <v>503</v>
      </c>
      <c r="J702" t="s">
        <v>5885</v>
      </c>
      <c r="K702" t="s">
        <v>5890</v>
      </c>
      <c r="L702" t="s">
        <v>5017</v>
      </c>
      <c r="M702" t="s">
        <v>5891</v>
      </c>
      <c r="N702" s="67" t="s">
        <v>503</v>
      </c>
      <c r="O702" s="67" t="s">
        <v>503</v>
      </c>
      <c r="P702" s="67" t="s">
        <v>503</v>
      </c>
      <c r="Q702" s="67" t="s">
        <v>503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1700</v>
      </c>
      <c r="F703" t="s">
        <v>1547</v>
      </c>
      <c r="G703" t="s">
        <v>174</v>
      </c>
      <c r="H703" s="67" t="s">
        <v>503</v>
      </c>
      <c r="I703" s="67" t="s">
        <v>503</v>
      </c>
      <c r="J703" t="s">
        <v>5885</v>
      </c>
      <c r="K703" t="s">
        <v>5892</v>
      </c>
      <c r="L703" t="s">
        <v>5017</v>
      </c>
      <c r="M703" t="s">
        <v>5893</v>
      </c>
      <c r="N703" s="67" t="s">
        <v>503</v>
      </c>
      <c r="O703" s="67" t="s">
        <v>503</v>
      </c>
      <c r="P703" s="67" t="s">
        <v>503</v>
      </c>
      <c r="Q703" s="67" t="s">
        <v>503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1700</v>
      </c>
      <c r="F704" t="s">
        <v>1547</v>
      </c>
      <c r="G704" t="s">
        <v>174</v>
      </c>
      <c r="H704" s="67" t="s">
        <v>503</v>
      </c>
      <c r="I704" s="67" t="s">
        <v>503</v>
      </c>
      <c r="J704" t="s">
        <v>5885</v>
      </c>
      <c r="K704" t="s">
        <v>5894</v>
      </c>
      <c r="L704" t="s">
        <v>5017</v>
      </c>
      <c r="M704" t="s">
        <v>5895</v>
      </c>
      <c r="N704" s="67" t="s">
        <v>503</v>
      </c>
      <c r="O704" s="67" t="s">
        <v>503</v>
      </c>
      <c r="P704" s="67" t="s">
        <v>503</v>
      </c>
      <c r="Q704" s="67" t="s">
        <v>503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1700</v>
      </c>
      <c r="F705" t="s">
        <v>1547</v>
      </c>
      <c r="G705" t="s">
        <v>174</v>
      </c>
      <c r="H705" s="67" t="s">
        <v>503</v>
      </c>
      <c r="I705" s="67" t="s">
        <v>503</v>
      </c>
      <c r="J705" t="s">
        <v>5885</v>
      </c>
      <c r="K705" t="s">
        <v>5896</v>
      </c>
      <c r="L705" t="s">
        <v>5017</v>
      </c>
      <c r="M705" t="s">
        <v>5897</v>
      </c>
      <c r="N705" s="67" t="s">
        <v>503</v>
      </c>
      <c r="O705" s="67" t="s">
        <v>503</v>
      </c>
      <c r="P705" s="67" t="s">
        <v>503</v>
      </c>
      <c r="Q705" s="67" t="s">
        <v>503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1700</v>
      </c>
      <c r="F706" t="s">
        <v>1547</v>
      </c>
      <c r="G706" t="s">
        <v>174</v>
      </c>
      <c r="H706" s="67" t="s">
        <v>503</v>
      </c>
      <c r="I706" s="67" t="s">
        <v>503</v>
      </c>
      <c r="J706" t="s">
        <v>5885</v>
      </c>
      <c r="K706" t="s">
        <v>5898</v>
      </c>
      <c r="L706" t="s">
        <v>5017</v>
      </c>
      <c r="M706" t="s">
        <v>5899</v>
      </c>
      <c r="N706" s="67" t="s">
        <v>503</v>
      </c>
      <c r="O706" s="67" t="s">
        <v>503</v>
      </c>
      <c r="P706" s="67" t="s">
        <v>503</v>
      </c>
      <c r="Q706" s="67" t="s">
        <v>503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1700</v>
      </c>
      <c r="F707" t="s">
        <v>1547</v>
      </c>
      <c r="G707" t="s">
        <v>174</v>
      </c>
      <c r="H707" s="67" t="s">
        <v>503</v>
      </c>
      <c r="I707" s="67" t="s">
        <v>503</v>
      </c>
      <c r="J707" t="s">
        <v>5885</v>
      </c>
      <c r="K707" t="s">
        <v>5900</v>
      </c>
      <c r="L707" t="s">
        <v>5017</v>
      </c>
      <c r="M707" t="s">
        <v>5901</v>
      </c>
      <c r="N707" s="67" t="s">
        <v>503</v>
      </c>
      <c r="O707" s="67" t="s">
        <v>503</v>
      </c>
      <c r="P707" s="67" t="s">
        <v>503</v>
      </c>
      <c r="Q707" s="67" t="s">
        <v>503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1700</v>
      </c>
      <c r="F708" t="s">
        <v>1547</v>
      </c>
      <c r="G708" t="s">
        <v>174</v>
      </c>
      <c r="H708" s="67" t="s">
        <v>503</v>
      </c>
      <c r="I708" s="67" t="s">
        <v>503</v>
      </c>
      <c r="J708" t="s">
        <v>5885</v>
      </c>
      <c r="K708" t="s">
        <v>5902</v>
      </c>
      <c r="L708" t="s">
        <v>5017</v>
      </c>
      <c r="M708" t="s">
        <v>5903</v>
      </c>
      <c r="N708" s="67" t="s">
        <v>503</v>
      </c>
      <c r="O708" s="67" t="s">
        <v>503</v>
      </c>
      <c r="P708" s="67" t="s">
        <v>503</v>
      </c>
      <c r="Q708" s="67" t="s">
        <v>503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1700</v>
      </c>
      <c r="F709" t="s">
        <v>1547</v>
      </c>
      <c r="G709" t="s">
        <v>174</v>
      </c>
      <c r="H709" s="67" t="s">
        <v>503</v>
      </c>
      <c r="I709" s="67" t="s">
        <v>503</v>
      </c>
      <c r="J709" t="s">
        <v>5885</v>
      </c>
      <c r="K709" t="s">
        <v>5904</v>
      </c>
      <c r="L709" t="s">
        <v>5017</v>
      </c>
      <c r="M709" t="s">
        <v>5905</v>
      </c>
      <c r="N709" s="67" t="s">
        <v>503</v>
      </c>
      <c r="O709" s="67" t="s">
        <v>503</v>
      </c>
      <c r="P709" s="67" t="s">
        <v>503</v>
      </c>
      <c r="Q709" s="67" t="s">
        <v>503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1700</v>
      </c>
      <c r="F710" t="s">
        <v>1547</v>
      </c>
      <c r="G710" t="s">
        <v>174</v>
      </c>
      <c r="H710" s="67" t="s">
        <v>503</v>
      </c>
      <c r="I710" s="67" t="s">
        <v>503</v>
      </c>
      <c r="J710" t="s">
        <v>5885</v>
      </c>
      <c r="K710" t="s">
        <v>5906</v>
      </c>
      <c r="L710" t="s">
        <v>5017</v>
      </c>
      <c r="M710" t="s">
        <v>5907</v>
      </c>
      <c r="N710" s="67" t="s">
        <v>503</v>
      </c>
      <c r="O710" s="67" t="s">
        <v>503</v>
      </c>
      <c r="P710" s="67" t="s">
        <v>503</v>
      </c>
      <c r="Q710" s="67" t="s">
        <v>503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1700</v>
      </c>
      <c r="F711" t="s">
        <v>1547</v>
      </c>
      <c r="G711" t="s">
        <v>174</v>
      </c>
      <c r="H711" s="67" t="s">
        <v>503</v>
      </c>
      <c r="I711" s="67" t="s">
        <v>503</v>
      </c>
      <c r="J711" t="s">
        <v>5885</v>
      </c>
      <c r="K711" t="s">
        <v>5908</v>
      </c>
      <c r="L711" t="s">
        <v>5017</v>
      </c>
      <c r="M711" t="s">
        <v>5909</v>
      </c>
      <c r="N711" s="67" t="s">
        <v>503</v>
      </c>
      <c r="O711" s="67" t="s">
        <v>503</v>
      </c>
      <c r="P711" s="67" t="s">
        <v>503</v>
      </c>
      <c r="Q711" s="67" t="s">
        <v>503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1700</v>
      </c>
      <c r="F712" t="s">
        <v>1547</v>
      </c>
      <c r="G712" t="s">
        <v>174</v>
      </c>
      <c r="H712" s="67" t="s">
        <v>503</v>
      </c>
      <c r="I712" s="67" t="s">
        <v>503</v>
      </c>
      <c r="J712" t="s">
        <v>5885</v>
      </c>
      <c r="K712" t="s">
        <v>5910</v>
      </c>
      <c r="L712" t="s">
        <v>5017</v>
      </c>
      <c r="M712" t="s">
        <v>5911</v>
      </c>
      <c r="N712" s="67" t="s">
        <v>503</v>
      </c>
      <c r="O712" s="67" t="s">
        <v>503</v>
      </c>
      <c r="P712" s="67" t="s">
        <v>503</v>
      </c>
      <c r="Q712" s="67" t="s">
        <v>503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1700</v>
      </c>
      <c r="F713" t="s">
        <v>1547</v>
      </c>
      <c r="G713" t="s">
        <v>174</v>
      </c>
      <c r="H713" s="67" t="s">
        <v>503</v>
      </c>
      <c r="I713" s="67" t="s">
        <v>503</v>
      </c>
      <c r="J713" t="s">
        <v>5885</v>
      </c>
      <c r="K713" t="s">
        <v>5912</v>
      </c>
      <c r="L713" t="s">
        <v>5017</v>
      </c>
      <c r="M713" t="s">
        <v>5913</v>
      </c>
      <c r="N713" s="67" t="s">
        <v>503</v>
      </c>
      <c r="O713" s="67" t="s">
        <v>503</v>
      </c>
      <c r="P713" s="67" t="s">
        <v>503</v>
      </c>
      <c r="Q713" s="67" t="s">
        <v>503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1700</v>
      </c>
      <c r="F714" t="s">
        <v>1547</v>
      </c>
      <c r="G714" t="s">
        <v>174</v>
      </c>
      <c r="H714" s="67" t="s">
        <v>503</v>
      </c>
      <c r="I714" s="67" t="s">
        <v>503</v>
      </c>
      <c r="J714" t="s">
        <v>5885</v>
      </c>
      <c r="K714" t="s">
        <v>5914</v>
      </c>
      <c r="L714" t="s">
        <v>5017</v>
      </c>
      <c r="M714" t="s">
        <v>5915</v>
      </c>
      <c r="N714" s="67" t="s">
        <v>503</v>
      </c>
      <c r="O714" s="67" t="s">
        <v>503</v>
      </c>
      <c r="P714" s="67" t="s">
        <v>503</v>
      </c>
      <c r="Q714" s="67" t="s">
        <v>503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1700</v>
      </c>
      <c r="F715" t="s">
        <v>1547</v>
      </c>
      <c r="G715" t="s">
        <v>5864</v>
      </c>
      <c r="H715" s="67" t="s">
        <v>503</v>
      </c>
      <c r="I715" s="67" t="s">
        <v>503</v>
      </c>
      <c r="J715" t="s">
        <v>5916</v>
      </c>
      <c r="K715" t="s">
        <v>5917</v>
      </c>
      <c r="L715" t="s">
        <v>5918</v>
      </c>
      <c r="M715" t="s">
        <v>5919</v>
      </c>
      <c r="N715" s="67" t="s">
        <v>503</v>
      </c>
      <c r="O715" s="67" t="s">
        <v>503</v>
      </c>
      <c r="P715" s="67" t="s">
        <v>503</v>
      </c>
      <c r="Q715" s="67" t="s">
        <v>503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1700</v>
      </c>
      <c r="F716" t="s">
        <v>1547</v>
      </c>
      <c r="G716" t="s">
        <v>5864</v>
      </c>
      <c r="H716" s="67" t="s">
        <v>503</v>
      </c>
      <c r="I716" s="67" t="s">
        <v>503</v>
      </c>
      <c r="J716" t="s">
        <v>5916</v>
      </c>
      <c r="K716" t="s">
        <v>5920</v>
      </c>
      <c r="L716" t="s">
        <v>5918</v>
      </c>
      <c r="M716" t="s">
        <v>5919</v>
      </c>
      <c r="N716" s="67" t="s">
        <v>503</v>
      </c>
      <c r="O716" s="67" t="s">
        <v>503</v>
      </c>
      <c r="P716" s="67" t="s">
        <v>503</v>
      </c>
      <c r="Q716" s="67" t="s">
        <v>503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1611</v>
      </c>
      <c r="F717" t="s">
        <v>1547</v>
      </c>
      <c r="G717" t="s">
        <v>5865</v>
      </c>
      <c r="H717" s="67" t="s">
        <v>503</v>
      </c>
      <c r="I717" s="67">
        <v>41113</v>
      </c>
      <c r="J717" t="s">
        <v>5921</v>
      </c>
      <c r="K717" t="s">
        <v>5922</v>
      </c>
      <c r="L717" t="s">
        <v>5923</v>
      </c>
      <c r="M717" t="s">
        <v>5924</v>
      </c>
      <c r="N717" s="67" t="s">
        <v>503</v>
      </c>
      <c r="O717" s="67" t="s">
        <v>503</v>
      </c>
      <c r="P717" s="67" t="s">
        <v>503</v>
      </c>
      <c r="Q717" s="67" t="s">
        <v>503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1611</v>
      </c>
      <c r="F718" t="s">
        <v>1547</v>
      </c>
      <c r="G718" t="s">
        <v>5865</v>
      </c>
      <c r="H718" s="67" t="s">
        <v>6116</v>
      </c>
      <c r="I718" s="67">
        <v>41113</v>
      </c>
      <c r="J718" t="s">
        <v>5921</v>
      </c>
      <c r="K718" t="s">
        <v>5925</v>
      </c>
      <c r="L718" t="s">
        <v>5923</v>
      </c>
      <c r="M718" t="s">
        <v>5926</v>
      </c>
      <c r="N718" s="67" t="s">
        <v>503</v>
      </c>
      <c r="O718" s="67" t="s">
        <v>503</v>
      </c>
      <c r="P718" s="67" t="s">
        <v>503</v>
      </c>
      <c r="Q718" s="67" t="s">
        <v>503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1611</v>
      </c>
      <c r="F719" t="s">
        <v>1547</v>
      </c>
      <c r="G719" t="s">
        <v>5865</v>
      </c>
      <c r="H719" s="67" t="s">
        <v>6117</v>
      </c>
      <c r="I719" s="67">
        <v>41114</v>
      </c>
      <c r="J719" t="s">
        <v>5921</v>
      </c>
      <c r="K719" t="s">
        <v>5927</v>
      </c>
      <c r="L719" t="s">
        <v>5923</v>
      </c>
      <c r="M719" t="s">
        <v>5928</v>
      </c>
      <c r="N719" s="67" t="s">
        <v>503</v>
      </c>
      <c r="O719" s="67" t="s">
        <v>503</v>
      </c>
      <c r="P719" s="67" t="s">
        <v>503</v>
      </c>
      <c r="Q719" s="67" t="s">
        <v>503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1611</v>
      </c>
      <c r="F720" t="s">
        <v>1547</v>
      </c>
      <c r="G720" t="s">
        <v>5865</v>
      </c>
      <c r="H720" s="67" t="s">
        <v>6118</v>
      </c>
      <c r="I720" s="67">
        <v>41114</v>
      </c>
      <c r="J720" t="s">
        <v>5921</v>
      </c>
      <c r="K720" t="s">
        <v>5929</v>
      </c>
      <c r="L720" t="s">
        <v>5923</v>
      </c>
      <c r="M720" t="s">
        <v>5930</v>
      </c>
      <c r="N720" s="67" t="s">
        <v>503</v>
      </c>
      <c r="O720" s="67" t="s">
        <v>503</v>
      </c>
      <c r="P720" s="67" t="s">
        <v>503</v>
      </c>
      <c r="Q720" s="67" t="s">
        <v>503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1611</v>
      </c>
      <c r="F721" t="s">
        <v>1547</v>
      </c>
      <c r="G721" t="s">
        <v>5865</v>
      </c>
      <c r="H721" s="67" t="s">
        <v>6119</v>
      </c>
      <c r="I721" s="67">
        <v>41115</v>
      </c>
      <c r="J721" t="s">
        <v>5921</v>
      </c>
      <c r="K721" t="s">
        <v>5931</v>
      </c>
      <c r="L721" t="s">
        <v>5923</v>
      </c>
      <c r="M721" t="s">
        <v>5932</v>
      </c>
      <c r="N721" s="67" t="s">
        <v>503</v>
      </c>
      <c r="O721" s="67" t="s">
        <v>503</v>
      </c>
      <c r="P721" s="67" t="s">
        <v>503</v>
      </c>
      <c r="Q721" s="67" t="s">
        <v>503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1611</v>
      </c>
      <c r="F722" t="s">
        <v>1547</v>
      </c>
      <c r="G722" t="s">
        <v>5865</v>
      </c>
      <c r="H722" s="67" t="s">
        <v>6120</v>
      </c>
      <c r="I722" s="67">
        <v>41115</v>
      </c>
      <c r="J722" t="s">
        <v>5921</v>
      </c>
      <c r="K722" t="s">
        <v>5933</v>
      </c>
      <c r="L722" t="s">
        <v>5923</v>
      </c>
      <c r="M722" t="s">
        <v>5934</v>
      </c>
      <c r="N722" s="67" t="s">
        <v>503</v>
      </c>
      <c r="O722" s="67" t="s">
        <v>503</v>
      </c>
      <c r="P722" s="67" t="s">
        <v>503</v>
      </c>
      <c r="Q722" s="67" t="s">
        <v>503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1700</v>
      </c>
      <c r="F723" t="s">
        <v>1547</v>
      </c>
      <c r="G723" t="s">
        <v>5872</v>
      </c>
      <c r="H723" s="67" t="s">
        <v>503</v>
      </c>
      <c r="I723" s="67" t="s">
        <v>503</v>
      </c>
      <c r="J723" t="s">
        <v>5935</v>
      </c>
      <c r="K723" t="s">
        <v>5936</v>
      </c>
      <c r="L723" t="s">
        <v>5937</v>
      </c>
      <c r="M723" t="s">
        <v>5938</v>
      </c>
      <c r="N723" s="67" t="s">
        <v>503</v>
      </c>
      <c r="O723" s="67" t="s">
        <v>503</v>
      </c>
      <c r="P723" s="67" t="s">
        <v>503</v>
      </c>
      <c r="Q723" s="67" t="s">
        <v>503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1700</v>
      </c>
      <c r="F724" t="s">
        <v>1547</v>
      </c>
      <c r="G724" t="s">
        <v>5872</v>
      </c>
      <c r="H724" s="67" t="s">
        <v>503</v>
      </c>
      <c r="I724" s="67" t="s">
        <v>503</v>
      </c>
      <c r="J724" t="s">
        <v>5939</v>
      </c>
      <c r="K724" t="s">
        <v>5940</v>
      </c>
      <c r="L724" t="s">
        <v>5937</v>
      </c>
      <c r="M724" t="s">
        <v>5941</v>
      </c>
      <c r="N724" s="67" t="s">
        <v>503</v>
      </c>
      <c r="O724" s="67" t="s">
        <v>503</v>
      </c>
      <c r="P724" s="67" t="s">
        <v>503</v>
      </c>
      <c r="Q724" s="67" t="s">
        <v>503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1700</v>
      </c>
      <c r="F725" t="s">
        <v>1547</v>
      </c>
      <c r="G725" t="s">
        <v>5872</v>
      </c>
      <c r="H725" s="67" t="s">
        <v>503</v>
      </c>
      <c r="I725" s="67" t="s">
        <v>503</v>
      </c>
      <c r="J725" t="s">
        <v>5942</v>
      </c>
      <c r="K725" t="s">
        <v>5943</v>
      </c>
      <c r="L725" t="s">
        <v>5937</v>
      </c>
      <c r="M725" t="s">
        <v>5944</v>
      </c>
      <c r="N725" s="67" t="s">
        <v>503</v>
      </c>
      <c r="O725" s="67" t="s">
        <v>503</v>
      </c>
      <c r="P725" s="67" t="s">
        <v>503</v>
      </c>
      <c r="Q725" s="67" t="s">
        <v>503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1700</v>
      </c>
      <c r="F726" t="s">
        <v>1547</v>
      </c>
      <c r="G726" t="s">
        <v>5872</v>
      </c>
      <c r="H726" s="67" t="s">
        <v>503</v>
      </c>
      <c r="I726" s="67" t="s">
        <v>503</v>
      </c>
      <c r="J726" t="s">
        <v>5945</v>
      </c>
      <c r="K726" t="s">
        <v>5946</v>
      </c>
      <c r="L726" t="s">
        <v>5937</v>
      </c>
      <c r="M726" t="s">
        <v>5947</v>
      </c>
      <c r="N726" s="67" t="s">
        <v>503</v>
      </c>
      <c r="O726" s="67" t="s">
        <v>503</v>
      </c>
      <c r="P726" s="67" t="s">
        <v>503</v>
      </c>
      <c r="Q726" s="67" t="s">
        <v>503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1700</v>
      </c>
      <c r="F727" t="s">
        <v>1547</v>
      </c>
      <c r="G727" t="s">
        <v>5872</v>
      </c>
      <c r="H727" s="67" t="s">
        <v>503</v>
      </c>
      <c r="I727" s="67" t="s">
        <v>503</v>
      </c>
      <c r="J727" t="s">
        <v>5948</v>
      </c>
      <c r="K727" t="s">
        <v>5949</v>
      </c>
      <c r="L727" t="s">
        <v>5937</v>
      </c>
      <c r="M727" t="s">
        <v>5950</v>
      </c>
      <c r="N727" s="67" t="s">
        <v>503</v>
      </c>
      <c r="O727" s="67" t="s">
        <v>503</v>
      </c>
      <c r="P727" s="67" t="s">
        <v>503</v>
      </c>
      <c r="Q727" s="67" t="s">
        <v>503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1700</v>
      </c>
      <c r="F728" t="s">
        <v>1547</v>
      </c>
      <c r="G728" t="s">
        <v>5872</v>
      </c>
      <c r="H728" s="67" t="s">
        <v>503</v>
      </c>
      <c r="I728" s="67" t="s">
        <v>503</v>
      </c>
      <c r="J728" t="s">
        <v>5951</v>
      </c>
      <c r="K728" t="s">
        <v>5952</v>
      </c>
      <c r="L728" t="s">
        <v>5937</v>
      </c>
      <c r="M728" t="s">
        <v>5953</v>
      </c>
      <c r="N728" s="67" t="s">
        <v>503</v>
      </c>
      <c r="O728" s="67" t="s">
        <v>503</v>
      </c>
      <c r="P728" s="67" t="s">
        <v>503</v>
      </c>
      <c r="Q728" s="67" t="s">
        <v>503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1700</v>
      </c>
      <c r="F729" t="s">
        <v>1547</v>
      </c>
      <c r="G729" t="s">
        <v>5872</v>
      </c>
      <c r="H729" s="67" t="s">
        <v>503</v>
      </c>
      <c r="I729" s="67" t="s">
        <v>503</v>
      </c>
      <c r="J729" t="s">
        <v>5954</v>
      </c>
      <c r="K729" t="s">
        <v>5955</v>
      </c>
      <c r="L729" t="s">
        <v>5937</v>
      </c>
      <c r="M729" t="s">
        <v>5956</v>
      </c>
      <c r="N729" s="67" t="s">
        <v>503</v>
      </c>
      <c r="O729" s="67" t="s">
        <v>503</v>
      </c>
      <c r="P729" s="67" t="s">
        <v>503</v>
      </c>
      <c r="Q729" s="67" t="s">
        <v>503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1700</v>
      </c>
      <c r="F730" t="s">
        <v>1547</v>
      </c>
      <c r="G730" t="s">
        <v>5872</v>
      </c>
      <c r="H730" s="67" t="s">
        <v>503</v>
      </c>
      <c r="I730" s="67" t="s">
        <v>503</v>
      </c>
      <c r="J730" t="s">
        <v>5957</v>
      </c>
      <c r="K730" t="s">
        <v>5940</v>
      </c>
      <c r="L730" t="s">
        <v>5937</v>
      </c>
      <c r="M730" t="s">
        <v>5958</v>
      </c>
      <c r="N730" s="67" t="s">
        <v>503</v>
      </c>
      <c r="O730" s="67" t="s">
        <v>503</v>
      </c>
      <c r="P730" s="67" t="s">
        <v>503</v>
      </c>
      <c r="Q730" s="67" t="s">
        <v>503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1700</v>
      </c>
      <c r="F731" t="s">
        <v>1789</v>
      </c>
      <c r="G731" t="s">
        <v>1779</v>
      </c>
      <c r="H731" s="67" t="s">
        <v>503</v>
      </c>
      <c r="I731" s="67" t="s">
        <v>503</v>
      </c>
      <c r="J731" t="s">
        <v>6121</v>
      </c>
      <c r="K731" t="s">
        <v>6122</v>
      </c>
      <c r="L731" t="s">
        <v>6123</v>
      </c>
      <c r="M731" t="s">
        <v>6124</v>
      </c>
      <c r="N731" s="67" t="s">
        <v>503</v>
      </c>
      <c r="O731" s="67" t="s">
        <v>503</v>
      </c>
      <c r="P731" s="67" t="s">
        <v>503</v>
      </c>
      <c r="Q731" s="67" t="s">
        <v>503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1700</v>
      </c>
      <c r="F732" t="s">
        <v>1547</v>
      </c>
      <c r="G732" t="s">
        <v>174</v>
      </c>
      <c r="H732" s="67" t="s">
        <v>503</v>
      </c>
      <c r="I732" s="67" t="s">
        <v>503</v>
      </c>
      <c r="J732" t="s">
        <v>6125</v>
      </c>
      <c r="K732" t="s">
        <v>6126</v>
      </c>
      <c r="L732" t="s">
        <v>5017</v>
      </c>
      <c r="M732" t="s">
        <v>6127</v>
      </c>
      <c r="N732" s="67" t="s">
        <v>503</v>
      </c>
      <c r="O732" s="67" t="s">
        <v>503</v>
      </c>
      <c r="P732" s="67" t="s">
        <v>503</v>
      </c>
      <c r="Q732" s="67" t="s">
        <v>503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1700</v>
      </c>
      <c r="F733" t="s">
        <v>1547</v>
      </c>
      <c r="G733" t="s">
        <v>174</v>
      </c>
      <c r="H733" s="67" t="s">
        <v>503</v>
      </c>
      <c r="I733" s="67" t="s">
        <v>503</v>
      </c>
      <c r="J733" t="s">
        <v>6128</v>
      </c>
      <c r="K733" t="s">
        <v>6129</v>
      </c>
      <c r="L733" t="s">
        <v>5017</v>
      </c>
      <c r="M733" t="s">
        <v>6130</v>
      </c>
      <c r="N733" s="67" t="s">
        <v>503</v>
      </c>
      <c r="O733" s="67" t="s">
        <v>503</v>
      </c>
      <c r="P733" s="67" t="s">
        <v>503</v>
      </c>
      <c r="Q733" s="67" t="s">
        <v>503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1700</v>
      </c>
      <c r="F734" t="s">
        <v>1547</v>
      </c>
      <c r="G734" t="s">
        <v>174</v>
      </c>
      <c r="H734" s="67" t="s">
        <v>503</v>
      </c>
      <c r="I734" s="67" t="s">
        <v>503</v>
      </c>
      <c r="J734" t="s">
        <v>5885</v>
      </c>
      <c r="K734" t="s">
        <v>6131</v>
      </c>
      <c r="L734" t="s">
        <v>5017</v>
      </c>
      <c r="M734" t="s">
        <v>6132</v>
      </c>
      <c r="N734" s="67" t="s">
        <v>503</v>
      </c>
      <c r="O734" s="67" t="s">
        <v>503</v>
      </c>
      <c r="P734" s="67" t="s">
        <v>503</v>
      </c>
      <c r="Q734" s="67" t="s">
        <v>503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1700</v>
      </c>
      <c r="F735" t="s">
        <v>1547</v>
      </c>
      <c r="G735" t="s">
        <v>174</v>
      </c>
      <c r="H735" s="67" t="s">
        <v>503</v>
      </c>
      <c r="I735" s="67" t="s">
        <v>503</v>
      </c>
      <c r="J735" t="s">
        <v>5885</v>
      </c>
      <c r="K735" t="s">
        <v>6133</v>
      </c>
      <c r="L735" t="s">
        <v>5017</v>
      </c>
      <c r="M735" t="s">
        <v>6134</v>
      </c>
      <c r="N735" s="67" t="s">
        <v>503</v>
      </c>
      <c r="O735" s="67" t="s">
        <v>503</v>
      </c>
      <c r="P735" s="67" t="s">
        <v>503</v>
      </c>
      <c r="Q735" s="67" t="s">
        <v>503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1700</v>
      </c>
      <c r="F736" t="s">
        <v>1547</v>
      </c>
      <c r="G736" t="s">
        <v>6135</v>
      </c>
      <c r="H736" s="67" t="s">
        <v>503</v>
      </c>
      <c r="I736" s="67" t="s">
        <v>503</v>
      </c>
      <c r="J736" t="s">
        <v>6136</v>
      </c>
      <c r="K736" t="s">
        <v>6137</v>
      </c>
      <c r="L736" t="s">
        <v>6138</v>
      </c>
      <c r="M736" t="s">
        <v>6139</v>
      </c>
      <c r="N736" s="67" t="s">
        <v>503</v>
      </c>
      <c r="O736" s="67" t="s">
        <v>503</v>
      </c>
      <c r="P736" s="67" t="s">
        <v>503</v>
      </c>
      <c r="Q736" s="67" t="s">
        <v>503</v>
      </c>
    </row>
  </sheetData>
  <customSheetViews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2957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2958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3099</v>
      </c>
      <c r="G5" t="s">
        <v>498</v>
      </c>
      <c r="H5" t="s">
        <v>2959</v>
      </c>
      <c r="I5">
        <v>4033</v>
      </c>
      <c r="J5" t="s">
        <v>3099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2958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2958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2958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2958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2958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2958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2958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965</v>
      </c>
      <c r="D15" t="s">
        <v>966</v>
      </c>
      <c r="E15" t="s">
        <v>503</v>
      </c>
      <c r="F15" t="s">
        <v>686</v>
      </c>
      <c r="G15" t="s">
        <v>676</v>
      </c>
      <c r="H15" s="67" t="s">
        <v>3205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969</v>
      </c>
      <c r="D16" t="s">
        <v>970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971</v>
      </c>
      <c r="D17" t="s">
        <v>970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974</v>
      </c>
      <c r="D18" t="s">
        <v>975</v>
      </c>
      <c r="E18" t="s">
        <v>503</v>
      </c>
      <c r="F18" t="s">
        <v>686</v>
      </c>
      <c r="G18" t="s">
        <v>676</v>
      </c>
      <c r="H18" s="67" t="s">
        <v>3205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976</v>
      </c>
      <c r="D19" t="s">
        <v>977</v>
      </c>
      <c r="E19" t="s">
        <v>503</v>
      </c>
      <c r="F19" t="s">
        <v>686</v>
      </c>
      <c r="G19" t="s">
        <v>676</v>
      </c>
      <c r="H19" s="67" t="s">
        <v>3205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978</v>
      </c>
      <c r="D20" t="s">
        <v>778</v>
      </c>
      <c r="E20" t="s">
        <v>503</v>
      </c>
      <c r="F20" t="s">
        <v>686</v>
      </c>
      <c r="G20" t="s">
        <v>676</v>
      </c>
      <c r="H20" s="67" t="s">
        <v>3205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979</v>
      </c>
      <c r="D21" t="s">
        <v>980</v>
      </c>
      <c r="E21" t="s">
        <v>503</v>
      </c>
      <c r="F21" t="s">
        <v>686</v>
      </c>
      <c r="G21" t="s">
        <v>676</v>
      </c>
      <c r="H21" s="67" t="s">
        <v>3205</v>
      </c>
      <c r="I21">
        <v>4033</v>
      </c>
      <c r="J21" t="s">
        <v>686</v>
      </c>
    </row>
    <row r="22" spans="1:10">
      <c r="A22" t="s">
        <v>2359</v>
      </c>
      <c r="B22" t="s">
        <v>2437</v>
      </c>
      <c r="C22" t="s">
        <v>2408</v>
      </c>
      <c r="D22" t="s">
        <v>1385</v>
      </c>
      <c r="E22">
        <v>41015</v>
      </c>
      <c r="F22" t="s">
        <v>498</v>
      </c>
      <c r="G22" t="s">
        <v>498</v>
      </c>
      <c r="H22" t="s">
        <v>2325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983</v>
      </c>
      <c r="D23" t="s">
        <v>984</v>
      </c>
      <c r="E23">
        <v>40968</v>
      </c>
      <c r="F23" t="s">
        <v>498</v>
      </c>
      <c r="G23" t="s">
        <v>498</v>
      </c>
      <c r="H23" t="s">
        <v>1422</v>
      </c>
      <c r="I23">
        <v>4035</v>
      </c>
      <c r="J23" t="s">
        <v>498</v>
      </c>
    </row>
    <row r="24" spans="1:10">
      <c r="A24" t="s">
        <v>993</v>
      </c>
      <c r="B24" t="s">
        <v>169</v>
      </c>
      <c r="C24" t="s">
        <v>1405</v>
      </c>
      <c r="D24" t="s">
        <v>1381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1423</v>
      </c>
      <c r="D25" t="s">
        <v>984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1345</v>
      </c>
      <c r="B26" t="s">
        <v>2241</v>
      </c>
      <c r="C26" t="s">
        <v>2242</v>
      </c>
      <c r="D26" t="s">
        <v>1385</v>
      </c>
      <c r="E26">
        <v>40983</v>
      </c>
      <c r="F26" t="s">
        <v>498</v>
      </c>
      <c r="G26" t="s">
        <v>498</v>
      </c>
      <c r="H26" t="s">
        <v>2243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2958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2243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3205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3205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2960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2279</v>
      </c>
      <c r="B35" t="s">
        <v>1125</v>
      </c>
      <c r="C35" t="s">
        <v>1427</v>
      </c>
      <c r="D35" t="s">
        <v>1389</v>
      </c>
      <c r="E35">
        <v>40996</v>
      </c>
      <c r="F35" t="s">
        <v>498</v>
      </c>
      <c r="G35" t="s">
        <v>498</v>
      </c>
      <c r="H35" t="s">
        <v>2243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3205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2958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2961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2962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3205</v>
      </c>
      <c r="I48">
        <v>4033</v>
      </c>
      <c r="J48" t="s">
        <v>686</v>
      </c>
    </row>
    <row r="49" spans="1:10">
      <c r="A49" t="s">
        <v>2355</v>
      </c>
      <c r="B49" t="s">
        <v>2368</v>
      </c>
      <c r="C49" t="s">
        <v>2501</v>
      </c>
      <c r="D49" t="s">
        <v>980</v>
      </c>
      <c r="E49">
        <v>41009</v>
      </c>
      <c r="F49" t="s">
        <v>498</v>
      </c>
      <c r="G49" t="s">
        <v>498</v>
      </c>
      <c r="H49" t="s">
        <v>2963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2958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2958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2490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2537</v>
      </c>
      <c r="B63" t="s">
        <v>2741</v>
      </c>
      <c r="C63" t="s">
        <v>2964</v>
      </c>
      <c r="D63" t="s">
        <v>986</v>
      </c>
      <c r="E63">
        <v>41022</v>
      </c>
      <c r="F63" t="s">
        <v>498</v>
      </c>
      <c r="G63" t="s">
        <v>498</v>
      </c>
      <c r="H63" t="s">
        <v>2963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2958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2960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2961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2960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2958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2958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3099</v>
      </c>
      <c r="G88" t="s">
        <v>498</v>
      </c>
      <c r="H88" t="s">
        <v>2959</v>
      </c>
      <c r="I88">
        <v>4033</v>
      </c>
      <c r="J88" t="s">
        <v>3099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3099</v>
      </c>
      <c r="G89" t="s">
        <v>498</v>
      </c>
      <c r="H89" s="48" t="s">
        <v>2959</v>
      </c>
      <c r="I89">
        <v>4033</v>
      </c>
      <c r="J89" t="s">
        <v>3099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3205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2962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967</v>
      </c>
      <c r="D99" t="s">
        <v>968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972</v>
      </c>
      <c r="D100" t="s">
        <v>970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973</v>
      </c>
      <c r="D101" t="s">
        <v>970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985</v>
      </c>
      <c r="D102" t="s">
        <v>986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1058</v>
      </c>
      <c r="C103" t="s">
        <v>1059</v>
      </c>
      <c r="D103" t="s">
        <v>966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1000</v>
      </c>
      <c r="B104" t="s">
        <v>1017</v>
      </c>
      <c r="C104" t="s">
        <v>1372</v>
      </c>
      <c r="D104" t="s">
        <v>1373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994</v>
      </c>
      <c r="B105" t="s">
        <v>1012</v>
      </c>
      <c r="C105" t="s">
        <v>1374</v>
      </c>
      <c r="D105" t="s">
        <v>968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999</v>
      </c>
      <c r="B106" t="s">
        <v>1085</v>
      </c>
      <c r="C106" t="s">
        <v>1062</v>
      </c>
      <c r="D106" t="s">
        <v>1375</v>
      </c>
      <c r="E106">
        <v>40970</v>
      </c>
      <c r="F106" t="s">
        <v>498</v>
      </c>
      <c r="G106" t="s">
        <v>498</v>
      </c>
      <c r="H106" t="s">
        <v>1376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1436</v>
      </c>
      <c r="D107" t="s">
        <v>970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1437</v>
      </c>
      <c r="D108" t="s">
        <v>1382</v>
      </c>
      <c r="E108">
        <v>40974</v>
      </c>
      <c r="F108" t="s">
        <v>498</v>
      </c>
      <c r="G108" t="s">
        <v>498</v>
      </c>
      <c r="H108" t="s">
        <v>1503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1438</v>
      </c>
      <c r="D109" t="s">
        <v>1382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1396</v>
      </c>
      <c r="D110" t="s">
        <v>986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989</v>
      </c>
      <c r="B111" t="s">
        <v>1008</v>
      </c>
      <c r="C111" t="s">
        <v>1439</v>
      </c>
      <c r="D111" t="s">
        <v>968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2284</v>
      </c>
      <c r="B112" t="s">
        <v>1009</v>
      </c>
      <c r="C112" t="s">
        <v>1440</v>
      </c>
      <c r="D112" t="s">
        <v>970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1002</v>
      </c>
      <c r="B113" t="s">
        <v>1019</v>
      </c>
      <c r="C113" t="s">
        <v>1441</v>
      </c>
      <c r="D113" t="s">
        <v>975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1442</v>
      </c>
      <c r="D114" t="s">
        <v>977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997</v>
      </c>
      <c r="B115" t="s">
        <v>1015</v>
      </c>
      <c r="C115" t="s">
        <v>1443</v>
      </c>
      <c r="D115" t="s">
        <v>977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1004</v>
      </c>
      <c r="B116" t="s">
        <v>1021</v>
      </c>
      <c r="C116" t="s">
        <v>1444</v>
      </c>
      <c r="D116" t="s">
        <v>1375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1390</v>
      </c>
      <c r="B117" t="s">
        <v>1383</v>
      </c>
      <c r="C117" t="s">
        <v>1412</v>
      </c>
      <c r="D117" t="s">
        <v>977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1445</v>
      </c>
      <c r="D118" t="s">
        <v>1373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1483</v>
      </c>
      <c r="B119" t="s">
        <v>1384</v>
      </c>
      <c r="C119" t="s">
        <v>1446</v>
      </c>
      <c r="D119" t="s">
        <v>1385</v>
      </c>
      <c r="E119">
        <v>41012</v>
      </c>
      <c r="F119" t="s">
        <v>498</v>
      </c>
      <c r="G119" t="s">
        <v>498</v>
      </c>
      <c r="H119" t="s">
        <v>2325</v>
      </c>
      <c r="I119">
        <v>4035</v>
      </c>
      <c r="J119" t="s">
        <v>498</v>
      </c>
    </row>
    <row r="120" spans="1:10">
      <c r="A120" t="s">
        <v>1369</v>
      </c>
      <c r="B120" t="s">
        <v>1220</v>
      </c>
      <c r="C120" t="s">
        <v>1428</v>
      </c>
      <c r="D120" t="s">
        <v>1389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1448</v>
      </c>
      <c r="D121" t="s">
        <v>1386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1449</v>
      </c>
      <c r="D122" t="s">
        <v>1387</v>
      </c>
      <c r="E122">
        <v>40967</v>
      </c>
      <c r="F122" t="s">
        <v>498</v>
      </c>
      <c r="G122" t="s">
        <v>498</v>
      </c>
      <c r="H122" t="s">
        <v>1424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1450</v>
      </c>
      <c r="D123" t="s">
        <v>1388</v>
      </c>
      <c r="E123" t="s">
        <v>503</v>
      </c>
      <c r="F123" t="s">
        <v>686</v>
      </c>
      <c r="G123" t="s">
        <v>676</v>
      </c>
      <c r="H123" s="67" t="s">
        <v>3205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1451</v>
      </c>
      <c r="D124" t="s">
        <v>1388</v>
      </c>
      <c r="E124" t="s">
        <v>503</v>
      </c>
      <c r="F124" t="s">
        <v>686</v>
      </c>
      <c r="G124" t="s">
        <v>676</v>
      </c>
      <c r="H124" s="67" t="s">
        <v>3205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1452</v>
      </c>
      <c r="D125" t="s">
        <v>968</v>
      </c>
      <c r="E125">
        <v>40995</v>
      </c>
      <c r="F125" t="s">
        <v>498</v>
      </c>
      <c r="G125" t="s">
        <v>498</v>
      </c>
      <c r="H125" t="s">
        <v>2326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1453</v>
      </c>
      <c r="D126" t="s">
        <v>966</v>
      </c>
      <c r="E126">
        <v>40988</v>
      </c>
      <c r="F126" t="s">
        <v>498</v>
      </c>
      <c r="G126" t="s">
        <v>498</v>
      </c>
      <c r="H126" t="s">
        <v>2326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1454</v>
      </c>
      <c r="D127" t="s">
        <v>1382</v>
      </c>
      <c r="E127" t="s">
        <v>503</v>
      </c>
      <c r="F127" t="s">
        <v>686</v>
      </c>
      <c r="G127" t="s">
        <v>676</v>
      </c>
      <c r="H127" s="67" t="s">
        <v>3205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1455</v>
      </c>
      <c r="D128" t="s">
        <v>1382</v>
      </c>
      <c r="E128" t="s">
        <v>503</v>
      </c>
      <c r="F128" t="s">
        <v>686</v>
      </c>
      <c r="G128" t="s">
        <v>676</v>
      </c>
      <c r="H128" s="67" t="s">
        <v>3205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1456</v>
      </c>
      <c r="D129" t="s">
        <v>1382</v>
      </c>
      <c r="E129" t="s">
        <v>503</v>
      </c>
      <c r="F129" t="s">
        <v>686</v>
      </c>
      <c r="G129" t="s">
        <v>676</v>
      </c>
      <c r="H129" s="67" t="s">
        <v>3205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1457</v>
      </c>
      <c r="D130" t="s">
        <v>1382</v>
      </c>
      <c r="E130" t="s">
        <v>503</v>
      </c>
      <c r="F130" t="s">
        <v>686</v>
      </c>
      <c r="G130" t="s">
        <v>676</v>
      </c>
      <c r="H130" s="67" t="s">
        <v>3205</v>
      </c>
      <c r="I130">
        <v>4033</v>
      </c>
      <c r="J130" t="s">
        <v>686</v>
      </c>
    </row>
    <row r="131" spans="1:10" ht="30">
      <c r="A131" t="s">
        <v>988</v>
      </c>
      <c r="B131" t="s">
        <v>1007</v>
      </c>
      <c r="C131" t="s">
        <v>1458</v>
      </c>
      <c r="D131" t="s">
        <v>984</v>
      </c>
      <c r="E131" t="s">
        <v>503</v>
      </c>
      <c r="F131" t="s">
        <v>686</v>
      </c>
      <c r="G131" t="s">
        <v>676</v>
      </c>
      <c r="H131" s="67" t="s">
        <v>3205</v>
      </c>
      <c r="I131">
        <v>4033</v>
      </c>
      <c r="J131" t="s">
        <v>686</v>
      </c>
    </row>
    <row r="132" spans="1:10" ht="30">
      <c r="A132" t="s">
        <v>991</v>
      </c>
      <c r="B132" t="s">
        <v>1010</v>
      </c>
      <c r="C132" t="s">
        <v>1459</v>
      </c>
      <c r="D132" t="s">
        <v>970</v>
      </c>
      <c r="E132" t="s">
        <v>503</v>
      </c>
      <c r="F132" t="s">
        <v>686</v>
      </c>
      <c r="G132" t="s">
        <v>676</v>
      </c>
      <c r="H132" s="67" t="s">
        <v>3205</v>
      </c>
      <c r="I132">
        <v>4033</v>
      </c>
      <c r="J132" t="s">
        <v>686</v>
      </c>
    </row>
    <row r="133" spans="1:10" ht="30">
      <c r="A133" t="s">
        <v>995</v>
      </c>
      <c r="B133" t="s">
        <v>1013</v>
      </c>
      <c r="C133" t="s">
        <v>1460</v>
      </c>
      <c r="D133" t="s">
        <v>968</v>
      </c>
      <c r="E133" t="s">
        <v>503</v>
      </c>
      <c r="F133" t="s">
        <v>686</v>
      </c>
      <c r="G133" t="s">
        <v>676</v>
      </c>
      <c r="H133" s="67" t="s">
        <v>3205</v>
      </c>
      <c r="I133">
        <v>4033</v>
      </c>
      <c r="J133" t="s">
        <v>686</v>
      </c>
    </row>
    <row r="134" spans="1:10" ht="30">
      <c r="A134" t="s">
        <v>996</v>
      </c>
      <c r="B134" t="s">
        <v>1014</v>
      </c>
      <c r="C134" t="s">
        <v>1461</v>
      </c>
      <c r="D134" t="s">
        <v>968</v>
      </c>
      <c r="E134" t="s">
        <v>503</v>
      </c>
      <c r="F134" t="s">
        <v>686</v>
      </c>
      <c r="G134" t="s">
        <v>676</v>
      </c>
      <c r="H134" s="67" t="s">
        <v>3205</v>
      </c>
      <c r="I134">
        <v>4033</v>
      </c>
      <c r="J134" t="s">
        <v>686</v>
      </c>
    </row>
    <row r="135" spans="1:10">
      <c r="A135" t="s">
        <v>1001</v>
      </c>
      <c r="B135" t="s">
        <v>1018</v>
      </c>
      <c r="C135" t="s">
        <v>1462</v>
      </c>
      <c r="D135" t="s">
        <v>1373</v>
      </c>
      <c r="E135">
        <v>40996</v>
      </c>
      <c r="F135" t="s">
        <v>498</v>
      </c>
      <c r="G135" t="s">
        <v>498</v>
      </c>
      <c r="H135" t="s">
        <v>2448</v>
      </c>
      <c r="I135">
        <v>4033</v>
      </c>
      <c r="J135" t="s">
        <v>498</v>
      </c>
    </row>
    <row r="136" spans="1:10" ht="30">
      <c r="A136" t="s">
        <v>1003</v>
      </c>
      <c r="B136" t="s">
        <v>1020</v>
      </c>
      <c r="C136" t="s">
        <v>1463</v>
      </c>
      <c r="D136" t="s">
        <v>1375</v>
      </c>
      <c r="E136" t="s">
        <v>503</v>
      </c>
      <c r="F136" t="s">
        <v>686</v>
      </c>
      <c r="G136" t="s">
        <v>676</v>
      </c>
      <c r="H136" s="67" t="s">
        <v>3205</v>
      </c>
      <c r="I136">
        <v>4033</v>
      </c>
      <c r="J136" t="s">
        <v>686</v>
      </c>
    </row>
    <row r="137" spans="1:10" ht="30">
      <c r="A137" t="s">
        <v>1005</v>
      </c>
      <c r="B137" t="s">
        <v>1022</v>
      </c>
      <c r="C137" t="s">
        <v>1464</v>
      </c>
      <c r="D137" t="s">
        <v>980</v>
      </c>
      <c r="E137" t="s">
        <v>503</v>
      </c>
      <c r="F137" t="s">
        <v>686</v>
      </c>
      <c r="G137" t="s">
        <v>676</v>
      </c>
      <c r="H137" s="67" t="s">
        <v>3205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1465</v>
      </c>
      <c r="D138" t="s">
        <v>977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1466</v>
      </c>
      <c r="D139" t="s">
        <v>1382</v>
      </c>
      <c r="E139" t="s">
        <v>503</v>
      </c>
      <c r="F139" t="s">
        <v>686</v>
      </c>
      <c r="G139" t="s">
        <v>676</v>
      </c>
      <c r="H139" s="67" t="s">
        <v>3205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1467</v>
      </c>
      <c r="D140" t="s">
        <v>980</v>
      </c>
      <c r="E140" t="s">
        <v>503</v>
      </c>
      <c r="F140" t="s">
        <v>686</v>
      </c>
      <c r="G140" t="s">
        <v>676</v>
      </c>
      <c r="H140" s="67" t="s">
        <v>3205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1468</v>
      </c>
      <c r="D141" t="s">
        <v>1382</v>
      </c>
      <c r="E141" t="s">
        <v>503</v>
      </c>
      <c r="F141" t="s">
        <v>686</v>
      </c>
      <c r="G141" t="s">
        <v>676</v>
      </c>
      <c r="H141" s="67" t="s">
        <v>3205</v>
      </c>
      <c r="I141">
        <v>4033</v>
      </c>
      <c r="J141" t="s">
        <v>686</v>
      </c>
    </row>
    <row r="142" spans="1:10" ht="30">
      <c r="A142" t="s">
        <v>992</v>
      </c>
      <c r="B142" t="s">
        <v>1011</v>
      </c>
      <c r="C142" t="s">
        <v>1469</v>
      </c>
      <c r="D142" t="s">
        <v>1381</v>
      </c>
      <c r="E142" t="s">
        <v>503</v>
      </c>
      <c r="F142" t="s">
        <v>686</v>
      </c>
      <c r="G142" t="s">
        <v>676</v>
      </c>
      <c r="H142" s="67" t="s">
        <v>3205</v>
      </c>
      <c r="I142">
        <v>4033</v>
      </c>
      <c r="J142" t="s">
        <v>686</v>
      </c>
    </row>
    <row r="143" spans="1:10" ht="30">
      <c r="A143" t="s">
        <v>998</v>
      </c>
      <c r="B143" t="s">
        <v>1016</v>
      </c>
      <c r="C143" t="s">
        <v>1470</v>
      </c>
      <c r="D143" t="s">
        <v>977</v>
      </c>
      <c r="E143" t="s">
        <v>503</v>
      </c>
      <c r="F143" t="s">
        <v>686</v>
      </c>
      <c r="G143" t="s">
        <v>676</v>
      </c>
      <c r="H143" s="67" t="s">
        <v>3205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1471</v>
      </c>
      <c r="D144" t="s">
        <v>1382</v>
      </c>
      <c r="E144" t="s">
        <v>503</v>
      </c>
      <c r="F144" t="s">
        <v>686</v>
      </c>
      <c r="G144" t="s">
        <v>676</v>
      </c>
      <c r="H144" s="67" t="s">
        <v>3205</v>
      </c>
      <c r="I144">
        <v>4033</v>
      </c>
      <c r="J144" t="s">
        <v>686</v>
      </c>
    </row>
    <row r="145" spans="1:10">
      <c r="A145" t="s">
        <v>1006</v>
      </c>
      <c r="B145" t="s">
        <v>1023</v>
      </c>
      <c r="C145" t="s">
        <v>1472</v>
      </c>
      <c r="D145" t="s">
        <v>977</v>
      </c>
      <c r="E145" t="s">
        <v>503</v>
      </c>
      <c r="F145" t="s">
        <v>686</v>
      </c>
      <c r="G145" t="s">
        <v>676</v>
      </c>
      <c r="H145" t="s">
        <v>2327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1473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3205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1474</v>
      </c>
      <c r="D147" t="s">
        <v>980</v>
      </c>
      <c r="E147" t="s">
        <v>503</v>
      </c>
      <c r="F147" t="s">
        <v>686</v>
      </c>
      <c r="G147" t="s">
        <v>676</v>
      </c>
      <c r="H147" s="67" t="s">
        <v>3205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1475</v>
      </c>
      <c r="D148" t="s">
        <v>980</v>
      </c>
      <c r="E148" t="s">
        <v>503</v>
      </c>
      <c r="F148" t="s">
        <v>686</v>
      </c>
      <c r="G148" t="s">
        <v>676</v>
      </c>
      <c r="H148" s="67" t="s">
        <v>3205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1476</v>
      </c>
      <c r="D149" t="s">
        <v>1389</v>
      </c>
      <c r="E149" t="s">
        <v>503</v>
      </c>
      <c r="F149" t="s">
        <v>686</v>
      </c>
      <c r="G149" t="s">
        <v>676</v>
      </c>
      <c r="H149" s="67" t="s">
        <v>3205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1477</v>
      </c>
      <c r="D150" t="s">
        <v>1386</v>
      </c>
      <c r="E150" t="s">
        <v>503</v>
      </c>
      <c r="F150" t="s">
        <v>686</v>
      </c>
      <c r="G150" t="s">
        <v>676</v>
      </c>
      <c r="H150" s="67" t="s">
        <v>3205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1478</v>
      </c>
      <c r="D151" t="s">
        <v>1386</v>
      </c>
      <c r="E151" t="s">
        <v>503</v>
      </c>
      <c r="F151" t="s">
        <v>686</v>
      </c>
      <c r="G151" t="s">
        <v>676</v>
      </c>
      <c r="H151" s="67" t="s">
        <v>3205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1479</v>
      </c>
      <c r="D152" t="s">
        <v>984</v>
      </c>
      <c r="E152" t="s">
        <v>503</v>
      </c>
      <c r="F152" t="s">
        <v>686</v>
      </c>
      <c r="G152" t="s">
        <v>676</v>
      </c>
      <c r="H152" s="67" t="s">
        <v>3205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1480</v>
      </c>
      <c r="D153" t="s">
        <v>984</v>
      </c>
      <c r="E153" t="s">
        <v>503</v>
      </c>
      <c r="F153" t="s">
        <v>686</v>
      </c>
      <c r="G153" t="s">
        <v>676</v>
      </c>
      <c r="H153" s="67" t="s">
        <v>3205</v>
      </c>
      <c r="I153">
        <v>4033</v>
      </c>
      <c r="J153" t="s">
        <v>686</v>
      </c>
    </row>
    <row r="154" spans="1:10" ht="30">
      <c r="A154" t="s">
        <v>1484</v>
      </c>
      <c r="B154" t="s">
        <v>1069</v>
      </c>
      <c r="C154" t="s">
        <v>1481</v>
      </c>
      <c r="D154" t="s">
        <v>1386</v>
      </c>
      <c r="E154" t="s">
        <v>503</v>
      </c>
      <c r="F154" t="s">
        <v>686</v>
      </c>
      <c r="G154" t="s">
        <v>676</v>
      </c>
      <c r="H154" s="67" t="s">
        <v>3205</v>
      </c>
      <c r="I154">
        <v>4035</v>
      </c>
      <c r="J154" t="s">
        <v>686</v>
      </c>
    </row>
    <row r="155" spans="1:10" ht="30">
      <c r="A155" t="s">
        <v>1485</v>
      </c>
      <c r="B155" t="s">
        <v>1068</v>
      </c>
      <c r="C155" t="s">
        <v>1482</v>
      </c>
      <c r="D155" t="s">
        <v>977</v>
      </c>
      <c r="E155" t="s">
        <v>503</v>
      </c>
      <c r="F155" t="s">
        <v>686</v>
      </c>
      <c r="G155" t="s">
        <v>676</v>
      </c>
      <c r="H155" s="67" t="s">
        <v>3205</v>
      </c>
      <c r="I155">
        <v>4033</v>
      </c>
      <c r="J155" t="s">
        <v>686</v>
      </c>
    </row>
    <row r="156" spans="1:10" ht="30">
      <c r="A156" t="s">
        <v>1105</v>
      </c>
      <c r="B156" t="s">
        <v>1106</v>
      </c>
      <c r="C156" t="s">
        <v>1108</v>
      </c>
      <c r="D156" t="s">
        <v>980</v>
      </c>
      <c r="E156" t="s">
        <v>503</v>
      </c>
      <c r="F156" t="s">
        <v>686</v>
      </c>
      <c r="G156" t="s">
        <v>676</v>
      </c>
      <c r="H156" s="67" t="s">
        <v>3205</v>
      </c>
      <c r="I156">
        <v>4033</v>
      </c>
      <c r="J156" t="s">
        <v>686</v>
      </c>
    </row>
    <row r="157" spans="1:10">
      <c r="A157" t="s">
        <v>1307</v>
      </c>
      <c r="B157" t="s">
        <v>1308</v>
      </c>
      <c r="C157" t="s">
        <v>1425</v>
      </c>
      <c r="D157" t="s">
        <v>1426</v>
      </c>
      <c r="E157">
        <v>40981</v>
      </c>
      <c r="F157" t="s">
        <v>498</v>
      </c>
      <c r="G157" t="s">
        <v>498</v>
      </c>
      <c r="H157" t="s">
        <v>2240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1313</v>
      </c>
      <c r="B160" t="s">
        <v>1314</v>
      </c>
      <c r="C160" t="s">
        <v>1429</v>
      </c>
      <c r="D160" t="s">
        <v>1389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2282</v>
      </c>
      <c r="B161" t="s">
        <v>1145</v>
      </c>
      <c r="C161" t="s">
        <v>1147</v>
      </c>
      <c r="D161" t="s">
        <v>986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1341</v>
      </c>
      <c r="B162" t="s">
        <v>1192</v>
      </c>
      <c r="C162" t="s">
        <v>1430</v>
      </c>
      <c r="D162" t="s">
        <v>1426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2303</v>
      </c>
      <c r="B163" t="s">
        <v>2148</v>
      </c>
      <c r="C163" t="s">
        <v>1431</v>
      </c>
      <c r="D163" t="s">
        <v>1382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1368</v>
      </c>
      <c r="B164" t="s">
        <v>1219</v>
      </c>
      <c r="C164" t="s">
        <v>1432</v>
      </c>
      <c r="D164" t="s">
        <v>1386</v>
      </c>
      <c r="E164" t="s">
        <v>503</v>
      </c>
      <c r="F164" t="s">
        <v>686</v>
      </c>
      <c r="G164" t="s">
        <v>676</v>
      </c>
      <c r="H164" s="67" t="s">
        <v>3205</v>
      </c>
      <c r="I164">
        <v>4035</v>
      </c>
      <c r="J164" t="s">
        <v>686</v>
      </c>
    </row>
    <row r="165" spans="1:10">
      <c r="A165" t="s">
        <v>1339</v>
      </c>
      <c r="B165" t="s">
        <v>1190</v>
      </c>
      <c r="C165" t="s">
        <v>1433</v>
      </c>
      <c r="D165" t="s">
        <v>1386</v>
      </c>
      <c r="E165">
        <v>40973</v>
      </c>
      <c r="F165" t="s">
        <v>498</v>
      </c>
      <c r="G165" t="s">
        <v>498</v>
      </c>
      <c r="H165" t="s">
        <v>1504</v>
      </c>
      <c r="I165">
        <v>4035</v>
      </c>
      <c r="J165" t="s">
        <v>498</v>
      </c>
    </row>
    <row r="166" spans="1:10" ht="30">
      <c r="A166" t="s">
        <v>1348</v>
      </c>
      <c r="B166" t="s">
        <v>1197</v>
      </c>
      <c r="C166" t="s">
        <v>1434</v>
      </c>
      <c r="D166" t="s">
        <v>984</v>
      </c>
      <c r="E166" t="s">
        <v>503</v>
      </c>
      <c r="F166" t="s">
        <v>686</v>
      </c>
      <c r="G166" t="s">
        <v>676</v>
      </c>
      <c r="H166" s="67" t="s">
        <v>3205</v>
      </c>
      <c r="I166">
        <v>4035</v>
      </c>
      <c r="J166" t="s">
        <v>686</v>
      </c>
    </row>
    <row r="167" spans="1:10" ht="30">
      <c r="A167" t="s">
        <v>1335</v>
      </c>
      <c r="B167" t="s">
        <v>1186</v>
      </c>
      <c r="C167" t="s">
        <v>1386</v>
      </c>
      <c r="D167" t="s">
        <v>1386</v>
      </c>
      <c r="E167" t="s">
        <v>503</v>
      </c>
      <c r="F167" t="s">
        <v>686</v>
      </c>
      <c r="G167" t="s">
        <v>676</v>
      </c>
      <c r="H167" s="67" t="s">
        <v>3205</v>
      </c>
      <c r="I167">
        <v>4035</v>
      </c>
      <c r="J167" t="s">
        <v>686</v>
      </c>
    </row>
    <row r="168" spans="1:10" ht="30">
      <c r="A168" t="s">
        <v>1367</v>
      </c>
      <c r="B168" t="s">
        <v>1218</v>
      </c>
      <c r="C168" t="s">
        <v>1435</v>
      </c>
      <c r="D168" s="67" t="s">
        <v>3205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1410</v>
      </c>
      <c r="B169" t="s">
        <v>1407</v>
      </c>
      <c r="C169" t="s">
        <v>1411</v>
      </c>
      <c r="D169" t="s">
        <v>1382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1346</v>
      </c>
      <c r="B171" t="s">
        <v>2244</v>
      </c>
      <c r="C171" t="s">
        <v>2080</v>
      </c>
      <c r="D171" t="s">
        <v>986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2245</v>
      </c>
      <c r="D172" t="s">
        <v>2246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2247</v>
      </c>
      <c r="C173" t="s">
        <v>2248</v>
      </c>
      <c r="D173" t="s">
        <v>1373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1537</v>
      </c>
      <c r="B174" t="s">
        <v>1538</v>
      </c>
      <c r="C174" t="s">
        <v>1542</v>
      </c>
      <c r="D174" t="s">
        <v>980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1087</v>
      </c>
      <c r="B175" t="s">
        <v>1086</v>
      </c>
      <c r="C175" t="s">
        <v>2249</v>
      </c>
      <c r="D175" s="67" t="s">
        <v>3205</v>
      </c>
      <c r="E175" s="48" t="s">
        <v>503</v>
      </c>
      <c r="F175" t="s">
        <v>686</v>
      </c>
      <c r="G175" t="s">
        <v>676</v>
      </c>
      <c r="H175" s="67" t="s">
        <v>3205</v>
      </c>
      <c r="I175">
        <v>4035</v>
      </c>
      <c r="J175" t="s">
        <v>686</v>
      </c>
    </row>
    <row r="176" spans="1:10" ht="30">
      <c r="A176" t="s">
        <v>1095</v>
      </c>
      <c r="B176" t="s">
        <v>1096</v>
      </c>
      <c r="C176" t="s">
        <v>2250</v>
      </c>
      <c r="D176" s="67" t="s">
        <v>3205</v>
      </c>
      <c r="E176" s="48" t="s">
        <v>503</v>
      </c>
      <c r="F176" t="s">
        <v>686</v>
      </c>
      <c r="G176" t="s">
        <v>676</v>
      </c>
      <c r="H176" s="67" t="s">
        <v>3205</v>
      </c>
      <c r="I176">
        <v>4033</v>
      </c>
      <c r="J176" t="s">
        <v>686</v>
      </c>
    </row>
    <row r="177" spans="1:10" ht="30">
      <c r="A177" t="s">
        <v>1110</v>
      </c>
      <c r="B177" t="s">
        <v>1111</v>
      </c>
      <c r="C177" t="s">
        <v>2251</v>
      </c>
      <c r="D177" s="67" t="s">
        <v>3205</v>
      </c>
      <c r="E177" s="48" t="s">
        <v>503</v>
      </c>
      <c r="F177" t="s">
        <v>686</v>
      </c>
      <c r="G177" t="s">
        <v>676</v>
      </c>
      <c r="H177" s="67" t="s">
        <v>3205</v>
      </c>
      <c r="I177">
        <v>4033</v>
      </c>
      <c r="J177" t="s">
        <v>686</v>
      </c>
    </row>
    <row r="178" spans="1:10">
      <c r="A178" t="s">
        <v>2278</v>
      </c>
      <c r="B178" t="s">
        <v>1116</v>
      </c>
      <c r="C178" t="s">
        <v>1118</v>
      </c>
      <c r="D178" s="48" t="s">
        <v>1382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1120</v>
      </c>
      <c r="B179" t="s">
        <v>1121</v>
      </c>
      <c r="C179" t="s">
        <v>2252</v>
      </c>
      <c r="D179" t="s">
        <v>980</v>
      </c>
      <c r="E179" s="48" t="s">
        <v>503</v>
      </c>
      <c r="F179" t="s">
        <v>686</v>
      </c>
      <c r="G179" t="s">
        <v>676</v>
      </c>
      <c r="H179" s="67" t="s">
        <v>3205</v>
      </c>
      <c r="I179">
        <v>4033</v>
      </c>
      <c r="J179" t="s">
        <v>686</v>
      </c>
    </row>
    <row r="180" spans="1:10" ht="30">
      <c r="A180" t="s">
        <v>1129</v>
      </c>
      <c r="B180" t="s">
        <v>1130</v>
      </c>
      <c r="C180" t="s">
        <v>1132</v>
      </c>
      <c r="D180" s="67" t="s">
        <v>3205</v>
      </c>
      <c r="E180" s="48" t="s">
        <v>503</v>
      </c>
      <c r="F180" t="s">
        <v>686</v>
      </c>
      <c r="G180" t="s">
        <v>676</v>
      </c>
      <c r="H180" s="67" t="s">
        <v>3205</v>
      </c>
      <c r="I180">
        <v>4033</v>
      </c>
      <c r="J180" t="s">
        <v>686</v>
      </c>
    </row>
    <row r="181" spans="1:10" ht="30">
      <c r="A181" t="s">
        <v>1139</v>
      </c>
      <c r="B181" t="s">
        <v>1140</v>
      </c>
      <c r="C181" t="s">
        <v>1142</v>
      </c>
      <c r="D181" t="s">
        <v>970</v>
      </c>
      <c r="E181" s="48" t="s">
        <v>503</v>
      </c>
      <c r="F181" t="s">
        <v>686</v>
      </c>
      <c r="G181" t="s">
        <v>676</v>
      </c>
      <c r="H181" s="67" t="s">
        <v>3205</v>
      </c>
      <c r="I181">
        <v>4033</v>
      </c>
      <c r="J181" t="s">
        <v>686</v>
      </c>
    </row>
    <row r="182" spans="1:10" ht="30">
      <c r="A182" t="s">
        <v>1149</v>
      </c>
      <c r="B182" t="s">
        <v>1150</v>
      </c>
      <c r="C182" t="s">
        <v>1152</v>
      </c>
      <c r="D182" t="s">
        <v>1385</v>
      </c>
      <c r="E182" s="48" t="s">
        <v>503</v>
      </c>
      <c r="F182" t="s">
        <v>686</v>
      </c>
      <c r="G182" t="s">
        <v>676</v>
      </c>
      <c r="H182" s="67" t="s">
        <v>3205</v>
      </c>
      <c r="I182">
        <v>4035</v>
      </c>
      <c r="J182" t="s">
        <v>686</v>
      </c>
    </row>
    <row r="183" spans="1:10" ht="30">
      <c r="A183" t="s">
        <v>1333</v>
      </c>
      <c r="B183" t="s">
        <v>1184</v>
      </c>
      <c r="C183" t="s">
        <v>2253</v>
      </c>
      <c r="D183" t="s">
        <v>977</v>
      </c>
      <c r="E183" s="48" t="s">
        <v>503</v>
      </c>
      <c r="F183" t="s">
        <v>686</v>
      </c>
      <c r="G183" t="s">
        <v>676</v>
      </c>
      <c r="H183" s="67" t="s">
        <v>3205</v>
      </c>
      <c r="I183">
        <v>4033</v>
      </c>
      <c r="J183" t="s">
        <v>686</v>
      </c>
    </row>
    <row r="184" spans="1:10" ht="30">
      <c r="A184" t="s">
        <v>1334</v>
      </c>
      <c r="B184" t="s">
        <v>1185</v>
      </c>
      <c r="C184" t="s">
        <v>2254</v>
      </c>
      <c r="D184" t="s">
        <v>980</v>
      </c>
      <c r="E184" s="48" t="s">
        <v>503</v>
      </c>
      <c r="F184" t="s">
        <v>686</v>
      </c>
      <c r="G184" t="s">
        <v>676</v>
      </c>
      <c r="H184" s="67" t="s">
        <v>3205</v>
      </c>
      <c r="I184">
        <v>4033</v>
      </c>
      <c r="J184" t="s">
        <v>686</v>
      </c>
    </row>
    <row r="185" spans="1:10" ht="30">
      <c r="A185" t="s">
        <v>1336</v>
      </c>
      <c r="B185" t="s">
        <v>1187</v>
      </c>
      <c r="C185" t="s">
        <v>2255</v>
      </c>
      <c r="D185" t="s">
        <v>1388</v>
      </c>
      <c r="E185" s="48" t="s">
        <v>503</v>
      </c>
      <c r="F185" t="s">
        <v>686</v>
      </c>
      <c r="G185" t="s">
        <v>676</v>
      </c>
      <c r="H185" s="67" t="s">
        <v>3205</v>
      </c>
      <c r="I185">
        <v>4033</v>
      </c>
      <c r="J185" t="s">
        <v>686</v>
      </c>
    </row>
    <row r="186" spans="1:10" ht="30">
      <c r="A186" t="s">
        <v>1337</v>
      </c>
      <c r="B186" t="s">
        <v>1188</v>
      </c>
      <c r="C186" t="s">
        <v>2256</v>
      </c>
      <c r="D186" t="s">
        <v>970</v>
      </c>
      <c r="E186" s="48" t="s">
        <v>503</v>
      </c>
      <c r="F186" t="s">
        <v>686</v>
      </c>
      <c r="G186" t="s">
        <v>676</v>
      </c>
      <c r="H186" s="67" t="s">
        <v>3205</v>
      </c>
      <c r="I186">
        <v>4033</v>
      </c>
      <c r="J186" t="s">
        <v>686</v>
      </c>
    </row>
    <row r="187" spans="1:10" ht="30">
      <c r="A187" t="s">
        <v>1340</v>
      </c>
      <c r="B187" t="s">
        <v>1191</v>
      </c>
      <c r="C187" t="s">
        <v>2257</v>
      </c>
      <c r="D187" t="s">
        <v>968</v>
      </c>
      <c r="E187" s="48" t="s">
        <v>503</v>
      </c>
      <c r="F187" t="s">
        <v>686</v>
      </c>
      <c r="G187" t="s">
        <v>676</v>
      </c>
      <c r="H187" s="67" t="s">
        <v>3205</v>
      </c>
      <c r="I187">
        <v>4033</v>
      </c>
      <c r="J187" t="s">
        <v>686</v>
      </c>
    </row>
    <row r="188" spans="1:10" ht="30">
      <c r="A188" t="s">
        <v>1342</v>
      </c>
      <c r="B188" t="s">
        <v>1193</v>
      </c>
      <c r="C188" t="s">
        <v>2206</v>
      </c>
      <c r="D188" t="s">
        <v>986</v>
      </c>
      <c r="E188" s="48" t="s">
        <v>503</v>
      </c>
      <c r="F188" t="s">
        <v>686</v>
      </c>
      <c r="G188" t="s">
        <v>676</v>
      </c>
      <c r="H188" s="67" t="s">
        <v>3205</v>
      </c>
      <c r="I188">
        <v>4033</v>
      </c>
      <c r="J188" t="s">
        <v>686</v>
      </c>
    </row>
    <row r="189" spans="1:10" ht="30">
      <c r="A189" t="s">
        <v>1343</v>
      </c>
      <c r="B189" t="s">
        <v>1194</v>
      </c>
      <c r="C189" t="s">
        <v>2258</v>
      </c>
      <c r="D189" t="s">
        <v>970</v>
      </c>
      <c r="E189" s="48" t="s">
        <v>503</v>
      </c>
      <c r="F189" t="s">
        <v>686</v>
      </c>
      <c r="G189" t="s">
        <v>676</v>
      </c>
      <c r="H189" s="67" t="s">
        <v>3205</v>
      </c>
      <c r="I189">
        <v>4033</v>
      </c>
      <c r="J189" t="s">
        <v>686</v>
      </c>
    </row>
    <row r="190" spans="1:10" ht="30">
      <c r="A190" t="s">
        <v>1344</v>
      </c>
      <c r="B190" t="s">
        <v>1195</v>
      </c>
      <c r="C190" t="s">
        <v>2171</v>
      </c>
      <c r="D190" t="s">
        <v>970</v>
      </c>
      <c r="E190" s="48" t="s">
        <v>503</v>
      </c>
      <c r="F190" t="s">
        <v>686</v>
      </c>
      <c r="G190" t="s">
        <v>676</v>
      </c>
      <c r="H190" s="67" t="s">
        <v>3205</v>
      </c>
      <c r="I190">
        <v>4033</v>
      </c>
      <c r="J190" t="s">
        <v>686</v>
      </c>
    </row>
    <row r="191" spans="1:10" ht="30">
      <c r="A191" t="s">
        <v>1347</v>
      </c>
      <c r="B191" t="s">
        <v>1196</v>
      </c>
      <c r="C191" t="s">
        <v>2183</v>
      </c>
      <c r="D191" t="s">
        <v>2259</v>
      </c>
      <c r="E191" s="48" t="s">
        <v>503</v>
      </c>
      <c r="F191" t="s">
        <v>686</v>
      </c>
      <c r="G191" t="s">
        <v>676</v>
      </c>
      <c r="H191" s="67" t="s">
        <v>3205</v>
      </c>
      <c r="I191">
        <v>4033</v>
      </c>
      <c r="J191" t="s">
        <v>686</v>
      </c>
    </row>
    <row r="192" spans="1:10" ht="30">
      <c r="A192" t="s">
        <v>1349</v>
      </c>
      <c r="B192" t="s">
        <v>1199</v>
      </c>
      <c r="C192" t="s">
        <v>2153</v>
      </c>
      <c r="D192" t="s">
        <v>1388</v>
      </c>
      <c r="E192" s="48" t="s">
        <v>503</v>
      </c>
      <c r="F192" t="s">
        <v>686</v>
      </c>
      <c r="G192" t="s">
        <v>676</v>
      </c>
      <c r="H192" s="67" t="s">
        <v>3205</v>
      </c>
      <c r="I192">
        <v>4033</v>
      </c>
      <c r="J192" t="s">
        <v>686</v>
      </c>
    </row>
    <row r="193" spans="1:10" ht="30">
      <c r="A193" t="s">
        <v>1350</v>
      </c>
      <c r="B193" t="s">
        <v>1200</v>
      </c>
      <c r="C193" t="s">
        <v>2260</v>
      </c>
      <c r="D193" t="s">
        <v>2259</v>
      </c>
      <c r="E193" s="48" t="s">
        <v>503</v>
      </c>
      <c r="F193" t="s">
        <v>686</v>
      </c>
      <c r="G193" t="s">
        <v>676</v>
      </c>
      <c r="H193" s="67" t="s">
        <v>3205</v>
      </c>
      <c r="I193">
        <v>4033</v>
      </c>
      <c r="J193" t="s">
        <v>686</v>
      </c>
    </row>
    <row r="194" spans="1:10" ht="30">
      <c r="A194" t="s">
        <v>1351</v>
      </c>
      <c r="B194" t="s">
        <v>1201</v>
      </c>
      <c r="C194" t="s">
        <v>2196</v>
      </c>
      <c r="D194" t="s">
        <v>977</v>
      </c>
      <c r="E194" s="48" t="s">
        <v>503</v>
      </c>
      <c r="F194" t="s">
        <v>686</v>
      </c>
      <c r="G194" t="s">
        <v>676</v>
      </c>
      <c r="H194" s="67" t="s">
        <v>3205</v>
      </c>
      <c r="I194">
        <v>4033</v>
      </c>
      <c r="J194" t="s">
        <v>686</v>
      </c>
    </row>
    <row r="195" spans="1:10">
      <c r="A195" t="s">
        <v>1352</v>
      </c>
      <c r="B195" t="s">
        <v>1202</v>
      </c>
      <c r="C195" t="s">
        <v>2261</v>
      </c>
      <c r="D195" t="s">
        <v>2262</v>
      </c>
      <c r="E195" s="48">
        <v>41001</v>
      </c>
      <c r="F195" t="s">
        <v>498</v>
      </c>
      <c r="G195" t="s">
        <v>498</v>
      </c>
      <c r="H195" s="48" t="s">
        <v>2965</v>
      </c>
      <c r="I195">
        <v>4033</v>
      </c>
      <c r="J195" t="s">
        <v>498</v>
      </c>
    </row>
    <row r="196" spans="1:10" ht="30">
      <c r="A196" t="s">
        <v>1353</v>
      </c>
      <c r="B196" t="s">
        <v>1203</v>
      </c>
      <c r="C196" t="s">
        <v>2263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3205</v>
      </c>
      <c r="I196">
        <v>4035</v>
      </c>
      <c r="J196" t="s">
        <v>686</v>
      </c>
    </row>
    <row r="197" spans="1:10" ht="30">
      <c r="A197" t="s">
        <v>1354</v>
      </c>
      <c r="B197" t="s">
        <v>1204</v>
      </c>
      <c r="C197" t="s">
        <v>2175</v>
      </c>
      <c r="D197" t="s">
        <v>2264</v>
      </c>
      <c r="E197" s="48" t="s">
        <v>503</v>
      </c>
      <c r="F197" t="s">
        <v>686</v>
      </c>
      <c r="G197" t="s">
        <v>676</v>
      </c>
      <c r="H197" s="67" t="s">
        <v>3205</v>
      </c>
      <c r="I197">
        <v>4033</v>
      </c>
      <c r="J197" t="s">
        <v>686</v>
      </c>
    </row>
    <row r="198" spans="1:10" ht="30">
      <c r="A198" t="s">
        <v>1355</v>
      </c>
      <c r="B198" t="s">
        <v>1205</v>
      </c>
      <c r="C198" t="s">
        <v>2265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3205</v>
      </c>
      <c r="I198">
        <v>4033</v>
      </c>
      <c r="J198" t="s">
        <v>686</v>
      </c>
    </row>
    <row r="199" spans="1:10" ht="30">
      <c r="A199" t="s">
        <v>1356</v>
      </c>
      <c r="B199" t="s">
        <v>1206</v>
      </c>
      <c r="C199" t="s">
        <v>2266</v>
      </c>
      <c r="D199" t="s">
        <v>980</v>
      </c>
      <c r="E199" s="48" t="s">
        <v>503</v>
      </c>
      <c r="F199" t="s">
        <v>686</v>
      </c>
      <c r="G199" t="s">
        <v>676</v>
      </c>
      <c r="H199" s="67" t="s">
        <v>3205</v>
      </c>
      <c r="I199">
        <v>4033</v>
      </c>
      <c r="J199" t="s">
        <v>686</v>
      </c>
    </row>
    <row r="200" spans="1:10" ht="30">
      <c r="A200" t="s">
        <v>1357</v>
      </c>
      <c r="B200" t="s">
        <v>1208</v>
      </c>
      <c r="C200" t="s">
        <v>2267</v>
      </c>
      <c r="D200" t="s">
        <v>1388</v>
      </c>
      <c r="E200" s="48" t="s">
        <v>503</v>
      </c>
      <c r="F200" t="s">
        <v>686</v>
      </c>
      <c r="G200" t="s">
        <v>676</v>
      </c>
      <c r="H200" s="67" t="s">
        <v>3205</v>
      </c>
      <c r="I200">
        <v>4033</v>
      </c>
      <c r="J200" t="s">
        <v>686</v>
      </c>
    </row>
    <row r="201" spans="1:10">
      <c r="A201" t="s">
        <v>1358</v>
      </c>
      <c r="B201" t="s">
        <v>1209</v>
      </c>
      <c r="C201" t="s">
        <v>2186</v>
      </c>
      <c r="D201" t="s">
        <v>986</v>
      </c>
      <c r="E201">
        <v>40990</v>
      </c>
      <c r="F201" t="s">
        <v>498</v>
      </c>
      <c r="G201" t="s">
        <v>498</v>
      </c>
      <c r="H201" t="s">
        <v>2328</v>
      </c>
      <c r="I201">
        <v>4033</v>
      </c>
      <c r="J201" t="s">
        <v>498</v>
      </c>
    </row>
    <row r="202" spans="1:10" ht="30">
      <c r="A202" t="s">
        <v>1360</v>
      </c>
      <c r="B202" t="s">
        <v>1211</v>
      </c>
      <c r="C202" t="s">
        <v>2329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3205</v>
      </c>
      <c r="I202">
        <v>4035</v>
      </c>
      <c r="J202" t="s">
        <v>686</v>
      </c>
    </row>
    <row r="203" spans="1:10">
      <c r="A203" t="s">
        <v>2280</v>
      </c>
      <c r="B203" t="s">
        <v>2198</v>
      </c>
      <c r="C203" t="s">
        <v>2330</v>
      </c>
      <c r="D203" t="s">
        <v>1373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1362</v>
      </c>
      <c r="B204" t="s">
        <v>1213</v>
      </c>
      <c r="C204" t="s">
        <v>2331</v>
      </c>
      <c r="D204" t="s">
        <v>1426</v>
      </c>
      <c r="E204" s="48" t="s">
        <v>503</v>
      </c>
      <c r="F204" t="s">
        <v>686</v>
      </c>
      <c r="G204" t="s">
        <v>676</v>
      </c>
      <c r="H204" s="67" t="s">
        <v>3205</v>
      </c>
      <c r="I204">
        <v>4033</v>
      </c>
      <c r="J204" t="s">
        <v>686</v>
      </c>
    </row>
    <row r="205" spans="1:10" ht="30">
      <c r="A205" t="s">
        <v>1363</v>
      </c>
      <c r="B205" t="s">
        <v>1214</v>
      </c>
      <c r="C205" t="s">
        <v>2332</v>
      </c>
      <c r="D205" t="s">
        <v>1382</v>
      </c>
      <c r="E205" s="48" t="s">
        <v>503</v>
      </c>
      <c r="F205" t="s">
        <v>686</v>
      </c>
      <c r="G205" t="s">
        <v>676</v>
      </c>
      <c r="H205" s="67" t="s">
        <v>3205</v>
      </c>
      <c r="I205">
        <v>4033</v>
      </c>
      <c r="J205" t="s">
        <v>686</v>
      </c>
    </row>
    <row r="206" spans="1:10" ht="30">
      <c r="A206" t="s">
        <v>1364</v>
      </c>
      <c r="B206" t="s">
        <v>1215</v>
      </c>
      <c r="C206" t="s">
        <v>2333</v>
      </c>
      <c r="D206" t="s">
        <v>1382</v>
      </c>
      <c r="E206" s="48" t="s">
        <v>503</v>
      </c>
      <c r="F206" t="s">
        <v>686</v>
      </c>
      <c r="G206" t="s">
        <v>676</v>
      </c>
      <c r="H206" s="67" t="s">
        <v>3205</v>
      </c>
      <c r="I206">
        <v>4033</v>
      </c>
      <c r="J206" t="s">
        <v>686</v>
      </c>
    </row>
    <row r="207" spans="1:10" ht="30">
      <c r="A207" t="s">
        <v>1365</v>
      </c>
      <c r="B207" t="s">
        <v>1216</v>
      </c>
      <c r="C207" t="s">
        <v>2132</v>
      </c>
      <c r="D207" t="s">
        <v>1386</v>
      </c>
      <c r="E207" s="48" t="s">
        <v>503</v>
      </c>
      <c r="F207" t="s">
        <v>686</v>
      </c>
      <c r="G207" t="s">
        <v>676</v>
      </c>
      <c r="H207" s="67" t="s">
        <v>3205</v>
      </c>
      <c r="I207">
        <v>4035</v>
      </c>
      <c r="J207" t="s">
        <v>686</v>
      </c>
    </row>
    <row r="208" spans="1:10" ht="30">
      <c r="A208" t="s">
        <v>1366</v>
      </c>
      <c r="B208" t="s">
        <v>1217</v>
      </c>
      <c r="C208" t="s">
        <v>2334</v>
      </c>
      <c r="D208" t="s">
        <v>986</v>
      </c>
      <c r="E208" s="48" t="s">
        <v>503</v>
      </c>
      <c r="F208" t="s">
        <v>686</v>
      </c>
      <c r="G208" t="s">
        <v>676</v>
      </c>
      <c r="H208" s="67" t="s">
        <v>3205</v>
      </c>
      <c r="I208">
        <v>4033</v>
      </c>
      <c r="J208" t="s">
        <v>686</v>
      </c>
    </row>
    <row r="209" spans="1:10" ht="30">
      <c r="A209" t="s">
        <v>1370</v>
      </c>
      <c r="B209" t="s">
        <v>1221</v>
      </c>
      <c r="C209" t="s">
        <v>2335</v>
      </c>
      <c r="D209" t="s">
        <v>1382</v>
      </c>
      <c r="E209" s="48" t="s">
        <v>503</v>
      </c>
      <c r="F209" t="s">
        <v>686</v>
      </c>
      <c r="G209" t="s">
        <v>676</v>
      </c>
      <c r="H209" s="67" t="s">
        <v>3205</v>
      </c>
      <c r="I209">
        <v>4033</v>
      </c>
      <c r="J209" t="s">
        <v>686</v>
      </c>
    </row>
    <row r="210" spans="1:10" ht="30">
      <c r="A210" t="s">
        <v>1371</v>
      </c>
      <c r="B210" t="s">
        <v>1222</v>
      </c>
      <c r="C210" t="s">
        <v>2336</v>
      </c>
      <c r="D210" t="s">
        <v>1382</v>
      </c>
      <c r="E210" s="48" t="s">
        <v>503</v>
      </c>
      <c r="F210" t="s">
        <v>686</v>
      </c>
      <c r="G210" t="s">
        <v>676</v>
      </c>
      <c r="H210" s="67" t="s">
        <v>3205</v>
      </c>
      <c r="I210">
        <v>4033</v>
      </c>
      <c r="J210" t="s">
        <v>686</v>
      </c>
    </row>
    <row r="211" spans="1:10" ht="30">
      <c r="A211" t="s">
        <v>1305</v>
      </c>
      <c r="B211" t="s">
        <v>1306</v>
      </c>
      <c r="C211" t="s">
        <v>2210</v>
      </c>
      <c r="D211" t="s">
        <v>1386</v>
      </c>
      <c r="E211" s="48" t="s">
        <v>503</v>
      </c>
      <c r="F211" t="s">
        <v>686</v>
      </c>
      <c r="G211" t="s">
        <v>676</v>
      </c>
      <c r="H211" s="67" t="s">
        <v>3205</v>
      </c>
      <c r="I211">
        <v>4033</v>
      </c>
      <c r="J211" t="s">
        <v>686</v>
      </c>
    </row>
    <row r="212" spans="1:10" ht="30">
      <c r="A212" t="s">
        <v>1309</v>
      </c>
      <c r="B212" t="s">
        <v>1310</v>
      </c>
      <c r="C212" s="48" t="s">
        <v>2491</v>
      </c>
      <c r="D212" s="48" t="s">
        <v>980</v>
      </c>
      <c r="E212" s="48" t="s">
        <v>503</v>
      </c>
      <c r="F212" t="s">
        <v>686</v>
      </c>
      <c r="G212" t="s">
        <v>676</v>
      </c>
      <c r="H212" s="67" t="s">
        <v>3205</v>
      </c>
      <c r="I212">
        <v>4033</v>
      </c>
      <c r="J212" t="s">
        <v>686</v>
      </c>
    </row>
    <row r="213" spans="1:10" ht="30">
      <c r="A213" t="s">
        <v>1311</v>
      </c>
      <c r="B213" t="s">
        <v>1312</v>
      </c>
      <c r="C213" s="48" t="s">
        <v>2218</v>
      </c>
      <c r="D213" s="48" t="s">
        <v>1389</v>
      </c>
      <c r="E213" s="48" t="s">
        <v>503</v>
      </c>
      <c r="F213" t="s">
        <v>686</v>
      </c>
      <c r="G213" t="s">
        <v>676</v>
      </c>
      <c r="H213" s="67" t="s">
        <v>3205</v>
      </c>
      <c r="I213">
        <v>4035</v>
      </c>
      <c r="J213" t="s">
        <v>686</v>
      </c>
    </row>
    <row r="214" spans="1:10" ht="30">
      <c r="A214" t="s">
        <v>1315</v>
      </c>
      <c r="B214" t="s">
        <v>1316</v>
      </c>
      <c r="C214" s="48" t="s">
        <v>2223</v>
      </c>
      <c r="D214" s="48" t="s">
        <v>980</v>
      </c>
      <c r="E214" s="48" t="s">
        <v>503</v>
      </c>
      <c r="F214" t="s">
        <v>686</v>
      </c>
      <c r="G214" t="s">
        <v>676</v>
      </c>
      <c r="H214" s="67" t="s">
        <v>3205</v>
      </c>
      <c r="I214">
        <v>4033</v>
      </c>
      <c r="J214" t="s">
        <v>686</v>
      </c>
    </row>
    <row r="215" spans="1:10" ht="30">
      <c r="A215" t="s">
        <v>1317</v>
      </c>
      <c r="B215" t="s">
        <v>1318</v>
      </c>
      <c r="C215" s="48" t="s">
        <v>2226</v>
      </c>
      <c r="D215" s="48" t="s">
        <v>1389</v>
      </c>
      <c r="E215" s="48" t="s">
        <v>503</v>
      </c>
      <c r="F215" t="s">
        <v>686</v>
      </c>
      <c r="G215" t="s">
        <v>676</v>
      </c>
      <c r="H215" s="67" t="s">
        <v>3205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2269</v>
      </c>
      <c r="D216" t="s">
        <v>966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1377</v>
      </c>
      <c r="B217" t="s">
        <v>1378</v>
      </c>
      <c r="C217" t="s">
        <v>2337</v>
      </c>
      <c r="D217" t="s">
        <v>980</v>
      </c>
      <c r="E217" t="s">
        <v>503</v>
      </c>
      <c r="F217" t="s">
        <v>686</v>
      </c>
      <c r="G217" s="48" t="s">
        <v>676</v>
      </c>
      <c r="H217" t="s">
        <v>2325</v>
      </c>
      <c r="I217">
        <v>4033</v>
      </c>
      <c r="J217" t="s">
        <v>686</v>
      </c>
    </row>
    <row r="218" spans="1:10">
      <c r="A218" t="s">
        <v>1359</v>
      </c>
      <c r="B218" t="s">
        <v>2154</v>
      </c>
      <c r="C218" t="s">
        <v>2156</v>
      </c>
      <c r="D218" t="s">
        <v>1389</v>
      </c>
      <c r="E218" t="s">
        <v>503</v>
      </c>
      <c r="F218" t="s">
        <v>686</v>
      </c>
      <c r="G218" s="48" t="s">
        <v>676</v>
      </c>
      <c r="H218" t="s">
        <v>2325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981</v>
      </c>
      <c r="D219" s="48" t="s">
        <v>982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2346</v>
      </c>
      <c r="B220" t="s">
        <v>2360</v>
      </c>
      <c r="C220" s="48" t="s">
        <v>2493</v>
      </c>
      <c r="D220" s="48" t="s">
        <v>1373</v>
      </c>
      <c r="E220" t="s">
        <v>503</v>
      </c>
      <c r="F220" t="s">
        <v>686</v>
      </c>
      <c r="G220" t="s">
        <v>676</v>
      </c>
      <c r="H220" s="67" t="s">
        <v>3205</v>
      </c>
      <c r="I220">
        <v>4033</v>
      </c>
      <c r="J220" t="s">
        <v>686</v>
      </c>
    </row>
    <row r="221" spans="1:10">
      <c r="A221" t="s">
        <v>2347</v>
      </c>
      <c r="B221" t="s">
        <v>2361</v>
      </c>
      <c r="C221" s="48" t="s">
        <v>2375</v>
      </c>
      <c r="D221" s="48" t="s">
        <v>977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2348</v>
      </c>
      <c r="B222" t="s">
        <v>2362</v>
      </c>
      <c r="C222" s="48" t="s">
        <v>2494</v>
      </c>
      <c r="D222" s="48" t="s">
        <v>1385</v>
      </c>
      <c r="E222" s="48" t="s">
        <v>503</v>
      </c>
      <c r="F222" s="48" t="s">
        <v>686</v>
      </c>
      <c r="G222" s="48" t="s">
        <v>676</v>
      </c>
      <c r="H222" s="67" t="s">
        <v>3205</v>
      </c>
      <c r="I222">
        <v>4035</v>
      </c>
      <c r="J222" t="s">
        <v>686</v>
      </c>
    </row>
    <row r="223" spans="1:10">
      <c r="A223" t="s">
        <v>2349</v>
      </c>
      <c r="B223" t="s">
        <v>2445</v>
      </c>
      <c r="C223" t="s">
        <v>2381</v>
      </c>
      <c r="D223" t="s">
        <v>966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2350</v>
      </c>
      <c r="B224" t="s">
        <v>2363</v>
      </c>
      <c r="C224" s="48" t="s">
        <v>2495</v>
      </c>
      <c r="D224" s="48" t="s">
        <v>966</v>
      </c>
      <c r="E224">
        <v>40996</v>
      </c>
      <c r="F224" t="s">
        <v>498</v>
      </c>
      <c r="G224" t="s">
        <v>498</v>
      </c>
      <c r="H224" s="48" t="s">
        <v>2496</v>
      </c>
      <c r="I224">
        <v>4033</v>
      </c>
      <c r="J224" t="s">
        <v>498</v>
      </c>
    </row>
    <row r="225" spans="1:10" ht="30">
      <c r="A225" t="s">
        <v>2351</v>
      </c>
      <c r="B225" t="s">
        <v>2364</v>
      </c>
      <c r="C225" s="48" t="s">
        <v>2497</v>
      </c>
      <c r="D225" s="48" t="s">
        <v>1382</v>
      </c>
      <c r="E225" t="s">
        <v>503</v>
      </c>
      <c r="F225" t="s">
        <v>686</v>
      </c>
      <c r="G225" t="s">
        <v>676</v>
      </c>
      <c r="H225" s="67" t="s">
        <v>3205</v>
      </c>
      <c r="I225">
        <v>4033</v>
      </c>
      <c r="J225" t="s">
        <v>686</v>
      </c>
    </row>
    <row r="226" spans="1:10">
      <c r="A226" t="s">
        <v>2660</v>
      </c>
      <c r="B226" t="s">
        <v>2633</v>
      </c>
      <c r="C226" s="48" t="s">
        <v>2966</v>
      </c>
      <c r="D226" s="48" t="s">
        <v>984</v>
      </c>
      <c r="E226" s="48">
        <v>41038</v>
      </c>
      <c r="F226" s="48" t="s">
        <v>684</v>
      </c>
      <c r="G226" s="48" t="s">
        <v>684</v>
      </c>
      <c r="H226" s="48" t="s">
        <v>2967</v>
      </c>
      <c r="I226">
        <v>4035</v>
      </c>
      <c r="J226" t="s">
        <v>684</v>
      </c>
    </row>
    <row r="227" spans="1:10" ht="30">
      <c r="A227" t="s">
        <v>2353</v>
      </c>
      <c r="B227" t="s">
        <v>2366</v>
      </c>
      <c r="C227" s="48" t="s">
        <v>2499</v>
      </c>
      <c r="D227" s="48" t="s">
        <v>984</v>
      </c>
      <c r="E227" t="s">
        <v>503</v>
      </c>
      <c r="F227" t="s">
        <v>686</v>
      </c>
      <c r="G227" t="s">
        <v>676</v>
      </c>
      <c r="H227" s="67" t="s">
        <v>3205</v>
      </c>
      <c r="I227">
        <v>4033</v>
      </c>
      <c r="J227" t="s">
        <v>686</v>
      </c>
    </row>
    <row r="228" spans="1:10" ht="30">
      <c r="A228" t="s">
        <v>2354</v>
      </c>
      <c r="B228" t="s">
        <v>2367</v>
      </c>
      <c r="C228" s="48" t="s">
        <v>2500</v>
      </c>
      <c r="D228" s="48" t="s">
        <v>977</v>
      </c>
      <c r="E228" s="48" t="s">
        <v>503</v>
      </c>
      <c r="F228" s="48" t="s">
        <v>686</v>
      </c>
      <c r="G228" s="48" t="s">
        <v>676</v>
      </c>
      <c r="H228" s="67" t="s">
        <v>3205</v>
      </c>
      <c r="I228">
        <v>4033</v>
      </c>
      <c r="J228" t="s">
        <v>686</v>
      </c>
    </row>
    <row r="229" spans="1:10">
      <c r="A229" t="s">
        <v>1303</v>
      </c>
      <c r="B229" t="s">
        <v>1304</v>
      </c>
      <c r="C229" s="48" t="s">
        <v>2492</v>
      </c>
      <c r="D229" s="48" t="s">
        <v>1389</v>
      </c>
      <c r="E229" s="48">
        <v>41002</v>
      </c>
      <c r="F229" s="48" t="s">
        <v>498</v>
      </c>
      <c r="G229" s="48" t="s">
        <v>498</v>
      </c>
      <c r="H229" s="48" t="s">
        <v>2325</v>
      </c>
      <c r="I229">
        <v>4035</v>
      </c>
      <c r="J229" t="s">
        <v>498</v>
      </c>
    </row>
    <row r="230" spans="1:10">
      <c r="A230" t="s">
        <v>2356</v>
      </c>
      <c r="B230" t="s">
        <v>2430</v>
      </c>
      <c r="C230" s="48" t="s">
        <v>2502</v>
      </c>
      <c r="D230" s="48" t="s">
        <v>1373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2357</v>
      </c>
      <c r="B231" t="s">
        <v>2369</v>
      </c>
      <c r="C231" s="48" t="s">
        <v>2503</v>
      </c>
      <c r="D231" s="48" t="s">
        <v>1389</v>
      </c>
      <c r="E231" s="48" t="s">
        <v>503</v>
      </c>
      <c r="F231" s="48" t="s">
        <v>686</v>
      </c>
      <c r="G231" s="48" t="s">
        <v>676</v>
      </c>
      <c r="H231" s="67" t="s">
        <v>3205</v>
      </c>
      <c r="I231">
        <v>4035</v>
      </c>
      <c r="J231" t="s">
        <v>686</v>
      </c>
    </row>
    <row r="232" spans="1:10">
      <c r="A232" t="s">
        <v>2358</v>
      </c>
      <c r="B232" t="s">
        <v>2370</v>
      </c>
      <c r="C232" s="48" t="s">
        <v>2405</v>
      </c>
      <c r="D232" s="48" t="s">
        <v>1382</v>
      </c>
      <c r="E232" s="48">
        <v>40998</v>
      </c>
      <c r="F232" s="48" t="s">
        <v>498</v>
      </c>
      <c r="G232" s="48" t="s">
        <v>498</v>
      </c>
      <c r="H232" s="48" t="s">
        <v>2968</v>
      </c>
      <c r="I232">
        <v>4033</v>
      </c>
      <c r="J232" t="s">
        <v>498</v>
      </c>
    </row>
    <row r="233" spans="1:10">
      <c r="A233" t="s">
        <v>2352</v>
      </c>
      <c r="B233" t="s">
        <v>2365</v>
      </c>
      <c r="C233" s="48" t="s">
        <v>2498</v>
      </c>
      <c r="D233" s="48" t="s">
        <v>1386</v>
      </c>
      <c r="E233" s="48">
        <v>41031</v>
      </c>
      <c r="F233" s="48" t="s">
        <v>498</v>
      </c>
      <c r="G233" s="48" t="s">
        <v>498</v>
      </c>
      <c r="H233" s="48" t="s">
        <v>2967</v>
      </c>
      <c r="I233">
        <v>4035</v>
      </c>
      <c r="J233" t="s">
        <v>498</v>
      </c>
    </row>
    <row r="234" spans="1:10">
      <c r="A234" t="s">
        <v>1100</v>
      </c>
      <c r="B234" t="s">
        <v>1101</v>
      </c>
      <c r="C234" t="s">
        <v>2969</v>
      </c>
      <c r="D234" t="s">
        <v>966</v>
      </c>
      <c r="E234">
        <v>41010</v>
      </c>
      <c r="F234" t="s">
        <v>498</v>
      </c>
      <c r="G234" t="s">
        <v>498</v>
      </c>
      <c r="H234" t="s">
        <v>2959</v>
      </c>
      <c r="I234">
        <v>4033</v>
      </c>
      <c r="J234" t="s">
        <v>498</v>
      </c>
    </row>
    <row r="235" spans="1:10">
      <c r="A235" t="s">
        <v>2312</v>
      </c>
      <c r="B235" t="s">
        <v>1190</v>
      </c>
      <c r="C235" t="s">
        <v>2318</v>
      </c>
      <c r="D235" t="s">
        <v>1386</v>
      </c>
      <c r="E235">
        <v>41019</v>
      </c>
      <c r="F235" t="s">
        <v>686</v>
      </c>
      <c r="G235" t="s">
        <v>676</v>
      </c>
      <c r="H235" t="s">
        <v>2967</v>
      </c>
      <c r="I235">
        <v>4035</v>
      </c>
      <c r="J235" t="s">
        <v>686</v>
      </c>
    </row>
    <row r="236" spans="1:10" ht="30">
      <c r="A236" t="s">
        <v>2475</v>
      </c>
      <c r="B236" t="s">
        <v>2476</v>
      </c>
      <c r="C236" t="s">
        <v>2488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3205</v>
      </c>
      <c r="I236">
        <v>4033</v>
      </c>
      <c r="J236" t="s">
        <v>686</v>
      </c>
    </row>
    <row r="237" spans="1:10">
      <c r="A237" t="s">
        <v>2536</v>
      </c>
      <c r="B237" t="s">
        <v>2529</v>
      </c>
      <c r="C237" t="s">
        <v>2531</v>
      </c>
      <c r="D237" t="s">
        <v>1382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2525</v>
      </c>
      <c r="B238" t="s">
        <v>1793</v>
      </c>
      <c r="C238" t="s">
        <v>2970</v>
      </c>
      <c r="D238" t="s">
        <v>1426</v>
      </c>
      <c r="E238" t="s">
        <v>503</v>
      </c>
      <c r="F238" t="s">
        <v>686</v>
      </c>
      <c r="G238" t="s">
        <v>676</v>
      </c>
      <c r="H238" t="s">
        <v>2959</v>
      </c>
      <c r="I238">
        <v>4033</v>
      </c>
      <c r="J238" t="s">
        <v>686</v>
      </c>
    </row>
    <row r="239" spans="1:10">
      <c r="A239" t="s">
        <v>2520</v>
      </c>
      <c r="B239" t="s">
        <v>2521</v>
      </c>
      <c r="C239" t="s">
        <v>2971</v>
      </c>
      <c r="D239" t="s">
        <v>1373</v>
      </c>
      <c r="E239">
        <v>41026</v>
      </c>
      <c r="F239" t="s">
        <v>498</v>
      </c>
      <c r="G239" t="s">
        <v>498</v>
      </c>
      <c r="H239" t="s">
        <v>2959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2640</v>
      </c>
      <c r="B241" t="s">
        <v>118</v>
      </c>
      <c r="C241" t="s">
        <v>2972</v>
      </c>
      <c r="D241" t="s">
        <v>966</v>
      </c>
      <c r="E241">
        <v>41011</v>
      </c>
      <c r="F241" t="s">
        <v>498</v>
      </c>
      <c r="G241" t="s">
        <v>498</v>
      </c>
      <c r="H241" t="s">
        <v>2959</v>
      </c>
      <c r="I241">
        <v>4033</v>
      </c>
      <c r="J241" t="s">
        <v>498</v>
      </c>
    </row>
    <row r="242" spans="1:10">
      <c r="A242" t="s">
        <v>2641</v>
      </c>
      <c r="B242" t="s">
        <v>118</v>
      </c>
      <c r="C242" t="s">
        <v>2973</v>
      </c>
      <c r="D242" t="s">
        <v>966</v>
      </c>
      <c r="E242">
        <v>41011</v>
      </c>
      <c r="F242" t="s">
        <v>498</v>
      </c>
      <c r="G242" t="s">
        <v>498</v>
      </c>
      <c r="H242" t="s">
        <v>2959</v>
      </c>
      <c r="I242">
        <v>4033</v>
      </c>
      <c r="J242" t="s">
        <v>498</v>
      </c>
    </row>
    <row r="243" spans="1:10">
      <c r="A243" t="s">
        <v>3035</v>
      </c>
      <c r="B243" t="s">
        <v>2689</v>
      </c>
      <c r="C243" t="s">
        <v>2974</v>
      </c>
      <c r="D243" t="s">
        <v>986</v>
      </c>
      <c r="E243">
        <v>41026</v>
      </c>
      <c r="F243" t="s">
        <v>498</v>
      </c>
      <c r="G243" t="s">
        <v>498</v>
      </c>
      <c r="H243" t="s">
        <v>2959</v>
      </c>
      <c r="I243">
        <v>4033</v>
      </c>
      <c r="J243" t="s">
        <v>498</v>
      </c>
    </row>
    <row r="244" spans="1:10">
      <c r="A244" t="s">
        <v>2643</v>
      </c>
      <c r="B244" t="s">
        <v>118</v>
      </c>
      <c r="C244" t="s">
        <v>2975</v>
      </c>
      <c r="D244" t="s">
        <v>966</v>
      </c>
      <c r="E244">
        <v>41012</v>
      </c>
      <c r="F244" t="s">
        <v>686</v>
      </c>
      <c r="G244" t="s">
        <v>676</v>
      </c>
      <c r="H244" t="s">
        <v>2959</v>
      </c>
      <c r="I244">
        <v>4033</v>
      </c>
      <c r="J244" t="s">
        <v>686</v>
      </c>
    </row>
    <row r="245" spans="1:10">
      <c r="A245" t="s">
        <v>2644</v>
      </c>
      <c r="B245" t="s">
        <v>118</v>
      </c>
      <c r="C245" t="s">
        <v>2976</v>
      </c>
      <c r="D245" t="s">
        <v>966</v>
      </c>
      <c r="E245">
        <v>41012</v>
      </c>
      <c r="F245" t="s">
        <v>498</v>
      </c>
      <c r="G245" t="s">
        <v>498</v>
      </c>
      <c r="H245" t="s">
        <v>2959</v>
      </c>
      <c r="I245">
        <v>4033</v>
      </c>
      <c r="J245" t="s">
        <v>498</v>
      </c>
    </row>
    <row r="246" spans="1:10">
      <c r="A246" t="s">
        <v>2652</v>
      </c>
      <c r="B246" t="s">
        <v>118</v>
      </c>
      <c r="C246" t="s">
        <v>2977</v>
      </c>
      <c r="D246" t="s">
        <v>966</v>
      </c>
      <c r="E246">
        <v>41023</v>
      </c>
      <c r="F246" t="s">
        <v>498</v>
      </c>
      <c r="G246" t="s">
        <v>498</v>
      </c>
      <c r="H246" t="s">
        <v>2959</v>
      </c>
      <c r="I246">
        <v>4033</v>
      </c>
      <c r="J246" t="s">
        <v>498</v>
      </c>
    </row>
    <row r="247" spans="1:10" ht="30">
      <c r="A247" t="s">
        <v>2646</v>
      </c>
      <c r="B247" t="s">
        <v>118</v>
      </c>
      <c r="C247" t="s">
        <v>2978</v>
      </c>
      <c r="D247" t="s">
        <v>966</v>
      </c>
      <c r="E247" t="s">
        <v>503</v>
      </c>
      <c r="F247" t="s">
        <v>686</v>
      </c>
      <c r="G247" t="s">
        <v>676</v>
      </c>
      <c r="H247" s="67" t="s">
        <v>3205</v>
      </c>
      <c r="I247">
        <v>4033</v>
      </c>
      <c r="J247" t="s">
        <v>686</v>
      </c>
    </row>
    <row r="248" spans="1:10">
      <c r="A248" t="s">
        <v>2661</v>
      </c>
      <c r="B248" t="s">
        <v>118</v>
      </c>
      <c r="C248" t="s">
        <v>2979</v>
      </c>
      <c r="D248" t="s">
        <v>966</v>
      </c>
      <c r="E248">
        <v>41019</v>
      </c>
      <c r="F248" t="s">
        <v>498</v>
      </c>
      <c r="G248" t="s">
        <v>498</v>
      </c>
      <c r="H248" t="s">
        <v>2959</v>
      </c>
      <c r="I248">
        <v>4033</v>
      </c>
      <c r="J248" t="s">
        <v>498</v>
      </c>
    </row>
    <row r="249" spans="1:10">
      <c r="A249" t="s">
        <v>2980</v>
      </c>
      <c r="B249" t="s">
        <v>2698</v>
      </c>
      <c r="C249" t="s">
        <v>2981</v>
      </c>
      <c r="D249" t="s">
        <v>1382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2654</v>
      </c>
      <c r="B250" t="s">
        <v>118</v>
      </c>
      <c r="C250" t="s">
        <v>2613</v>
      </c>
      <c r="D250" t="s">
        <v>966</v>
      </c>
      <c r="E250">
        <v>41019</v>
      </c>
      <c r="F250" t="s">
        <v>498</v>
      </c>
      <c r="G250" t="s">
        <v>498</v>
      </c>
      <c r="H250" t="s">
        <v>2959</v>
      </c>
      <c r="I250">
        <v>4033</v>
      </c>
      <c r="J250" t="s">
        <v>498</v>
      </c>
    </row>
    <row r="251" spans="1:10">
      <c r="A251" t="s">
        <v>2650</v>
      </c>
      <c r="B251" t="s">
        <v>118</v>
      </c>
      <c r="C251" t="s">
        <v>2982</v>
      </c>
      <c r="D251" t="s">
        <v>966</v>
      </c>
      <c r="E251">
        <v>41012</v>
      </c>
      <c r="F251" t="s">
        <v>498</v>
      </c>
      <c r="G251" t="s">
        <v>498</v>
      </c>
      <c r="H251" t="s">
        <v>2959</v>
      </c>
      <c r="I251">
        <v>4033</v>
      </c>
      <c r="J251" t="s">
        <v>498</v>
      </c>
    </row>
    <row r="252" spans="1:10">
      <c r="A252" t="s">
        <v>2657</v>
      </c>
      <c r="B252" t="s">
        <v>118</v>
      </c>
      <c r="C252" t="s">
        <v>2983</v>
      </c>
      <c r="D252" t="s">
        <v>966</v>
      </c>
      <c r="E252">
        <v>41019</v>
      </c>
      <c r="F252" t="s">
        <v>498</v>
      </c>
      <c r="G252" t="s">
        <v>498</v>
      </c>
      <c r="H252" t="s">
        <v>2959</v>
      </c>
      <c r="I252">
        <v>4033</v>
      </c>
      <c r="J252" t="s">
        <v>498</v>
      </c>
    </row>
    <row r="253" spans="1:10">
      <c r="A253" t="s">
        <v>2658</v>
      </c>
      <c r="B253" t="s">
        <v>118</v>
      </c>
      <c r="C253" t="s">
        <v>2984</v>
      </c>
      <c r="D253" t="s">
        <v>966</v>
      </c>
      <c r="E253">
        <v>41019</v>
      </c>
      <c r="F253" t="s">
        <v>686</v>
      </c>
      <c r="G253" t="s">
        <v>676</v>
      </c>
      <c r="H253" t="s">
        <v>2959</v>
      </c>
      <c r="I253">
        <v>4033</v>
      </c>
      <c r="J253" t="s">
        <v>686</v>
      </c>
    </row>
    <row r="254" spans="1:10">
      <c r="A254" t="s">
        <v>2659</v>
      </c>
      <c r="B254" t="s">
        <v>118</v>
      </c>
      <c r="C254" t="s">
        <v>2985</v>
      </c>
      <c r="D254" t="s">
        <v>966</v>
      </c>
      <c r="E254">
        <v>41022</v>
      </c>
      <c r="F254" t="s">
        <v>498</v>
      </c>
      <c r="G254" t="s">
        <v>498</v>
      </c>
      <c r="H254" t="s">
        <v>2959</v>
      </c>
      <c r="I254">
        <v>4033</v>
      </c>
      <c r="J254" t="s">
        <v>498</v>
      </c>
    </row>
    <row r="255" spans="1:10">
      <c r="A255" t="s">
        <v>2986</v>
      </c>
      <c r="B255" t="s">
        <v>2693</v>
      </c>
      <c r="C255" t="s">
        <v>2987</v>
      </c>
      <c r="D255" t="s">
        <v>977</v>
      </c>
      <c r="E255">
        <v>41017</v>
      </c>
      <c r="F255" t="s">
        <v>498</v>
      </c>
      <c r="G255" t="s">
        <v>498</v>
      </c>
      <c r="H255" t="s">
        <v>2988</v>
      </c>
      <c r="I255">
        <v>4033</v>
      </c>
      <c r="J255" t="s">
        <v>498</v>
      </c>
    </row>
    <row r="256" spans="1:10">
      <c r="A256" t="s">
        <v>2655</v>
      </c>
      <c r="B256" t="s">
        <v>118</v>
      </c>
      <c r="C256" t="s">
        <v>2989</v>
      </c>
      <c r="D256" t="s">
        <v>966</v>
      </c>
      <c r="E256">
        <v>41012</v>
      </c>
      <c r="F256" t="s">
        <v>498</v>
      </c>
      <c r="G256" t="s">
        <v>498</v>
      </c>
      <c r="H256" t="s">
        <v>2959</v>
      </c>
      <c r="I256">
        <v>4033</v>
      </c>
      <c r="J256" t="s">
        <v>498</v>
      </c>
    </row>
    <row r="257" spans="1:10" ht="30">
      <c r="A257" t="s">
        <v>2656</v>
      </c>
      <c r="B257" t="s">
        <v>118</v>
      </c>
      <c r="C257" t="s">
        <v>2990</v>
      </c>
      <c r="D257" t="s">
        <v>966</v>
      </c>
      <c r="E257" t="s">
        <v>503</v>
      </c>
      <c r="F257" t="s">
        <v>686</v>
      </c>
      <c r="G257" t="s">
        <v>676</v>
      </c>
      <c r="H257" s="67" t="s">
        <v>3205</v>
      </c>
      <c r="I257">
        <v>4033</v>
      </c>
      <c r="J257" t="s">
        <v>686</v>
      </c>
    </row>
    <row r="258" spans="1:10">
      <c r="A258" t="s">
        <v>2653</v>
      </c>
      <c r="B258" t="s">
        <v>118</v>
      </c>
      <c r="C258" t="s">
        <v>2991</v>
      </c>
      <c r="D258" t="s">
        <v>966</v>
      </c>
      <c r="E258">
        <v>41023</v>
      </c>
      <c r="F258" t="s">
        <v>498</v>
      </c>
      <c r="G258" t="s">
        <v>498</v>
      </c>
      <c r="H258" t="s">
        <v>2959</v>
      </c>
      <c r="I258">
        <v>4033</v>
      </c>
      <c r="J258" t="s">
        <v>498</v>
      </c>
    </row>
    <row r="259" spans="1:10">
      <c r="A259" t="s">
        <v>2992</v>
      </c>
      <c r="B259" t="s">
        <v>2693</v>
      </c>
      <c r="C259" t="s">
        <v>2993</v>
      </c>
      <c r="D259" t="s">
        <v>977</v>
      </c>
      <c r="E259">
        <v>41018</v>
      </c>
      <c r="F259" t="s">
        <v>498</v>
      </c>
      <c r="G259" t="s">
        <v>498</v>
      </c>
      <c r="H259" t="s">
        <v>2988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1447</v>
      </c>
      <c r="D260" t="s">
        <v>1385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2642</v>
      </c>
      <c r="B261" t="s">
        <v>118</v>
      </c>
      <c r="C261" t="s">
        <v>2994</v>
      </c>
      <c r="D261" t="s">
        <v>966</v>
      </c>
      <c r="E261">
        <v>41015</v>
      </c>
      <c r="F261" t="s">
        <v>498</v>
      </c>
      <c r="G261" t="s">
        <v>498</v>
      </c>
      <c r="H261" t="s">
        <v>2959</v>
      </c>
      <c r="I261">
        <v>4033</v>
      </c>
      <c r="J261" t="s">
        <v>498</v>
      </c>
    </row>
    <row r="262" spans="1:10">
      <c r="A262" t="s">
        <v>2645</v>
      </c>
      <c r="B262" t="s">
        <v>118</v>
      </c>
      <c r="C262" t="s">
        <v>2995</v>
      </c>
      <c r="D262" t="s">
        <v>966</v>
      </c>
      <c r="E262">
        <v>41019</v>
      </c>
      <c r="F262" t="s">
        <v>498</v>
      </c>
      <c r="G262" t="s">
        <v>498</v>
      </c>
      <c r="H262" t="s">
        <v>2959</v>
      </c>
      <c r="I262">
        <v>4033</v>
      </c>
      <c r="J262" t="s">
        <v>498</v>
      </c>
    </row>
    <row r="263" spans="1:10">
      <c r="A263" t="s">
        <v>2647</v>
      </c>
      <c r="B263" t="s">
        <v>118</v>
      </c>
      <c r="C263" t="s">
        <v>2996</v>
      </c>
      <c r="D263" t="s">
        <v>966</v>
      </c>
      <c r="E263">
        <v>41017</v>
      </c>
      <c r="F263" t="s">
        <v>498</v>
      </c>
      <c r="G263" t="s">
        <v>498</v>
      </c>
      <c r="H263" t="s">
        <v>2959</v>
      </c>
      <c r="I263">
        <v>4033</v>
      </c>
      <c r="J263" t="s">
        <v>498</v>
      </c>
    </row>
    <row r="264" spans="1:10" ht="30">
      <c r="A264">
        <v>3267</v>
      </c>
      <c r="B264" t="s">
        <v>2680</v>
      </c>
      <c r="C264" t="s">
        <v>2682</v>
      </c>
      <c r="D264" t="s">
        <v>1389</v>
      </c>
      <c r="E264" t="s">
        <v>503</v>
      </c>
      <c r="F264" t="s">
        <v>686</v>
      </c>
      <c r="G264" t="s">
        <v>676</v>
      </c>
      <c r="H264" s="67" t="s">
        <v>3205</v>
      </c>
      <c r="I264" s="67" t="s">
        <v>3205</v>
      </c>
      <c r="J264" t="s">
        <v>686</v>
      </c>
    </row>
    <row r="265" spans="1:10" ht="30">
      <c r="A265">
        <v>3268</v>
      </c>
      <c r="B265" t="s">
        <v>2684</v>
      </c>
      <c r="C265" t="s">
        <v>2997</v>
      </c>
      <c r="D265" t="s">
        <v>977</v>
      </c>
      <c r="E265" t="s">
        <v>503</v>
      </c>
      <c r="F265" t="s">
        <v>686</v>
      </c>
      <c r="G265" t="s">
        <v>676</v>
      </c>
      <c r="H265" s="67" t="s">
        <v>3205</v>
      </c>
      <c r="I265" s="67" t="s">
        <v>3205</v>
      </c>
      <c r="J265" t="s">
        <v>686</v>
      </c>
    </row>
    <row r="266" spans="1:10" ht="30">
      <c r="A266">
        <v>3269</v>
      </c>
      <c r="B266" t="s">
        <v>2686</v>
      </c>
      <c r="C266" t="s">
        <v>2998</v>
      </c>
      <c r="D266" t="s">
        <v>1382</v>
      </c>
      <c r="E266" t="s">
        <v>503</v>
      </c>
      <c r="F266" t="s">
        <v>686</v>
      </c>
      <c r="G266" t="s">
        <v>676</v>
      </c>
      <c r="H266" s="67" t="s">
        <v>3205</v>
      </c>
      <c r="I266" s="67" t="s">
        <v>3205</v>
      </c>
      <c r="J266" t="s">
        <v>686</v>
      </c>
    </row>
    <row r="267" spans="1:10">
      <c r="A267" t="s">
        <v>2648</v>
      </c>
      <c r="B267" t="s">
        <v>118</v>
      </c>
      <c r="C267" t="s">
        <v>2999</v>
      </c>
      <c r="D267" t="s">
        <v>966</v>
      </c>
      <c r="E267">
        <v>41015</v>
      </c>
      <c r="F267" t="s">
        <v>498</v>
      </c>
      <c r="G267" t="s">
        <v>498</v>
      </c>
      <c r="H267" t="s">
        <v>2959</v>
      </c>
      <c r="I267">
        <v>4033</v>
      </c>
      <c r="J267" t="s">
        <v>498</v>
      </c>
    </row>
    <row r="268" spans="1:10">
      <c r="A268" t="s">
        <v>2649</v>
      </c>
      <c r="B268" t="s">
        <v>118</v>
      </c>
      <c r="C268" t="s">
        <v>3000</v>
      </c>
      <c r="D268" t="s">
        <v>966</v>
      </c>
      <c r="E268">
        <v>41018</v>
      </c>
      <c r="F268" t="s">
        <v>498</v>
      </c>
      <c r="G268" t="s">
        <v>498</v>
      </c>
      <c r="H268" t="s">
        <v>2959</v>
      </c>
      <c r="I268">
        <v>4033</v>
      </c>
      <c r="J268" t="s">
        <v>498</v>
      </c>
    </row>
    <row r="269" spans="1:10">
      <c r="A269" t="s">
        <v>2651</v>
      </c>
      <c r="B269" t="s">
        <v>118</v>
      </c>
      <c r="C269" t="s">
        <v>3001</v>
      </c>
      <c r="D269" t="s">
        <v>966</v>
      </c>
      <c r="E269">
        <v>41015</v>
      </c>
      <c r="F269" t="s">
        <v>498</v>
      </c>
      <c r="G269" t="s">
        <v>498</v>
      </c>
      <c r="H269" t="s">
        <v>2959</v>
      </c>
      <c r="I269">
        <v>4033</v>
      </c>
      <c r="J269" t="s">
        <v>498</v>
      </c>
    </row>
    <row r="270" spans="1:10">
      <c r="A270" t="s">
        <v>3002</v>
      </c>
      <c r="B270" t="s">
        <v>2676</v>
      </c>
      <c r="C270" t="s">
        <v>2678</v>
      </c>
      <c r="D270" t="s">
        <v>977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2716</v>
      </c>
      <c r="C271" t="s">
        <v>3003</v>
      </c>
      <c r="D271" t="s">
        <v>1385</v>
      </c>
      <c r="E271" t="s">
        <v>503</v>
      </c>
      <c r="F271" t="s">
        <v>686</v>
      </c>
      <c r="G271" t="s">
        <v>676</v>
      </c>
      <c r="H271" s="67" t="s">
        <v>3205</v>
      </c>
      <c r="I271" s="67" t="s">
        <v>3205</v>
      </c>
      <c r="J271" t="s">
        <v>686</v>
      </c>
    </row>
    <row r="272" spans="1:10" ht="30">
      <c r="A272" t="s">
        <v>2506</v>
      </c>
      <c r="B272" t="s">
        <v>3004</v>
      </c>
      <c r="C272" t="s">
        <v>3005</v>
      </c>
      <c r="D272" t="s">
        <v>986</v>
      </c>
      <c r="E272">
        <v>41016</v>
      </c>
      <c r="F272" t="s">
        <v>498</v>
      </c>
      <c r="G272" t="s">
        <v>498</v>
      </c>
      <c r="H272" s="67" t="s">
        <v>3205</v>
      </c>
      <c r="I272" s="67" t="s">
        <v>3205</v>
      </c>
      <c r="J272" t="s">
        <v>498</v>
      </c>
    </row>
    <row r="273" spans="1:10">
      <c r="A273" t="s">
        <v>3006</v>
      </c>
      <c r="B273" t="s">
        <v>2753</v>
      </c>
      <c r="C273" t="s">
        <v>2755</v>
      </c>
      <c r="D273" t="s">
        <v>1389</v>
      </c>
      <c r="E273">
        <v>41036</v>
      </c>
      <c r="F273" t="s">
        <v>498</v>
      </c>
      <c r="G273" t="s">
        <v>498</v>
      </c>
      <c r="H273" t="s">
        <v>2963</v>
      </c>
      <c r="I273">
        <v>4033</v>
      </c>
      <c r="J273" t="s">
        <v>498</v>
      </c>
    </row>
    <row r="274" spans="1:10">
      <c r="A274" t="s">
        <v>3007</v>
      </c>
      <c r="B274" t="s">
        <v>2757</v>
      </c>
      <c r="C274" t="s">
        <v>2759</v>
      </c>
      <c r="D274" t="s">
        <v>977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3008</v>
      </c>
      <c r="B275" t="s">
        <v>1793</v>
      </c>
      <c r="C275" t="s">
        <v>2762</v>
      </c>
      <c r="D275" t="s">
        <v>1426</v>
      </c>
      <c r="E275" t="s">
        <v>503</v>
      </c>
      <c r="F275" t="s">
        <v>686</v>
      </c>
      <c r="G275" t="s">
        <v>676</v>
      </c>
      <c r="H275" s="67" t="s">
        <v>3205</v>
      </c>
      <c r="I275">
        <v>4033</v>
      </c>
      <c r="J275" t="s">
        <v>686</v>
      </c>
    </row>
    <row r="276" spans="1:10" ht="30">
      <c r="A276" t="s">
        <v>3009</v>
      </c>
      <c r="B276" t="s">
        <v>2764</v>
      </c>
      <c r="C276" t="s">
        <v>2766</v>
      </c>
      <c r="D276" t="s">
        <v>1389</v>
      </c>
      <c r="E276" t="s">
        <v>503</v>
      </c>
      <c r="F276" t="s">
        <v>686</v>
      </c>
      <c r="G276" t="s">
        <v>676</v>
      </c>
      <c r="H276" s="67" t="s">
        <v>3205</v>
      </c>
      <c r="I276">
        <v>4033</v>
      </c>
      <c r="J276" t="s">
        <v>686</v>
      </c>
    </row>
    <row r="277" spans="1:10" ht="30">
      <c r="A277" t="s">
        <v>3010</v>
      </c>
      <c r="B277" t="s">
        <v>2768</v>
      </c>
      <c r="C277" t="s">
        <v>2770</v>
      </c>
      <c r="D277" t="s">
        <v>984</v>
      </c>
      <c r="E277">
        <v>41033</v>
      </c>
      <c r="F277" s="48" t="s">
        <v>684</v>
      </c>
      <c r="G277" s="48" t="s">
        <v>684</v>
      </c>
      <c r="H277" t="s">
        <v>2959</v>
      </c>
      <c r="I277">
        <v>4033</v>
      </c>
      <c r="J277" s="67" t="s">
        <v>3205</v>
      </c>
    </row>
    <row r="278" spans="1:10">
      <c r="A278" t="s">
        <v>3011</v>
      </c>
      <c r="B278" t="s">
        <v>2772</v>
      </c>
      <c r="C278" t="s">
        <v>2774</v>
      </c>
      <c r="D278" t="s">
        <v>1382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3012</v>
      </c>
      <c r="B279" t="s">
        <v>2776</v>
      </c>
      <c r="C279" t="s">
        <v>2778</v>
      </c>
      <c r="D279" t="s">
        <v>1389</v>
      </c>
      <c r="E279">
        <v>41032</v>
      </c>
      <c r="F279" t="s">
        <v>498</v>
      </c>
      <c r="G279" t="s">
        <v>498</v>
      </c>
      <c r="H279" t="s">
        <v>2963</v>
      </c>
      <c r="I279">
        <v>4033</v>
      </c>
      <c r="J279" t="s">
        <v>498</v>
      </c>
    </row>
    <row r="280" spans="1:10" ht="30">
      <c r="A280" t="s">
        <v>3013</v>
      </c>
      <c r="B280" t="s">
        <v>2780</v>
      </c>
      <c r="C280" t="s">
        <v>2782</v>
      </c>
      <c r="D280" t="s">
        <v>1373</v>
      </c>
      <c r="E280" t="s">
        <v>503</v>
      </c>
      <c r="F280" t="s">
        <v>686</v>
      </c>
      <c r="G280" t="s">
        <v>676</v>
      </c>
      <c r="H280" s="67" t="s">
        <v>3205</v>
      </c>
      <c r="I280">
        <v>4033</v>
      </c>
      <c r="J280" t="s">
        <v>686</v>
      </c>
    </row>
    <row r="281" spans="1:10" ht="30">
      <c r="A281" t="s">
        <v>3014</v>
      </c>
      <c r="B281" t="s">
        <v>2784</v>
      </c>
      <c r="C281" t="s">
        <v>2786</v>
      </c>
      <c r="D281" t="s">
        <v>1382</v>
      </c>
      <c r="E281" t="s">
        <v>503</v>
      </c>
      <c r="F281" t="s">
        <v>686</v>
      </c>
      <c r="G281" t="s">
        <v>676</v>
      </c>
      <c r="H281" s="67" t="s">
        <v>3205</v>
      </c>
      <c r="I281">
        <v>4033</v>
      </c>
      <c r="J281" t="s">
        <v>686</v>
      </c>
    </row>
    <row r="282" spans="1:10" ht="30">
      <c r="A282" t="s">
        <v>3015</v>
      </c>
      <c r="B282" t="s">
        <v>2788</v>
      </c>
      <c r="C282" t="s">
        <v>2790</v>
      </c>
      <c r="D282" t="s">
        <v>1382</v>
      </c>
      <c r="E282" t="s">
        <v>503</v>
      </c>
      <c r="F282" t="s">
        <v>686</v>
      </c>
      <c r="G282" t="s">
        <v>676</v>
      </c>
      <c r="H282" s="67" t="s">
        <v>3205</v>
      </c>
      <c r="I282">
        <v>4033</v>
      </c>
      <c r="J282" t="s">
        <v>686</v>
      </c>
    </row>
    <row r="283" spans="1:10" ht="30">
      <c r="A283" t="s">
        <v>3016</v>
      </c>
      <c r="B283" t="s">
        <v>2819</v>
      </c>
      <c r="C283" t="s">
        <v>2821</v>
      </c>
      <c r="D283" t="s">
        <v>982</v>
      </c>
      <c r="E283" t="s">
        <v>503</v>
      </c>
      <c r="F283" t="s">
        <v>686</v>
      </c>
      <c r="G283" t="s">
        <v>676</v>
      </c>
      <c r="H283" s="67" t="s">
        <v>3205</v>
      </c>
      <c r="I283">
        <v>4035</v>
      </c>
      <c r="J283" t="s">
        <v>686</v>
      </c>
    </row>
    <row r="284" spans="1:10" ht="30">
      <c r="A284" t="s">
        <v>3017</v>
      </c>
      <c r="B284" t="s">
        <v>2823</v>
      </c>
      <c r="C284" t="s">
        <v>2825</v>
      </c>
      <c r="D284" t="s">
        <v>982</v>
      </c>
      <c r="E284" t="s">
        <v>3207</v>
      </c>
      <c r="F284" s="67" t="s">
        <v>3205</v>
      </c>
      <c r="G284" s="67" t="s">
        <v>3205</v>
      </c>
      <c r="H284" t="s">
        <v>2963</v>
      </c>
      <c r="I284">
        <v>4035</v>
      </c>
      <c r="J284" s="67" t="s">
        <v>3205</v>
      </c>
    </row>
    <row r="285" spans="1:10" ht="30">
      <c r="A285" t="s">
        <v>3018</v>
      </c>
      <c r="B285" t="s">
        <v>2827</v>
      </c>
      <c r="C285" t="s">
        <v>3019</v>
      </c>
      <c r="D285" t="s">
        <v>1382</v>
      </c>
      <c r="E285">
        <v>41036</v>
      </c>
      <c r="F285" s="48" t="s">
        <v>684</v>
      </c>
      <c r="G285" s="48" t="s">
        <v>489</v>
      </c>
      <c r="H285" t="s">
        <v>2959</v>
      </c>
      <c r="I285">
        <v>4033</v>
      </c>
      <c r="J285" s="67" t="s">
        <v>3205</v>
      </c>
    </row>
    <row r="286" spans="1:10">
      <c r="A286" t="s">
        <v>3020</v>
      </c>
      <c r="B286" t="s">
        <v>2831</v>
      </c>
      <c r="C286" t="s">
        <v>2833</v>
      </c>
      <c r="D286" t="s">
        <v>986</v>
      </c>
      <c r="E286">
        <v>41023</v>
      </c>
      <c r="F286" t="s">
        <v>498</v>
      </c>
      <c r="G286" t="s">
        <v>498</v>
      </c>
      <c r="H286" t="s">
        <v>2959</v>
      </c>
      <c r="I286">
        <v>4033</v>
      </c>
      <c r="J286" t="s">
        <v>498</v>
      </c>
    </row>
    <row r="287" spans="1:10" ht="30">
      <c r="A287" t="s">
        <v>3100</v>
      </c>
      <c r="B287" t="s">
        <v>2859</v>
      </c>
      <c r="C287" t="s">
        <v>2861</v>
      </c>
      <c r="D287" t="s">
        <v>966</v>
      </c>
      <c r="E287" t="s">
        <v>503</v>
      </c>
      <c r="F287" t="s">
        <v>686</v>
      </c>
      <c r="G287" t="s">
        <v>676</v>
      </c>
      <c r="H287" s="67" t="s">
        <v>3205</v>
      </c>
      <c r="I287">
        <v>4033</v>
      </c>
      <c r="J287" t="s">
        <v>686</v>
      </c>
    </row>
    <row r="288" spans="1:10" ht="30">
      <c r="A288" t="s">
        <v>3101</v>
      </c>
      <c r="B288" t="s">
        <v>2863</v>
      </c>
      <c r="C288" t="s">
        <v>2865</v>
      </c>
      <c r="D288" t="s">
        <v>1385</v>
      </c>
      <c r="E288" t="s">
        <v>503</v>
      </c>
      <c r="F288" t="s">
        <v>686</v>
      </c>
      <c r="G288" t="s">
        <v>676</v>
      </c>
      <c r="H288" s="67" t="s">
        <v>3205</v>
      </c>
      <c r="I288">
        <v>4035</v>
      </c>
      <c r="J288" t="s">
        <v>686</v>
      </c>
    </row>
    <row r="289" spans="1:10">
      <c r="A289" t="s">
        <v>3102</v>
      </c>
      <c r="B289" t="s">
        <v>2855</v>
      </c>
      <c r="C289" t="s">
        <v>2857</v>
      </c>
      <c r="D289" t="s">
        <v>1382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3103</v>
      </c>
      <c r="B290" t="s">
        <v>2867</v>
      </c>
      <c r="C290" t="s">
        <v>2869</v>
      </c>
      <c r="D290" t="s">
        <v>1386</v>
      </c>
      <c r="E290">
        <v>41032</v>
      </c>
      <c r="F290" s="48" t="s">
        <v>498</v>
      </c>
      <c r="G290" s="48" t="s">
        <v>498</v>
      </c>
      <c r="H290" t="s">
        <v>2967</v>
      </c>
      <c r="I290">
        <v>4035</v>
      </c>
      <c r="J290" s="48" t="s">
        <v>498</v>
      </c>
    </row>
    <row r="291" spans="1:10" ht="30">
      <c r="A291" t="s">
        <v>3104</v>
      </c>
      <c r="B291" t="s">
        <v>2871</v>
      </c>
      <c r="C291" t="s">
        <v>2873</v>
      </c>
      <c r="D291" t="s">
        <v>980</v>
      </c>
      <c r="E291" t="s">
        <v>503</v>
      </c>
      <c r="F291" t="s">
        <v>686</v>
      </c>
      <c r="G291" t="s">
        <v>676</v>
      </c>
      <c r="H291" s="67" t="s">
        <v>3205</v>
      </c>
      <c r="I291">
        <v>4033</v>
      </c>
      <c r="J291" t="s">
        <v>686</v>
      </c>
    </row>
    <row r="292" spans="1:10">
      <c r="A292" t="s">
        <v>3105</v>
      </c>
      <c r="B292" t="s">
        <v>2875</v>
      </c>
      <c r="C292" t="s">
        <v>2877</v>
      </c>
      <c r="D292" t="s">
        <v>984</v>
      </c>
      <c r="E292">
        <v>41032</v>
      </c>
      <c r="F292" s="48" t="s">
        <v>498</v>
      </c>
      <c r="G292" s="48" t="s">
        <v>498</v>
      </c>
      <c r="H292" t="s">
        <v>2959</v>
      </c>
      <c r="I292">
        <v>4033</v>
      </c>
      <c r="J292" s="48" t="s">
        <v>498</v>
      </c>
    </row>
    <row r="293" spans="1:10">
      <c r="A293" t="s">
        <v>3106</v>
      </c>
      <c r="B293" t="s">
        <v>2879</v>
      </c>
      <c r="C293" t="s">
        <v>2881</v>
      </c>
      <c r="D293" t="s">
        <v>986</v>
      </c>
      <c r="E293">
        <v>41031</v>
      </c>
      <c r="F293" t="s">
        <v>498</v>
      </c>
      <c r="G293" t="s">
        <v>498</v>
      </c>
      <c r="H293" t="s">
        <v>2959</v>
      </c>
      <c r="I293">
        <v>4033</v>
      </c>
      <c r="J293" t="s">
        <v>498</v>
      </c>
    </row>
    <row r="294" spans="1:10" ht="30">
      <c r="A294" t="s">
        <v>3107</v>
      </c>
      <c r="B294" t="s">
        <v>2883</v>
      </c>
      <c r="C294" t="s">
        <v>2885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3205</v>
      </c>
      <c r="I294">
        <v>4035</v>
      </c>
      <c r="J294" t="s">
        <v>686</v>
      </c>
    </row>
    <row r="295" spans="1:10" ht="30">
      <c r="A295" t="s">
        <v>3108</v>
      </c>
      <c r="B295" t="s">
        <v>2913</v>
      </c>
      <c r="C295" t="s">
        <v>2915</v>
      </c>
      <c r="D295" t="s">
        <v>1389</v>
      </c>
      <c r="E295" t="s">
        <v>503</v>
      </c>
      <c r="F295" t="s">
        <v>686</v>
      </c>
      <c r="G295" t="s">
        <v>676</v>
      </c>
      <c r="H295" s="67" t="s">
        <v>3205</v>
      </c>
      <c r="I295">
        <v>4033</v>
      </c>
      <c r="J295" t="s">
        <v>686</v>
      </c>
    </row>
    <row r="296" spans="1:10" ht="30">
      <c r="A296" t="s">
        <v>3109</v>
      </c>
      <c r="B296" t="s">
        <v>2917</v>
      </c>
      <c r="C296" t="s">
        <v>2919</v>
      </c>
      <c r="D296" t="s">
        <v>986</v>
      </c>
      <c r="E296" t="s">
        <v>503</v>
      </c>
      <c r="F296" t="s">
        <v>686</v>
      </c>
      <c r="G296" t="s">
        <v>676</v>
      </c>
      <c r="H296" s="67" t="s">
        <v>3205</v>
      </c>
      <c r="I296">
        <v>4033</v>
      </c>
      <c r="J296" t="s">
        <v>686</v>
      </c>
    </row>
    <row r="297" spans="1:10" ht="30">
      <c r="A297" t="s">
        <v>3110</v>
      </c>
      <c r="B297" t="s">
        <v>2921</v>
      </c>
      <c r="C297" t="s">
        <v>2923</v>
      </c>
      <c r="D297" t="s">
        <v>1385</v>
      </c>
      <c r="E297" t="s">
        <v>503</v>
      </c>
      <c r="F297" t="s">
        <v>686</v>
      </c>
      <c r="G297" t="s">
        <v>676</v>
      </c>
      <c r="H297" s="67" t="s">
        <v>3205</v>
      </c>
      <c r="I297">
        <v>4035</v>
      </c>
      <c r="J297" t="s">
        <v>686</v>
      </c>
    </row>
    <row r="298" spans="1:10" ht="30">
      <c r="A298" t="s">
        <v>3111</v>
      </c>
      <c r="B298" t="s">
        <v>2925</v>
      </c>
      <c r="C298" t="s">
        <v>2927</v>
      </c>
      <c r="D298" t="s">
        <v>1386</v>
      </c>
      <c r="E298">
        <v>41033</v>
      </c>
      <c r="F298" s="48" t="s">
        <v>684</v>
      </c>
      <c r="G298" s="48" t="s">
        <v>684</v>
      </c>
      <c r="H298" t="s">
        <v>2967</v>
      </c>
      <c r="I298">
        <v>4035</v>
      </c>
      <c r="J298" s="67" t="s">
        <v>3205</v>
      </c>
    </row>
    <row r="299" spans="1:10">
      <c r="A299" t="s">
        <v>3112</v>
      </c>
      <c r="B299" t="s">
        <v>2929</v>
      </c>
      <c r="C299" t="s">
        <v>2931</v>
      </c>
      <c r="D299" t="s">
        <v>1385</v>
      </c>
      <c r="E299">
        <v>41038</v>
      </c>
      <c r="F299" t="s">
        <v>684</v>
      </c>
      <c r="G299" t="s">
        <v>489</v>
      </c>
      <c r="H299" t="s">
        <v>2963</v>
      </c>
      <c r="I299">
        <v>4035</v>
      </c>
      <c r="J299" t="s">
        <v>684</v>
      </c>
    </row>
    <row r="300" spans="1:10">
      <c r="A300" t="s">
        <v>3113</v>
      </c>
      <c r="B300" t="s">
        <v>2929</v>
      </c>
      <c r="C300" t="s">
        <v>2934</v>
      </c>
      <c r="D300" t="s">
        <v>1385</v>
      </c>
      <c r="E300">
        <v>41038</v>
      </c>
      <c r="F300" t="s">
        <v>684</v>
      </c>
      <c r="G300" t="s">
        <v>489</v>
      </c>
      <c r="H300" t="s">
        <v>2963</v>
      </c>
      <c r="I300">
        <v>4035</v>
      </c>
      <c r="J300" t="s">
        <v>684</v>
      </c>
    </row>
    <row r="301" spans="1:10" ht="30">
      <c r="A301" t="s">
        <v>3114</v>
      </c>
      <c r="B301" t="s">
        <v>2929</v>
      </c>
      <c r="C301" t="s">
        <v>2937</v>
      </c>
      <c r="D301" t="s">
        <v>1385</v>
      </c>
      <c r="E301" s="67" t="s">
        <v>3205</v>
      </c>
      <c r="F301" t="s">
        <v>686</v>
      </c>
      <c r="G301" t="s">
        <v>676</v>
      </c>
      <c r="H301" t="s">
        <v>2963</v>
      </c>
      <c r="I301">
        <v>4035</v>
      </c>
      <c r="J301" s="67" t="s">
        <v>3205</v>
      </c>
    </row>
    <row r="302" spans="1:10" ht="30">
      <c r="A302" t="s">
        <v>3115</v>
      </c>
      <c r="B302" t="s">
        <v>2929</v>
      </c>
      <c r="C302" t="s">
        <v>2939</v>
      </c>
      <c r="D302" t="s">
        <v>1385</v>
      </c>
      <c r="E302">
        <v>41039</v>
      </c>
      <c r="F302" t="s">
        <v>684</v>
      </c>
      <c r="G302" t="s">
        <v>684</v>
      </c>
      <c r="H302" t="s">
        <v>2963</v>
      </c>
      <c r="I302">
        <v>4035</v>
      </c>
      <c r="J302" s="67" t="s">
        <v>3205</v>
      </c>
    </row>
    <row r="303" spans="1:10">
      <c r="A303" t="s">
        <v>3116</v>
      </c>
      <c r="B303" t="s">
        <v>2929</v>
      </c>
      <c r="C303" t="s">
        <v>2941</v>
      </c>
      <c r="D303" t="s">
        <v>1385</v>
      </c>
      <c r="E303">
        <v>41038</v>
      </c>
      <c r="F303" t="s">
        <v>684</v>
      </c>
      <c r="G303" t="s">
        <v>489</v>
      </c>
      <c r="H303" t="s">
        <v>2963</v>
      </c>
      <c r="I303">
        <v>4035</v>
      </c>
      <c r="J303" t="s">
        <v>684</v>
      </c>
    </row>
    <row r="304" spans="1:10" ht="30">
      <c r="A304" t="s">
        <v>3117</v>
      </c>
      <c r="B304" t="s">
        <v>2716</v>
      </c>
      <c r="C304" t="s">
        <v>2943</v>
      </c>
      <c r="D304" t="s">
        <v>1385</v>
      </c>
      <c r="E304" s="48">
        <v>41039</v>
      </c>
      <c r="F304" s="48" t="s">
        <v>684</v>
      </c>
      <c r="G304" s="48" t="s">
        <v>684</v>
      </c>
      <c r="H304" t="s">
        <v>2963</v>
      </c>
      <c r="I304">
        <v>4035</v>
      </c>
      <c r="J304" s="67" t="s">
        <v>3205</v>
      </c>
    </row>
    <row r="305" spans="1:10" ht="30">
      <c r="A305" t="s">
        <v>3118</v>
      </c>
      <c r="B305" t="s">
        <v>2716</v>
      </c>
      <c r="C305" t="s">
        <v>2946</v>
      </c>
      <c r="D305" t="s">
        <v>1385</v>
      </c>
      <c r="E305" s="48">
        <v>41039</v>
      </c>
      <c r="F305" s="48" t="s">
        <v>684</v>
      </c>
      <c r="G305" s="48" t="s">
        <v>684</v>
      </c>
      <c r="H305" t="s">
        <v>2963</v>
      </c>
      <c r="I305">
        <v>4035</v>
      </c>
      <c r="J305" s="67" t="s">
        <v>3205</v>
      </c>
    </row>
    <row r="306" spans="1:10" ht="30">
      <c r="A306" t="s">
        <v>3119</v>
      </c>
      <c r="B306" t="s">
        <v>2716</v>
      </c>
      <c r="C306" t="s">
        <v>2949</v>
      </c>
      <c r="D306" t="s">
        <v>1385</v>
      </c>
      <c r="E306" s="48">
        <v>41040</v>
      </c>
      <c r="F306" s="48" t="s">
        <v>684</v>
      </c>
      <c r="G306" s="48" t="s">
        <v>684</v>
      </c>
      <c r="H306" t="s">
        <v>2963</v>
      </c>
      <c r="I306">
        <v>4035</v>
      </c>
      <c r="J306" s="67" t="s">
        <v>3205</v>
      </c>
    </row>
    <row r="307" spans="1:10" ht="30">
      <c r="A307" t="s">
        <v>3120</v>
      </c>
      <c r="B307" t="s">
        <v>190</v>
      </c>
      <c r="C307" t="s">
        <v>2952</v>
      </c>
      <c r="D307" t="s">
        <v>1385</v>
      </c>
      <c r="E307" s="48">
        <v>41043</v>
      </c>
      <c r="F307" s="48" t="s">
        <v>684</v>
      </c>
      <c r="G307" s="48" t="s">
        <v>684</v>
      </c>
      <c r="H307" t="s">
        <v>2963</v>
      </c>
      <c r="I307">
        <v>4035</v>
      </c>
      <c r="J307" s="67" t="s">
        <v>3205</v>
      </c>
    </row>
    <row r="308" spans="1:10" ht="30">
      <c r="A308" t="s">
        <v>3121</v>
      </c>
      <c r="B308" t="s">
        <v>190</v>
      </c>
      <c r="C308" t="s">
        <v>2955</v>
      </c>
      <c r="D308" t="s">
        <v>1385</v>
      </c>
      <c r="E308" s="48">
        <v>41043</v>
      </c>
      <c r="F308" s="48" t="s">
        <v>684</v>
      </c>
      <c r="G308" s="48" t="s">
        <v>684</v>
      </c>
      <c r="H308" t="s">
        <v>2963</v>
      </c>
      <c r="I308">
        <v>4035</v>
      </c>
      <c r="J308" s="67" t="s">
        <v>3205</v>
      </c>
    </row>
    <row r="309" spans="1:10" ht="30">
      <c r="A309" t="s">
        <v>3122</v>
      </c>
      <c r="B309" t="s">
        <v>3075</v>
      </c>
      <c r="C309" t="s">
        <v>3123</v>
      </c>
      <c r="D309" t="s">
        <v>1426</v>
      </c>
      <c r="E309" s="48">
        <v>41038</v>
      </c>
      <c r="F309" s="48" t="s">
        <v>684</v>
      </c>
      <c r="G309" s="48" t="s">
        <v>684</v>
      </c>
      <c r="H309" t="s">
        <v>2959</v>
      </c>
      <c r="I309">
        <v>4033</v>
      </c>
      <c r="J309" s="67" t="s">
        <v>3205</v>
      </c>
    </row>
    <row r="310" spans="1:10" ht="30">
      <c r="A310" t="s">
        <v>3124</v>
      </c>
      <c r="B310" t="s">
        <v>3075</v>
      </c>
      <c r="C310" t="s">
        <v>3080</v>
      </c>
      <c r="D310" t="s">
        <v>1426</v>
      </c>
      <c r="E310" s="48">
        <v>41039</v>
      </c>
      <c r="F310" s="48" t="s">
        <v>684</v>
      </c>
      <c r="G310" s="48" t="s">
        <v>684</v>
      </c>
      <c r="H310" t="s">
        <v>2959</v>
      </c>
      <c r="I310">
        <v>4033</v>
      </c>
      <c r="J310" s="67" t="s">
        <v>3205</v>
      </c>
    </row>
    <row r="311" spans="1:10" ht="30">
      <c r="A311" t="s">
        <v>3125</v>
      </c>
      <c r="B311" t="s">
        <v>3075</v>
      </c>
      <c r="C311" t="s">
        <v>3097</v>
      </c>
      <c r="D311" t="s">
        <v>1426</v>
      </c>
      <c r="E311" s="48">
        <v>41040</v>
      </c>
      <c r="F311" s="48" t="s">
        <v>684</v>
      </c>
      <c r="G311" s="48" t="s">
        <v>684</v>
      </c>
      <c r="H311" t="s">
        <v>2959</v>
      </c>
      <c r="I311">
        <v>4033</v>
      </c>
      <c r="J311" s="67" t="s">
        <v>3205</v>
      </c>
    </row>
    <row r="312" spans="1:10" ht="30">
      <c r="A312" t="s">
        <v>3126</v>
      </c>
      <c r="B312" t="s">
        <v>3082</v>
      </c>
      <c r="C312" t="s">
        <v>3084</v>
      </c>
      <c r="D312" t="s">
        <v>1426</v>
      </c>
      <c r="E312" s="48">
        <v>41038</v>
      </c>
      <c r="F312" s="48" t="s">
        <v>684</v>
      </c>
      <c r="G312" s="48" t="s">
        <v>684</v>
      </c>
      <c r="H312" t="s">
        <v>2959</v>
      </c>
      <c r="I312">
        <v>4033</v>
      </c>
      <c r="J312" s="67" t="s">
        <v>3205</v>
      </c>
    </row>
    <row r="313" spans="1:10" ht="30">
      <c r="A313" t="s">
        <v>3127</v>
      </c>
      <c r="B313" t="s">
        <v>3082</v>
      </c>
      <c r="C313" t="s">
        <v>3087</v>
      </c>
      <c r="D313" t="s">
        <v>1426</v>
      </c>
      <c r="E313" s="48">
        <v>41039</v>
      </c>
      <c r="F313" s="48" t="s">
        <v>684</v>
      </c>
      <c r="G313" s="48" t="s">
        <v>684</v>
      </c>
      <c r="H313" t="s">
        <v>2959</v>
      </c>
      <c r="I313">
        <v>4033</v>
      </c>
      <c r="J313" s="67" t="s">
        <v>3205</v>
      </c>
    </row>
    <row r="314" spans="1:10" ht="30">
      <c r="A314" t="s">
        <v>3128</v>
      </c>
      <c r="B314" t="s">
        <v>3089</v>
      </c>
      <c r="C314" t="s">
        <v>3091</v>
      </c>
      <c r="D314" t="s">
        <v>1426</v>
      </c>
      <c r="E314" s="48">
        <v>41040</v>
      </c>
      <c r="F314" s="48" t="s">
        <v>684</v>
      </c>
      <c r="G314" s="48" t="s">
        <v>684</v>
      </c>
      <c r="H314" t="s">
        <v>2959</v>
      </c>
      <c r="I314">
        <v>4033</v>
      </c>
      <c r="J314" s="67" t="s">
        <v>3205</v>
      </c>
    </row>
    <row r="315" spans="1:10" ht="30">
      <c r="A315" t="s">
        <v>3129</v>
      </c>
      <c r="B315" t="s">
        <v>3089</v>
      </c>
      <c r="C315" t="s">
        <v>3094</v>
      </c>
      <c r="D315" t="s">
        <v>1426</v>
      </c>
      <c r="E315" s="67" t="s">
        <v>3205</v>
      </c>
      <c r="F315" t="s">
        <v>686</v>
      </c>
      <c r="G315" t="s">
        <v>676</v>
      </c>
      <c r="H315" t="s">
        <v>2959</v>
      </c>
      <c r="I315">
        <v>4033</v>
      </c>
      <c r="J315" t="s">
        <v>686</v>
      </c>
    </row>
    <row r="316" spans="1:10">
      <c r="A316" s="48" t="s">
        <v>3183</v>
      </c>
      <c r="B316" s="48" t="s">
        <v>3043</v>
      </c>
      <c r="C316" s="48" t="s">
        <v>3045</v>
      </c>
      <c r="D316" s="48" t="s">
        <v>982</v>
      </c>
      <c r="E316" s="48">
        <v>41038</v>
      </c>
      <c r="F316" s="48" t="s">
        <v>684</v>
      </c>
      <c r="G316" s="48" t="s">
        <v>684</v>
      </c>
      <c r="H316" s="48" t="s">
        <v>2959</v>
      </c>
      <c r="I316">
        <v>4035</v>
      </c>
      <c r="J316" s="48" t="s">
        <v>684</v>
      </c>
    </row>
    <row r="317" spans="1:10" ht="30">
      <c r="A317" t="s">
        <v>3184</v>
      </c>
      <c r="B317" t="s">
        <v>3043</v>
      </c>
      <c r="C317" t="s">
        <v>3048</v>
      </c>
      <c r="D317" t="s">
        <v>982</v>
      </c>
      <c r="E317">
        <v>41039</v>
      </c>
      <c r="F317" t="s">
        <v>684</v>
      </c>
      <c r="G317" t="s">
        <v>684</v>
      </c>
      <c r="H317" t="s">
        <v>2963</v>
      </c>
      <c r="I317">
        <v>4035</v>
      </c>
      <c r="J317" s="67" t="s">
        <v>3205</v>
      </c>
    </row>
    <row r="318" spans="1:10" ht="30">
      <c r="A318" t="s">
        <v>3185</v>
      </c>
      <c r="B318" t="s">
        <v>3050</v>
      </c>
      <c r="C318" t="s">
        <v>3052</v>
      </c>
      <c r="D318" t="s">
        <v>982</v>
      </c>
      <c r="E318">
        <v>41039</v>
      </c>
      <c r="F318" t="s">
        <v>684</v>
      </c>
      <c r="G318" t="s">
        <v>684</v>
      </c>
      <c r="H318" t="s">
        <v>2963</v>
      </c>
      <c r="I318">
        <v>4035</v>
      </c>
      <c r="J318" s="67" t="s">
        <v>3205</v>
      </c>
    </row>
    <row r="319" spans="1:10" ht="30">
      <c r="A319" t="s">
        <v>3186</v>
      </c>
      <c r="B319" t="s">
        <v>3050</v>
      </c>
      <c r="C319" t="s">
        <v>3055</v>
      </c>
      <c r="D319" t="s">
        <v>982</v>
      </c>
      <c r="E319">
        <v>41040</v>
      </c>
      <c r="F319" t="s">
        <v>684</v>
      </c>
      <c r="G319" t="s">
        <v>684</v>
      </c>
      <c r="H319" t="s">
        <v>2963</v>
      </c>
      <c r="I319">
        <v>4035</v>
      </c>
      <c r="J319" s="67" t="s">
        <v>3205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8" workbookViewId="0">
      <selection activeCell="H23" sqref="H23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61" t="s">
        <v>4942</v>
      </c>
      <c r="C2" s="162"/>
      <c r="D2" s="162"/>
      <c r="E2" s="162"/>
      <c r="F2" s="162"/>
      <c r="G2" s="163"/>
      <c r="H2" s="164"/>
    </row>
    <row r="3" spans="2:8" ht="15.75" thickBot="1"/>
    <row r="4" spans="2:8" ht="15.75" thickBot="1">
      <c r="C4" s="165" t="s">
        <v>4943</v>
      </c>
      <c r="D4" s="166"/>
      <c r="E4" s="167" t="s">
        <v>4944</v>
      </c>
      <c r="F4" s="168"/>
      <c r="G4" s="167" t="s">
        <v>5962</v>
      </c>
      <c r="H4" s="168"/>
    </row>
    <row r="5" spans="2:8">
      <c r="B5" s="90" t="s">
        <v>4945</v>
      </c>
      <c r="C5" s="76" t="s">
        <v>4946</v>
      </c>
      <c r="D5" s="77" t="s">
        <v>4947</v>
      </c>
      <c r="E5" s="78" t="s">
        <v>4946</v>
      </c>
      <c r="F5" s="79" t="s">
        <v>4947</v>
      </c>
      <c r="G5" s="78" t="s">
        <v>4946</v>
      </c>
      <c r="H5" s="79" t="s">
        <v>4947</v>
      </c>
    </row>
    <row r="6" spans="2:8" s="48" customFormat="1" ht="30">
      <c r="B6" s="91">
        <v>41064</v>
      </c>
      <c r="C6" s="80">
        <v>120</v>
      </c>
      <c r="D6" s="81" t="s">
        <v>4961</v>
      </c>
      <c r="E6" s="82" t="s">
        <v>503</v>
      </c>
      <c r="F6" s="83" t="s">
        <v>503</v>
      </c>
      <c r="G6" s="82" t="s">
        <v>503</v>
      </c>
      <c r="H6" s="83" t="s">
        <v>503</v>
      </c>
    </row>
    <row r="7" spans="2:8" ht="30">
      <c r="B7" s="91">
        <v>41071</v>
      </c>
      <c r="C7" s="80">
        <v>184.5</v>
      </c>
      <c r="D7" s="81" t="s">
        <v>4948</v>
      </c>
      <c r="E7" s="82" t="s">
        <v>503</v>
      </c>
      <c r="F7" s="83" t="s">
        <v>503</v>
      </c>
      <c r="G7" s="82" t="s">
        <v>503</v>
      </c>
      <c r="H7" s="83" t="s">
        <v>503</v>
      </c>
    </row>
    <row r="8" spans="2:8" ht="60">
      <c r="B8" s="91">
        <v>41075</v>
      </c>
      <c r="C8" s="80">
        <v>131.25</v>
      </c>
      <c r="D8" s="81" t="s">
        <v>4949</v>
      </c>
      <c r="E8" s="82">
        <v>93.75</v>
      </c>
      <c r="F8" s="83" t="s">
        <v>4950</v>
      </c>
      <c r="G8" s="82" t="s">
        <v>503</v>
      </c>
      <c r="H8" s="83" t="s">
        <v>503</v>
      </c>
    </row>
    <row r="9" spans="2:8" ht="45">
      <c r="B9" s="91">
        <v>41044</v>
      </c>
      <c r="C9" s="80" t="s">
        <v>503</v>
      </c>
      <c r="D9" s="81" t="s">
        <v>503</v>
      </c>
      <c r="E9" s="82">
        <v>402.18</v>
      </c>
      <c r="F9" s="83" t="s">
        <v>4951</v>
      </c>
      <c r="G9" s="82" t="s">
        <v>503</v>
      </c>
      <c r="H9" s="83" t="s">
        <v>503</v>
      </c>
    </row>
    <row r="10" spans="2:8">
      <c r="B10" s="91">
        <v>41078</v>
      </c>
      <c r="C10" s="80" t="s">
        <v>503</v>
      </c>
      <c r="D10" s="81" t="s">
        <v>503</v>
      </c>
      <c r="E10" s="82">
        <v>93.75</v>
      </c>
      <c r="F10" s="83" t="s">
        <v>4952</v>
      </c>
      <c r="G10" s="82" t="s">
        <v>503</v>
      </c>
      <c r="H10" s="83" t="s">
        <v>503</v>
      </c>
    </row>
    <row r="11" spans="2:8" ht="30">
      <c r="B11" s="91">
        <v>41081</v>
      </c>
      <c r="C11" s="80">
        <v>150</v>
      </c>
      <c r="D11" s="81" t="s">
        <v>4953</v>
      </c>
      <c r="E11" s="82" t="s">
        <v>503</v>
      </c>
      <c r="F11" s="83" t="s">
        <v>503</v>
      </c>
      <c r="G11" s="82" t="s">
        <v>503</v>
      </c>
      <c r="H11" s="83" t="s">
        <v>503</v>
      </c>
    </row>
    <row r="12" spans="2:8" ht="30">
      <c r="B12" s="91">
        <v>41082</v>
      </c>
      <c r="C12" s="80">
        <v>262.5</v>
      </c>
      <c r="D12" s="81" t="s">
        <v>4954</v>
      </c>
      <c r="E12" s="82">
        <v>375</v>
      </c>
      <c r="F12" s="83" t="s">
        <v>4955</v>
      </c>
      <c r="G12" s="82" t="s">
        <v>503</v>
      </c>
      <c r="H12" s="83" t="s">
        <v>503</v>
      </c>
    </row>
    <row r="13" spans="2:8" ht="30">
      <c r="B13" s="91">
        <v>41085</v>
      </c>
      <c r="C13" s="80" t="s">
        <v>503</v>
      </c>
      <c r="D13" s="81" t="s">
        <v>503</v>
      </c>
      <c r="E13" s="82">
        <v>330</v>
      </c>
      <c r="F13" s="83" t="s">
        <v>4956</v>
      </c>
      <c r="G13" s="82" t="s">
        <v>503</v>
      </c>
      <c r="H13" s="83" t="s">
        <v>503</v>
      </c>
    </row>
    <row r="14" spans="2:8" ht="30">
      <c r="B14" s="91">
        <v>41089</v>
      </c>
      <c r="C14" s="80">
        <v>277.5</v>
      </c>
      <c r="D14" s="81" t="s">
        <v>4958</v>
      </c>
      <c r="E14" s="82">
        <v>322.5</v>
      </c>
      <c r="F14" s="83" t="s">
        <v>4957</v>
      </c>
      <c r="G14" s="82" t="s">
        <v>503</v>
      </c>
      <c r="H14" s="83" t="s">
        <v>503</v>
      </c>
    </row>
    <row r="15" spans="2:8" ht="30">
      <c r="B15" s="91">
        <v>41089</v>
      </c>
      <c r="C15" s="80" t="s">
        <v>503</v>
      </c>
      <c r="D15" s="81" t="s">
        <v>503</v>
      </c>
      <c r="E15" s="82">
        <v>161.25</v>
      </c>
      <c r="F15" s="83" t="s">
        <v>4959</v>
      </c>
      <c r="G15" s="82" t="s">
        <v>503</v>
      </c>
      <c r="H15" s="83" t="s">
        <v>503</v>
      </c>
    </row>
    <row r="16" spans="2:8" ht="60">
      <c r="B16" s="91">
        <v>41089</v>
      </c>
      <c r="C16" s="80" t="s">
        <v>503</v>
      </c>
      <c r="D16" s="81" t="s">
        <v>503</v>
      </c>
      <c r="E16" s="82">
        <v>391</v>
      </c>
      <c r="F16" s="83" t="s">
        <v>4960</v>
      </c>
      <c r="G16" s="82" t="s">
        <v>503</v>
      </c>
      <c r="H16" s="83" t="s">
        <v>503</v>
      </c>
    </row>
    <row r="17" spans="2:8">
      <c r="B17" s="91">
        <v>41092</v>
      </c>
      <c r="C17" s="80" t="s">
        <v>503</v>
      </c>
      <c r="D17" s="81" t="s">
        <v>503</v>
      </c>
      <c r="E17" s="82">
        <v>26.25</v>
      </c>
      <c r="F17" s="83" t="s">
        <v>4962</v>
      </c>
      <c r="G17" s="82" t="s">
        <v>503</v>
      </c>
      <c r="H17" s="83" t="s">
        <v>503</v>
      </c>
    </row>
    <row r="18" spans="2:8" ht="45">
      <c r="B18" s="91">
        <v>41094</v>
      </c>
      <c r="C18" s="80">
        <v>97.5</v>
      </c>
      <c r="D18" s="81" t="s">
        <v>5573</v>
      </c>
      <c r="E18" s="82">
        <v>132</v>
      </c>
      <c r="F18" s="83" t="s">
        <v>5574</v>
      </c>
      <c r="G18" s="82" t="s">
        <v>503</v>
      </c>
      <c r="H18" s="83" t="s">
        <v>503</v>
      </c>
    </row>
    <row r="19" spans="2:8" ht="90">
      <c r="B19" s="91">
        <v>41096</v>
      </c>
      <c r="C19" s="80" t="s">
        <v>503</v>
      </c>
      <c r="D19" s="81" t="s">
        <v>503</v>
      </c>
      <c r="E19" s="82">
        <v>1115</v>
      </c>
      <c r="F19" s="83" t="s">
        <v>5575</v>
      </c>
      <c r="G19" s="82" t="s">
        <v>503</v>
      </c>
      <c r="H19" s="83" t="s">
        <v>503</v>
      </c>
    </row>
    <row r="20" spans="2:8">
      <c r="B20" s="91">
        <v>41100</v>
      </c>
      <c r="C20" s="80" t="s">
        <v>503</v>
      </c>
      <c r="D20" s="81" t="s">
        <v>503</v>
      </c>
      <c r="E20" s="82">
        <v>26.25</v>
      </c>
      <c r="F20" s="83" t="s">
        <v>4962</v>
      </c>
      <c r="G20" s="82" t="s">
        <v>503</v>
      </c>
      <c r="H20" s="83" t="s">
        <v>503</v>
      </c>
    </row>
    <row r="21" spans="2:8" ht="75">
      <c r="B21" s="91">
        <v>41106</v>
      </c>
      <c r="C21" s="80">
        <v>330</v>
      </c>
      <c r="D21" s="81" t="s">
        <v>5959</v>
      </c>
      <c r="E21" s="82" t="s">
        <v>503</v>
      </c>
      <c r="F21" s="83" t="s">
        <v>503</v>
      </c>
      <c r="G21" s="82" t="s">
        <v>503</v>
      </c>
      <c r="H21" s="83" t="s">
        <v>503</v>
      </c>
    </row>
    <row r="22" spans="2:8" ht="120">
      <c r="B22" s="91">
        <v>41109</v>
      </c>
      <c r="C22" s="80" t="s">
        <v>503</v>
      </c>
      <c r="D22" s="81" t="s">
        <v>503</v>
      </c>
      <c r="E22" s="82">
        <v>150</v>
      </c>
      <c r="F22" s="83" t="s">
        <v>6036</v>
      </c>
      <c r="G22" s="82" t="s">
        <v>503</v>
      </c>
      <c r="H22" s="83" t="s">
        <v>503</v>
      </c>
    </row>
    <row r="23" spans="2:8" ht="105">
      <c r="B23" s="91">
        <v>41110</v>
      </c>
      <c r="C23" s="80">
        <v>112.5</v>
      </c>
      <c r="D23" s="81" t="s">
        <v>6049</v>
      </c>
      <c r="E23" s="82" t="s">
        <v>503</v>
      </c>
      <c r="F23" s="83" t="s">
        <v>503</v>
      </c>
      <c r="G23" s="82">
        <v>112.5</v>
      </c>
      <c r="H23" s="83" t="s">
        <v>6048</v>
      </c>
    </row>
    <row r="24" spans="2:8" ht="30">
      <c r="B24" s="92"/>
      <c r="C24" s="80" t="s">
        <v>503</v>
      </c>
      <c r="D24" s="81" t="s">
        <v>503</v>
      </c>
      <c r="E24" s="82" t="s">
        <v>503</v>
      </c>
      <c r="F24" s="83" t="s">
        <v>503</v>
      </c>
      <c r="G24" s="82">
        <v>790</v>
      </c>
      <c r="H24" s="83" t="s">
        <v>6145</v>
      </c>
    </row>
    <row r="25" spans="2:8">
      <c r="B25" s="92"/>
      <c r="C25" s="80" t="s">
        <v>503</v>
      </c>
      <c r="D25" s="81" t="s">
        <v>503</v>
      </c>
      <c r="E25" s="82" t="s">
        <v>503</v>
      </c>
      <c r="F25" s="83" t="s">
        <v>503</v>
      </c>
      <c r="G25" s="82" t="s">
        <v>503</v>
      </c>
      <c r="H25" s="83" t="s">
        <v>503</v>
      </c>
    </row>
    <row r="26" spans="2:8">
      <c r="B26" s="92"/>
      <c r="C26" s="80" t="s">
        <v>503</v>
      </c>
      <c r="D26" s="81" t="s">
        <v>503</v>
      </c>
      <c r="E26" s="82" t="s">
        <v>503</v>
      </c>
      <c r="F26" s="83" t="s">
        <v>503</v>
      </c>
      <c r="G26" s="82" t="s">
        <v>503</v>
      </c>
      <c r="H26" s="83" t="s">
        <v>503</v>
      </c>
    </row>
    <row r="27" spans="2:8">
      <c r="B27" s="92"/>
      <c r="C27" s="80" t="s">
        <v>503</v>
      </c>
      <c r="D27" s="81" t="s">
        <v>503</v>
      </c>
      <c r="E27" s="82" t="s">
        <v>503</v>
      </c>
      <c r="F27" s="83" t="s">
        <v>503</v>
      </c>
      <c r="G27" s="82" t="s">
        <v>503</v>
      </c>
      <c r="H27" s="83" t="s">
        <v>503</v>
      </c>
    </row>
    <row r="28" spans="2:8">
      <c r="B28" s="92"/>
      <c r="C28" s="80" t="s">
        <v>503</v>
      </c>
      <c r="D28" s="81" t="s">
        <v>503</v>
      </c>
      <c r="E28" s="82" t="s">
        <v>503</v>
      </c>
      <c r="F28" s="83" t="s">
        <v>503</v>
      </c>
      <c r="G28" s="82" t="s">
        <v>503</v>
      </c>
      <c r="H28" s="83" t="s">
        <v>503</v>
      </c>
    </row>
    <row r="29" spans="2:8">
      <c r="B29" s="92"/>
      <c r="C29" s="80" t="s">
        <v>503</v>
      </c>
      <c r="D29" s="81" t="s">
        <v>503</v>
      </c>
      <c r="E29" s="82" t="s">
        <v>503</v>
      </c>
      <c r="F29" s="83" t="s">
        <v>503</v>
      </c>
      <c r="G29" s="82" t="s">
        <v>503</v>
      </c>
      <c r="H29" s="83" t="s">
        <v>503</v>
      </c>
    </row>
    <row r="30" spans="2:8">
      <c r="B30" s="92"/>
      <c r="C30" s="80" t="s">
        <v>503</v>
      </c>
      <c r="D30" s="81" t="s">
        <v>503</v>
      </c>
      <c r="E30" s="82" t="s">
        <v>503</v>
      </c>
      <c r="F30" s="83" t="s">
        <v>503</v>
      </c>
      <c r="G30" s="82" t="s">
        <v>503</v>
      </c>
      <c r="H30" s="83" t="s">
        <v>503</v>
      </c>
    </row>
    <row r="31" spans="2:8">
      <c r="B31" s="92"/>
      <c r="C31" s="80" t="s">
        <v>503</v>
      </c>
      <c r="D31" s="81" t="s">
        <v>503</v>
      </c>
      <c r="E31" s="82" t="s">
        <v>503</v>
      </c>
      <c r="F31" s="83" t="s">
        <v>503</v>
      </c>
      <c r="G31" s="82" t="s">
        <v>503</v>
      </c>
      <c r="H31" s="83" t="s">
        <v>503</v>
      </c>
    </row>
    <row r="32" spans="2:8">
      <c r="B32" s="92"/>
      <c r="C32" s="80" t="s">
        <v>503</v>
      </c>
      <c r="D32" s="81" t="s">
        <v>503</v>
      </c>
      <c r="E32" s="82" t="s">
        <v>503</v>
      </c>
      <c r="F32" s="83" t="s">
        <v>503</v>
      </c>
      <c r="G32" s="82" t="s">
        <v>503</v>
      </c>
      <c r="H32" s="83" t="s">
        <v>503</v>
      </c>
    </row>
    <row r="33" spans="2:8">
      <c r="B33" s="92"/>
      <c r="C33" s="80" t="s">
        <v>503</v>
      </c>
      <c r="D33" s="81" t="s">
        <v>503</v>
      </c>
      <c r="E33" s="82" t="s">
        <v>503</v>
      </c>
      <c r="F33" s="83" t="s">
        <v>503</v>
      </c>
      <c r="G33" s="82" t="s">
        <v>503</v>
      </c>
      <c r="H33" s="83" t="s">
        <v>503</v>
      </c>
    </row>
    <row r="34" spans="2:8">
      <c r="B34" s="92"/>
      <c r="C34" s="80" t="s">
        <v>503</v>
      </c>
      <c r="D34" s="81" t="s">
        <v>503</v>
      </c>
      <c r="E34" s="82" t="s">
        <v>503</v>
      </c>
      <c r="F34" s="83" t="s">
        <v>503</v>
      </c>
      <c r="G34" s="82" t="s">
        <v>503</v>
      </c>
      <c r="H34" s="83" t="s">
        <v>503</v>
      </c>
    </row>
    <row r="35" spans="2:8">
      <c r="B35" s="92"/>
      <c r="C35" s="80" t="s">
        <v>503</v>
      </c>
      <c r="D35" s="81" t="s">
        <v>503</v>
      </c>
      <c r="E35" s="82" t="s">
        <v>503</v>
      </c>
      <c r="F35" s="83" t="s">
        <v>503</v>
      </c>
      <c r="G35" s="82" t="s">
        <v>503</v>
      </c>
      <c r="H35" s="83" t="s">
        <v>503</v>
      </c>
    </row>
    <row r="36" spans="2:8">
      <c r="B36" s="92"/>
      <c r="C36" s="80" t="s">
        <v>503</v>
      </c>
      <c r="D36" s="81" t="s">
        <v>503</v>
      </c>
      <c r="E36" s="82" t="s">
        <v>503</v>
      </c>
      <c r="F36" s="83" t="s">
        <v>503</v>
      </c>
      <c r="G36" s="82" t="s">
        <v>503</v>
      </c>
      <c r="H36" s="83" t="s">
        <v>503</v>
      </c>
    </row>
    <row r="37" spans="2:8">
      <c r="B37" s="92"/>
      <c r="C37" s="80" t="s">
        <v>503</v>
      </c>
      <c r="D37" s="81" t="s">
        <v>503</v>
      </c>
      <c r="E37" s="82" t="s">
        <v>503</v>
      </c>
      <c r="F37" s="83" t="s">
        <v>503</v>
      </c>
      <c r="G37" s="82" t="s">
        <v>503</v>
      </c>
      <c r="H37" s="83" t="s">
        <v>503</v>
      </c>
    </row>
    <row r="38" spans="2:8">
      <c r="B38" s="92"/>
      <c r="C38" s="80" t="s">
        <v>503</v>
      </c>
      <c r="D38" s="81" t="s">
        <v>503</v>
      </c>
      <c r="E38" s="82" t="s">
        <v>503</v>
      </c>
      <c r="F38" s="83" t="s">
        <v>503</v>
      </c>
      <c r="G38" s="82" t="s">
        <v>503</v>
      </c>
      <c r="H38" s="83" t="s">
        <v>503</v>
      </c>
    </row>
    <row r="39" spans="2:8">
      <c r="B39" s="92"/>
      <c r="C39" s="80" t="s">
        <v>503</v>
      </c>
      <c r="D39" s="81" t="s">
        <v>503</v>
      </c>
      <c r="E39" s="82" t="s">
        <v>503</v>
      </c>
      <c r="F39" s="83" t="s">
        <v>503</v>
      </c>
      <c r="G39" s="82" t="s">
        <v>503</v>
      </c>
      <c r="H39" s="83" t="s">
        <v>503</v>
      </c>
    </row>
    <row r="40" spans="2:8">
      <c r="B40" s="92"/>
      <c r="C40" s="80" t="s">
        <v>503</v>
      </c>
      <c r="D40" s="81" t="s">
        <v>503</v>
      </c>
      <c r="E40" s="82" t="s">
        <v>503</v>
      </c>
      <c r="F40" s="83" t="s">
        <v>503</v>
      </c>
      <c r="G40" s="82" t="s">
        <v>503</v>
      </c>
      <c r="H40" s="83" t="s">
        <v>503</v>
      </c>
    </row>
    <row r="41" spans="2:8">
      <c r="B41" s="92"/>
      <c r="C41" s="80" t="s">
        <v>503</v>
      </c>
      <c r="D41" s="81" t="s">
        <v>503</v>
      </c>
      <c r="E41" s="82" t="s">
        <v>503</v>
      </c>
      <c r="F41" s="83" t="s">
        <v>503</v>
      </c>
      <c r="G41" s="82" t="s">
        <v>503</v>
      </c>
      <c r="H41" s="83" t="s">
        <v>503</v>
      </c>
    </row>
    <row r="42" spans="2:8" ht="15.75" thickBot="1">
      <c r="B42" s="93"/>
      <c r="C42" s="84" t="s">
        <v>503</v>
      </c>
      <c r="D42" s="85" t="s">
        <v>503</v>
      </c>
      <c r="E42" s="86" t="s">
        <v>503</v>
      </c>
      <c r="F42" s="87" t="s">
        <v>503</v>
      </c>
      <c r="G42" s="86" t="s">
        <v>503</v>
      </c>
      <c r="H42" s="87" t="s">
        <v>503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2012-07-23T21:56:28Z</dcterms:modified>
</cp:coreProperties>
</file>