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15" windowWidth="999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81" i="1" l="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315" i="12" l="1"/>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H703" i="12" s="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469" i="12" l="1"/>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60" i="1" l="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D68" i="1"/>
  <c r="AH68" i="1" s="1"/>
  <c r="AG67" i="1"/>
  <c r="AF67" i="1"/>
  <c r="Y67" i="1"/>
  <c r="X67" i="1"/>
  <c r="W67" i="1"/>
  <c r="V67" i="1"/>
  <c r="U67" i="1"/>
  <c r="R67" i="1"/>
  <c r="Q67" i="1"/>
  <c r="P67" i="1"/>
  <c r="E267" i="12" s="1"/>
  <c r="L67" i="1"/>
  <c r="H67" i="1"/>
  <c r="G67" i="1"/>
  <c r="D67" i="1"/>
  <c r="AH67" i="1" s="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D27" i="1"/>
  <c r="AH27" i="1" s="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H9" i="12" l="1"/>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<sst xmlns="http://schemas.openxmlformats.org/spreadsheetml/2006/main" count="76965" uniqueCount="23279">
  <si>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</si>
  <si>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</si>
  <si>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</si>
  <si>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</si>
  <si>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</si>
  <si>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</si>
  <si>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</si>
  <si>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</si>
  <si>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</si>
  <si>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</si>
  <si>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</si>
  <si>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</si>
  <si>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</si>
  <si>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</si>
  <si>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</si>
  <si>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</si>
  <si>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</si>
  <si>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</si>
  <si>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</si>
  <si>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</si>
  <si>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</si>
  <si>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</si>
  <si>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</si>
  <si>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</si>
  <si>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</si>
  <si>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</si>
  <si>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</si>
  <si>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</si>
  <si>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</si>
  <si>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</si>
  <si>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</si>
  <si>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</si>
  <si>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</si>
  <si>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</si>
  <si>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</si>
  <si>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</si>
  <si>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</si>
  <si>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</si>
  <si>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</si>
  <si>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</si>
  <si>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</si>
  <si>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</si>
  <si>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</si>
  <si>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</si>
  <si>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</si>
  <si>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</si>
  <si>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</si>
  <si>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</si>
  <si>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</si>
  <si>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</si>
  <si>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</si>
  <si>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</si>
  <si>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</si>
  <si>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</si>
  <si>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</si>
  <si>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</si>
  <si>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</si>
  <si>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</si>
  <si>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</si>
  <si>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</si>
  <si>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</si>
  <si>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</si>
  <si>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</si>
  <si>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</si>
  <si>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</si>
  <si>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</si>
  <si>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</si>
  <si>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</si>
  <si>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</si>
  <si>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</si>
  <si>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</si>
  <si>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</si>
  <si>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</si>
  <si>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</si>
  <si>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</si>
  <si>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</si>
  <si>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</si>
  <si>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</si>
  <si>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</si>
  <si>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</si>
  <si>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</si>
  <si>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</si>
  <si>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</si>
  <si>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</si>
  <si>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</si>
  <si>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</si>
  <si>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</si>
  <si>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</si>
  <si>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</si>
  <si>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</si>
  <si>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</si>
  <si>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</si>
  <si>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</si>
  <si>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</si>
  <si>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</si>
  <si>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</si>
  <si>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</si>
  <si>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</si>
  <si>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</si>
  <si>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</si>
  <si>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</si>
  <si>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</si>
  <si>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</si>
  <si>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</si>
  <si>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</si>
  <si>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</si>
  <si>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</si>
  <si>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</si>
  <si>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</si>
  <si>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</si>
  <si>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</si>
  <si>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</si>
  <si>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</si>
  <si>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</si>
  <si>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</si>
  <si>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</si>
  <si>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</si>
  <si>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</si>
  <si>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</si>
  <si>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</si>
  <si>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</si>
  <si>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</si>
  <si>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</si>
  <si>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</si>
  <si>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</si>
  <si>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</si>
  <si>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</si>
  <si>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</si>
  <si>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</si>
  <si>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</si>
  <si>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</si>
  <si>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</si>
  <si>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</si>
  <si>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</si>
  <si>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</si>
  <si>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</si>
  <si>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</si>
  <si>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</si>
  <si>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</si>
  <si>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</si>
  <si>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</si>
  <si>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</si>
  <si>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</si>
  <si>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</si>
  <si>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</si>
  <si>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</si>
  <si>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</si>
  <si>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</si>
  <si>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</si>
  <si>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</si>
  <si>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</si>
  <si>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</si>
  <si>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</si>
  <si>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</si>
  <si>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</si>
  <si>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</si>
  <si>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</si>
  <si>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</si>
  <si>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</si>
  <si>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</si>
  <si>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</si>
  <si>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</si>
  <si>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</si>
  <si>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</si>
  <si>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</si>
  <si>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</si>
  <si>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</si>
  <si>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</si>
  <si>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</si>
  <si>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</si>
  <si>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</si>
  <si>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</si>
  <si>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</si>
  <si>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</si>
  <si>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</si>
  <si>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</si>
  <si>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</si>
  <si>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</si>
  <si>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</si>
  <si>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</si>
  <si>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</si>
  <si>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</si>
  <si>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</si>
  <si>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</si>
  <si>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</si>
  <si>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</si>
  <si>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</si>
  <si>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</si>
  <si>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</si>
  <si>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</si>
  <si>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</si>
  <si>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</si>
  <si>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</si>
  <si>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</si>
  <si>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</si>
  <si>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</si>
  <si>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</si>
  <si>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</si>
  <si>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</si>
  <si>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</si>
  <si>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</si>
  <si>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</si>
  <si>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</si>
  <si>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</si>
  <si>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</si>
  <si>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</si>
  <si>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</si>
  <si>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</si>
  <si>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</si>
  <si>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</si>
  <si>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</si>
  <si>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</si>
  <si>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</si>
  <si>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</si>
  <si>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</si>
  <si>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</si>
  <si>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</si>
  <si>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</si>
  <si>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</si>
  <si>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</si>
  <si>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</si>
  <si>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</si>
  <si>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</si>
  <si>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</si>
  <si>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</si>
  <si>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</si>
  <si>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</si>
  <si>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</si>
  <si>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</si>
  <si>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</si>
  <si>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</si>
  <si>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</si>
  <si>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</si>
  <si>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</si>
  <si>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</si>
  <si>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</si>
  <si>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</si>
  <si>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</si>
  <si>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</si>
  <si>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</si>
  <si>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</si>
  <si>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</si>
  <si>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</si>
  <si>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</si>
  <si>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</si>
  <si>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</si>
  <si>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</si>
  <si>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</si>
  <si>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</si>
  <si>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</si>
  <si>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</si>
  <si>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</si>
  <si>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</si>
  <si>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</si>
  <si>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</si>
  <si>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</si>
  <si>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</si>
  <si>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</si>
  <si>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</si>
  <si>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</si>
  <si>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</si>
  <si>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</si>
  <si>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</si>
  <si>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</si>
  <si>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</si>
  <si>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</si>
  <si>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</si>
  <si>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</si>
  <si>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</si>
  <si>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</si>
  <si>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</si>
  <si>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</si>
  <si>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</si>
  <si>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</si>
  <si>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</si>
  <si>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</si>
  <si>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</si>
  <si>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</si>
  <si>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</si>
  <si>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</si>
  <si>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</si>
  <si>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</si>
  <si>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</si>
  <si>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</si>
  <si>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</si>
  <si>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</si>
  <si>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</si>
  <si>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</si>
  <si>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</si>
  <si>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</si>
  <si>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</si>
  <si>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</si>
  <si>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</si>
  <si>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</si>
  <si>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</si>
  <si>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</si>
  <si>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</si>
  <si>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</si>
  <si>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</si>
  <si>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</si>
  <si>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</si>
  <si>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</si>
  <si>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</si>
  <si>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</si>
  <si>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</si>
  <si>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</si>
  <si>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</si>
  <si>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</si>
  <si>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</si>
  <si>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</si>
  <si>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</si>
  <si>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</si>
  <si>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</si>
  <si>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</si>
  <si>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</si>
  <si>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</si>
  <si>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</si>
  <si>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</si>
  <si>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</si>
  <si>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</si>
  <si>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</si>
  <si>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</si>
  <si>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</si>
  <si>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</si>
  <si>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</si>
  <si>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</si>
  <si>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</si>
  <si>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</si>
  <si>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</si>
  <si>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</si>
  <si>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</si>
  <si>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</si>
  <si>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</si>
  <si>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</si>
  <si>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</si>
  <si>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</si>
  <si>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</si>
  <si>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</si>
  <si>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</si>
  <si>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</si>
  <si>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</si>
  <si>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</si>
  <si>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</si>
  <si>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</si>
  <si>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</si>
  <si>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</si>
  <si>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</si>
  <si>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</si>
  <si>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</si>
  <si>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</si>
  <si>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</si>
  <si>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</si>
  <si>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</si>
  <si>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</si>
  <si>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</si>
  <si>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</si>
  <si>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</si>
  <si>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</si>
  <si>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</si>
  <si>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</si>
  <si>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</si>
  <si>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</si>
  <si>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</si>
  <si>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</si>
  <si>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</si>
  <si>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</si>
  <si>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</si>
  <si>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</si>
  <si>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</si>
  <si>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</si>
  <si>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</si>
  <si>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</si>
  <si>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</si>
  <si>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</si>
  <si>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</si>
  <si>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</si>
  <si>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</si>
  <si>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</si>
  <si>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</si>
  <si>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</si>
  <si>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</si>
  <si>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</si>
  <si>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</si>
  <si>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</si>
  <si>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</si>
  <si>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</si>
  <si>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</si>
  <si>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</si>
  <si>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</si>
  <si>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</si>
  <si>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</si>
  <si>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</si>
  <si>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</si>
  <si>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</si>
  <si>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</si>
  <si>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</si>
  <si>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</si>
  <si>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</si>
  <si>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</si>
  <si>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</si>
  <si>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</si>
  <si>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</si>
  <si>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</si>
  <si>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</si>
  <si>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</si>
  <si>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</si>
  <si>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</si>
  <si>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</si>
  <si>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</si>
  <si>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</si>
  <si>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</si>
  <si>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</si>
  <si>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</si>
  <si>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</si>
  <si>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</si>
  <si>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</si>
  <si>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</si>
  <si>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</si>
  <si>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</si>
  <si>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</si>
  <si>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</si>
  <si>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</si>
  <si>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</si>
  <si>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</si>
  <si>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</si>
  <si>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</si>
  <si>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</si>
  <si>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</si>
  <si>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</si>
  <si>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</si>
  <si>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</si>
  <si>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</si>
  <si>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</si>
  <si>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</si>
  <si>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</si>
  <si>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</si>
  <si>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</si>
  <si>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</si>
  <si>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</si>
  <si>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</si>
  <si>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</si>
  <si>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</si>
  <si>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</si>
  <si>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</si>
  <si>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</si>
  <si>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</si>
  <si>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</si>
  <si>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</si>
  <si>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</si>
  <si>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</si>
  <si>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</si>
  <si>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</si>
  <si>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</si>
  <si>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</si>
  <si>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</si>
  <si>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</si>
  <si>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</si>
  <si>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</si>
  <si>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</si>
  <si>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</si>
  <si>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</si>
  <si>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</si>
  <si>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</si>
  <si>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</si>
  <si>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</si>
  <si>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</si>
  <si>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</si>
  <si>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</si>
  <si>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</si>
  <si>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</si>
  <si>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</si>
  <si>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</si>
  <si>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</si>
  <si>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</si>
  <si>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</si>
  <si>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</si>
  <si>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</si>
  <si>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</si>
  <si>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</si>
  <si>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</si>
  <si>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</si>
  <si>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</si>
  <si>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</si>
  <si>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</si>
  <si>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</si>
  <si>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</si>
  <si>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</si>
  <si>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</si>
  <si>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</si>
  <si>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</si>
  <si>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</si>
  <si>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</si>
  <si>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</si>
  <si>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</si>
  <si>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</si>
  <si>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</si>
  <si>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</si>
  <si>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</si>
  <si>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</si>
  <si>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</si>
  <si>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</si>
  <si>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</si>
  <si>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</si>
  <si>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</si>
  <si>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</si>
  <si>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</si>
  <si>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</si>
  <si>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</si>
  <si>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</si>
  <si>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</si>
  <si>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</si>
  <si>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</si>
  <si>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</si>
  <si>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</si>
  <si>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</si>
  <si>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</si>
  <si>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</si>
  <si>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</si>
  <si>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</si>
  <si>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</si>
  <si>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</si>
  <si>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</si>
  <si>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</si>
  <si>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</si>
  <si>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</si>
  <si>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</si>
  <si>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</si>
  <si>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</si>
  <si>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</si>
  <si>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</si>
  <si>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</si>
  <si>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</si>
  <si>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</si>
  <si>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</si>
  <si>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</si>
  <si>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</si>
  <si>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</si>
  <si>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</si>
  <si>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</si>
  <si>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</si>
  <si>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</si>
  <si>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</si>
  <si>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</si>
  <si>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</si>
  <si>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</si>
  <si>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</si>
  <si>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</si>
  <si>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</si>
  <si>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</si>
  <si>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</si>
  <si>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</si>
  <si>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</si>
  <si>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</si>
  <si>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</si>
  <si>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</si>
  <si>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</si>
  <si>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</si>
  <si>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</si>
  <si>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</si>
  <si>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</si>
  <si>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</si>
  <si>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</si>
  <si>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</si>
  <si>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</si>
  <si>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</si>
  <si>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</si>
  <si>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</si>
  <si>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</si>
  <si>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</si>
  <si>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</si>
  <si>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</si>
  <si>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</si>
  <si>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</si>
  <si>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</si>
  <si>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</si>
  <si>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</si>
  <si>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</si>
  <si>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</si>
  <si>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</si>
  <si>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</si>
  <si>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</si>
  <si>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</si>
  <si>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</si>
  <si>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</si>
  <si>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</si>
  <si>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</si>
  <si>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</si>
  <si>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</si>
  <si>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</si>
  <si>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</si>
  <si>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</si>
  <si>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</si>
  <si>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</si>
  <si>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</si>
  <si>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</si>
  <si>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</si>
  <si>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</si>
  <si>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</si>
  <si>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</si>
  <si>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</si>
  <si>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</si>
  <si>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</si>
  <si>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</si>
  <si>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</si>
  <si>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</si>
  <si>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</si>
  <si>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</si>
  <si>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</si>
  <si>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</si>
  <si>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</si>
  <si>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</si>
  <si>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</si>
  <si>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</si>
  <si>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</si>
  <si>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</si>
  <si>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</si>
  <si>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</si>
  <si>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</si>
  <si>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</si>
  <si>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</si>
  <si>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</si>
  <si>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</si>
  <si>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</si>
  <si>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</si>
  <si>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</si>
  <si>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</si>
  <si>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</si>
  <si>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</si>
  <si>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</si>
  <si>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</si>
  <si>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</si>
  <si>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</si>
  <si>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</si>
  <si>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</si>
  <si>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</si>
  <si>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</si>
  <si>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</si>
  <si>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</si>
  <si>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</si>
  <si>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</si>
  <si>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</si>
  <si>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</si>
  <si>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</si>
  <si>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</si>
  <si>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</si>
  <si>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</si>
  <si>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</si>
  <si>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</si>
  <si>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</si>
  <si>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</si>
  <si>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</si>
  <si>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</si>
  <si>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</si>
  <si>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</si>
  <si>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</si>
  <si>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</si>
  <si>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</si>
  <si>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</si>
  <si>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</si>
  <si>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</si>
  <si>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</si>
  <si>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</si>
  <si>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</si>
  <si>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</si>
  <si>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</si>
  <si>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</si>
  <si>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</si>
  <si>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</si>
  <si>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</si>
  <si>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</si>
  <si>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</si>
  <si>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</si>
  <si>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</si>
  <si>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</si>
  <si>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</si>
  <si>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</si>
  <si>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</si>
  <si>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</si>
  <si>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</si>
  <si>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</si>
  <si>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</si>
  <si>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</si>
  <si>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</si>
  <si>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</si>
  <si>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</si>
  <si>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</si>
  <si>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</si>
  <si>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</si>
  <si>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</si>
  <si>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</si>
  <si>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</si>
  <si>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</si>
  <si>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</si>
  <si>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</si>
  <si>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</si>
  <si>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</si>
  <si>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</si>
  <si>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</si>
  <si>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</si>
  <si>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</si>
  <si>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</si>
  <si>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</si>
  <si>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</si>
  <si>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</si>
  <si>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</si>
  <si>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</si>
  <si>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</si>
  <si>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</si>
  <si>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</si>
  <si>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</si>
  <si>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</si>
  <si>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</si>
  <si>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</si>
  <si>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</si>
  <si>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</si>
  <si>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</si>
  <si>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</si>
  <si>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</si>
  <si>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</si>
  <si>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</si>
  <si>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</si>
  <si>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</si>
  <si>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</si>
  <si>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</si>
  <si>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</si>
  <si>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</si>
  <si>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</si>
  <si>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</si>
  <si>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</si>
  <si>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</si>
  <si>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</si>
  <si>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</si>
  <si>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</si>
  <si>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</si>
  <si>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</si>
  <si>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</si>
  <si>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</si>
  <si>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</si>
  <si>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</si>
  <si>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</si>
  <si>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</si>
  <si>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</si>
  <si>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</si>
  <si>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</si>
  <si>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</si>
  <si>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</si>
  <si>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</si>
  <si>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</si>
  <si>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</si>
  <si>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</si>
  <si>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</si>
  <si>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</si>
  <si>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</si>
  <si>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</si>
  <si>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</si>
  <si>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</si>
  <si>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</si>
  <si>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</si>
  <si>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</si>
  <si>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</si>
  <si>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</si>
  <si>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</si>
  <si>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</si>
  <si>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</si>
  <si>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</si>
  <si>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</si>
  <si>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</si>
  <si>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</si>
  <si>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</si>
  <si>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</si>
  <si>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</si>
  <si>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</si>
  <si>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</si>
  <si>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</si>
  <si>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</si>
  <si>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</si>
  <si>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</si>
  <si>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</si>
  <si>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</si>
  <si>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</si>
  <si>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</si>
  <si>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</si>
  <si>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</si>
  <si>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</si>
  <si>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</si>
  <si>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</si>
  <si>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</si>
  <si>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</si>
  <si>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</si>
  <si>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</si>
  <si>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</si>
  <si>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</si>
  <si>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</si>
  <si>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</si>
  <si>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</si>
  <si>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</si>
  <si>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</si>
  <si>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</si>
  <si>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</si>
  <si>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</si>
  <si>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</si>
  <si>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</si>
  <si>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</si>
  <si>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</si>
  <si>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</si>
  <si>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</si>
  <si>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</si>
  <si>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</si>
  <si>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</si>
  <si>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</si>
  <si>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</si>
  <si>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</si>
  <si>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</si>
  <si>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</si>
  <si>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</si>
  <si>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</si>
  <si>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</si>
  <si>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</si>
  <si>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</si>
  <si>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</si>
  <si>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</si>
  <si>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</si>
  <si>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</si>
  <si>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</si>
  <si>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</si>
  <si>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</si>
  <si>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</si>
  <si>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</si>
  <si>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</si>
  <si>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</si>
  <si>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</si>
  <si>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</si>
  <si>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</si>
  <si>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</si>
  <si>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</si>
  <si>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</si>
  <si>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</si>
  <si>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</si>
  <si>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</si>
  <si>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</si>
  <si>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</si>
  <si>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</si>
  <si>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</si>
  <si>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</si>
  <si>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</si>
  <si>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</si>
  <si>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</si>
  <si>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</si>
  <si>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</si>
  <si>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</si>
  <si>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</si>
  <si>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</si>
  <si>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</si>
  <si>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</si>
  <si>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</si>
  <si>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</si>
  <si>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</si>
  <si>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</si>
  <si>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</si>
  <si>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</si>
  <si>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</si>
  <si>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</si>
  <si>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</si>
  <si>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</si>
  <si>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</si>
  <si>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</si>
  <si>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</si>
  <si>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</si>
  <si>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</si>
  <si>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</si>
  <si>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</si>
  <si>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</si>
  <si>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</si>
  <si>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</si>
  <si>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</si>
  <si>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</si>
  <si>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</si>
  <si>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</si>
  <si>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</si>
  <si>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</si>
  <si>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</si>
  <si>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</si>
  <si>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</si>
  <si>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</si>
  <si>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</si>
  <si>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</si>
  <si>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</si>
  <si>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</si>
  <si>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</si>
  <si>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</si>
  <si>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</si>
  <si>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</si>
  <si>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</si>
  <si>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</si>
  <si>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</si>
  <si>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</si>
  <si>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</si>
  <si>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</si>
  <si>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</si>
  <si>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</si>
  <si>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</si>
  <si>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</si>
  <si>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</si>
  <si>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</si>
  <si>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</si>
  <si>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</si>
  <si>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</si>
  <si>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</si>
  <si>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</si>
  <si>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</si>
  <si>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</si>
  <si>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</si>
  <si>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</si>
  <si>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</si>
  <si>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</si>
  <si>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</si>
  <si>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</si>
  <si>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</si>
  <si>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</si>
  <si>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</si>
  <si>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</si>
  <si>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</si>
  <si>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</si>
  <si>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</si>
  <si>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</si>
  <si>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</si>
  <si>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</si>
  <si>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</si>
  <si>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</si>
  <si>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</si>
  <si>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</si>
  <si>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</si>
  <si>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</si>
  <si>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</si>
  <si>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</si>
  <si>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</si>
  <si>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</si>
  <si>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</si>
  <si>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</si>
  <si>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</si>
  <si>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</si>
  <si>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</si>
  <si>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</si>
  <si>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</si>
  <si>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</si>
  <si>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</si>
  <si>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</si>
  <si>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</si>
  <si>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</si>
  <si>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</si>
  <si>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</si>
  <si>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</si>
  <si>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</si>
  <si>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</si>
  <si>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</si>
  <si>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</si>
  <si>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</si>
  <si>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</si>
  <si>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</si>
  <si>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</si>
  <si>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</si>
  <si>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</si>
  <si>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</si>
  <si>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</si>
  <si>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</si>
  <si>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</si>
  <si>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</si>
  <si>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</si>
  <si>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</si>
  <si>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</si>
  <si>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</si>
  <si>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</si>
  <si>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</si>
  <si>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</si>
  <si>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</si>
  <si>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</si>
  <si>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</si>
  <si>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</si>
  <si>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</si>
  <si>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</si>
  <si>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</si>
  <si>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</si>
  <si>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</si>
  <si>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</si>
  <si>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</si>
  <si>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</si>
  <si>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</si>
  <si>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</si>
  <si>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</si>
  <si>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</si>
  <si>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</si>
  <si>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</si>
  <si>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</si>
  <si>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</si>
  <si>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</si>
  <si>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</si>
  <si>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</si>
  <si>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</si>
  <si>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</si>
  <si>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</si>
  <si>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</si>
  <si>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</si>
  <si>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</si>
  <si>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</si>
  <si>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</si>
  <si>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</si>
  <si>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</si>
  <si>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</si>
  <si>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</si>
  <si>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</si>
  <si>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</si>
  <si>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</si>
  <si>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</si>
  <si>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</si>
  <si>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</si>
  <si>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</si>
  <si>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</si>
  <si>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</si>
  <si>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</si>
  <si>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</si>
  <si>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</si>
  <si>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</si>
  <si>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</si>
  <si>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</si>
  <si>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</si>
  <si>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</si>
  <si>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</si>
  <si>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</si>
  <si>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</si>
  <si>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</si>
  <si>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</si>
  <si>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</si>
  <si>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</si>
  <si>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</si>
  <si>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</si>
  <si>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</si>
  <si>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</si>
  <si>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</si>
  <si>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</si>
  <si>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</si>
  <si>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</si>
  <si>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</si>
  <si>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</si>
  <si>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</si>
  <si>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</si>
  <si>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</si>
  <si>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</si>
  <si>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</si>
  <si>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</si>
  <si>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</si>
  <si>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</si>
  <si>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</si>
  <si>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</si>
  <si>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</si>
  <si>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</si>
  <si>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</si>
  <si>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</si>
  <si>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</si>
  <si>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</si>
  <si>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</si>
  <si>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</si>
  <si>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</si>
  <si>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</si>
  <si>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</si>
  <si>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</si>
  <si>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</si>
  <si>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</si>
  <si>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</si>
  <si>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</si>
  <si>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</si>
  <si>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</si>
  <si>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</si>
  <si>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</si>
  <si>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</si>
  <si>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</si>
  <si>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</si>
  <si>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</si>
  <si>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</si>
  <si>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</si>
  <si>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</si>
  <si>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</si>
  <si>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</si>
  <si>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</si>
  <si>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</si>
  <si>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</si>
  <si>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</si>
  <si>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</si>
  <si>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</si>
  <si>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</si>
  <si>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</si>
  <si>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</si>
  <si>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</si>
  <si>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</si>
  <si>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</si>
  <si>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</si>
  <si>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</si>
  <si>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</si>
  <si>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</si>
  <si>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</si>
  <si>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</si>
  <si>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</si>
  <si>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</si>
  <si>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</si>
  <si>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</si>
  <si>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</si>
  <si>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</si>
  <si>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</si>
  <si>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</si>
  <si>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</si>
  <si>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</si>
  <si>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</si>
  <si>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</si>
  <si>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</si>
  <si>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</si>
  <si>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</si>
  <si>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</si>
  <si>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</si>
  <si>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</si>
  <si>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</si>
  <si>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</si>
  <si>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</si>
  <si>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</si>
  <si>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</si>
  <si>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</si>
  <si>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</si>
  <si>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</si>
  <si>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</si>
  <si>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</si>
  <si>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</si>
  <si>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</si>
  <si>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</si>
  <si>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</si>
  <si>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</si>
  <si>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</si>
  <si>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</si>
  <si>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</si>
  <si>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</si>
  <si>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</si>
  <si>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</si>
  <si>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</si>
  <si>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</si>
  <si>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</si>
  <si>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</si>
  <si>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</si>
  <si>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</si>
  <si>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</si>
  <si>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</si>
  <si>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</si>
  <si>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</si>
  <si>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</si>
  <si>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</si>
  <si>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</si>
  <si>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</si>
  <si>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</si>
  <si>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</si>
  <si>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</si>
  <si>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</si>
  <si>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</si>
  <si>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</si>
  <si>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</si>
  <si>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</si>
  <si>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</si>
  <si>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</si>
  <si>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</si>
  <si>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</si>
  <si>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</si>
  <si>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</si>
  <si>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</si>
  <si>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</si>
  <si>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</si>
  <si>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</si>
  <si>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</si>
  <si>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</si>
  <si>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</si>
  <si>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</si>
  <si>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</si>
  <si>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</si>
  <si>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</si>
  <si>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</si>
  <si>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</si>
  <si>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</si>
  <si>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</si>
  <si>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</si>
  <si>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</si>
  <si>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</si>
  <si>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</si>
  <si>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</si>
  <si>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</si>
  <si>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</si>
  <si>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</si>
  <si>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</si>
  <si>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</si>
  <si>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</si>
  <si>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</si>
  <si>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</si>
  <si>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</si>
  <si>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</si>
  <si>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</si>
  <si>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</si>
  <si>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</si>
  <si>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</si>
  <si>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</si>
  <si>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</si>
  <si>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</si>
  <si>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</si>
  <si>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</si>
  <si>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</si>
  <si>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</si>
  <si>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</si>
  <si>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</si>
  <si>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</si>
  <si>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</si>
  <si>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</si>
  <si>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</si>
  <si>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</si>
  <si>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</si>
  <si>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</si>
  <si>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</si>
  <si>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</si>
  <si>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</si>
  <si>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</si>
  <si>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</si>
  <si>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</si>
  <si>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</si>
  <si>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</si>
  <si>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</si>
  <si>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</si>
  <si>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</si>
  <si>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</si>
  <si>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</si>
  <si>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</si>
  <si>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</si>
  <si>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</si>
  <si>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</si>
  <si>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</si>
  <si>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</si>
  <si>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</si>
  <si>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</si>
  <si>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</si>
  <si>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</si>
  <si>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</si>
  <si>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</si>
  <si>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</si>
  <si>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</si>
  <si>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</si>
  <si>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</si>
  <si>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</si>
  <si>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</si>
  <si>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</si>
  <si>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</si>
  <si>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</si>
  <si>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</si>
  <si>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</si>
  <si>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</si>
  <si>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</si>
  <si>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</si>
  <si>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</si>
  <si>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</si>
  <si>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</si>
  <si>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</si>
  <si>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</si>
  <si>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</si>
  <si>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</si>
  <si>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</si>
  <si>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</si>
  <si>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</si>
  <si>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</si>
  <si>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</si>
  <si>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</si>
  <si>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</si>
  <si>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</si>
  <si>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</si>
  <si>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</si>
  <si>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</si>
  <si>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</si>
  <si>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</si>
  <si>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</si>
  <si>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</si>
  <si>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</si>
  <si>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</si>
  <si>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</si>
  <si>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</si>
  <si>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</si>
  <si>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</si>
  <si>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</si>
  <si>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</si>
  <si>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</si>
  <si>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</si>
  <si>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</si>
  <si>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</si>
  <si>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</si>
  <si>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</si>
  <si>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</si>
  <si>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</si>
  <si>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</si>
  <si>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</si>
  <si>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</si>
  <si>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</si>
  <si>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</si>
  <si>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</si>
  <si>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</si>
  <si>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</si>
  <si>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</si>
  <si>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</si>
  <si>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</si>
  <si>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</si>
  <si>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</si>
  <si>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</si>
  <si>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</si>
  <si>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</si>
  <si>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</si>
  <si>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</si>
  <si>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</si>
  <si>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</si>
  <si>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</si>
  <si>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</si>
  <si>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</si>
  <si>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</si>
  <si>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</si>
  <si>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</si>
  <si>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</si>
  <si>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</si>
  <si>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</si>
  <si>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</si>
  <si>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</si>
  <si>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</si>
  <si>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</si>
  <si>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</si>
  <si>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</si>
  <si>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</si>
  <si>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</si>
  <si>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</si>
  <si>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</si>
  <si>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</si>
  <si>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</si>
  <si>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</si>
  <si>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</si>
  <si>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</si>
  <si>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</si>
  <si>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</si>
  <si>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</si>
  <si>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</si>
  <si>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</si>
  <si>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</si>
  <si>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</si>
  <si>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</si>
  <si>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</si>
  <si>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</si>
  <si>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</si>
  <si>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</si>
  <si>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</si>
  <si>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</si>
  <si>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</si>
  <si>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</si>
  <si>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</si>
  <si>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</si>
  <si>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</si>
  <si>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</si>
  <si>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</si>
  <si>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</si>
  <si>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</si>
  <si>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</si>
  <si>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</si>
  <si>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</si>
  <si>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</si>
  <si>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</si>
  <si>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</si>
  <si>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</si>
  <si>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</si>
  <si>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</si>
  <si>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</si>
  <si>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</si>
  <si>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</si>
  <si>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</si>
  <si>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</si>
  <si>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</si>
  <si>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</si>
  <si>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</si>
  <si>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</si>
  <si>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</si>
  <si>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</si>
  <si>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</si>
  <si>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</si>
  <si>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</si>
  <si>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</si>
  <si>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</si>
  <si>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</si>
  <si>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</si>
  <si>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</si>
  <si>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</si>
  <si>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</si>
  <si>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</si>
  <si>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</si>
  <si>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</si>
  <si>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</si>
  <si>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</si>
  <si>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</si>
  <si>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</si>
  <si>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</si>
  <si>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</si>
  <si>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</si>
  <si>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</si>
  <si>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</si>
  <si>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</si>
  <si>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</si>
  <si>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</si>
  <si>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</si>
  <si>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</si>
  <si>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</si>
  <si>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</si>
  <si>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</si>
  <si>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</si>
  <si>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</si>
  <si>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</si>
  <si>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</si>
  <si>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</si>
  <si>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</si>
  <si>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</si>
  <si>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</si>
  <si>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</si>
  <si>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</si>
  <si>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</si>
  <si>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</si>
  <si>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</si>
  <si>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</si>
  <si>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</si>
  <si>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</si>
  <si>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</si>
  <si>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</si>
  <si>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</si>
  <si>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</si>
  <si>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</si>
  <si>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</si>
  <si>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</si>
  <si>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</si>
  <si>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</si>
  <si>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</si>
  <si>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</si>
  <si>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</si>
  <si>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</si>
  <si>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</si>
  <si>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</si>
  <si>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</si>
  <si>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</si>
  <si>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</si>
  <si>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</si>
  <si>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</si>
  <si>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</si>
  <si>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</si>
  <si>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</si>
  <si>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</si>
  <si>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</si>
  <si>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</si>
  <si>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</si>
  <si>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</si>
  <si>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</si>
  <si>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</si>
  <si>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</si>
  <si>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</si>
  <si>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</si>
  <si>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</si>
  <si>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</si>
  <si>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</si>
  <si>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</si>
  <si>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</si>
  <si>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</si>
  <si>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</si>
  <si>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</si>
  <si>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</si>
  <si>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</si>
  <si>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</si>
  <si>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</si>
  <si>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</si>
  <si>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</si>
  <si>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</si>
  <si>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</si>
  <si>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</si>
  <si>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</si>
  <si>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</si>
  <si>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</si>
  <si>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</si>
  <si>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</si>
  <si>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</si>
  <si>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</si>
  <si>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</si>
  <si>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</si>
  <si>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</si>
  <si>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</si>
  <si>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</si>
  <si>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</si>
  <si>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</si>
  <si>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</si>
  <si>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</si>
  <si>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</si>
  <si>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</si>
  <si>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</si>
  <si>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</si>
  <si>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</si>
  <si>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</si>
  <si>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</si>
  <si>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</si>
  <si>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</si>
  <si>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</si>
  <si>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</si>
  <si>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</si>
  <si>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</si>
  <si>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</si>
  <si>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</si>
  <si>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</si>
  <si>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</si>
  <si>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</si>
  <si>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</si>
  <si>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</si>
  <si>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</si>
  <si>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</si>
  <si>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</si>
  <si>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</si>
  <si>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</si>
  <si>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</si>
  <si>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</si>
  <si>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</si>
  <si>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</si>
  <si>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</si>
  <si>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</si>
  <si>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</si>
  <si>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</si>
  <si>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</si>
  <si>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</si>
  <si>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</si>
  <si>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</si>
  <si>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</si>
  <si>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</si>
  <si>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</si>
  <si>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</si>
  <si>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</si>
  <si>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</si>
  <si>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</si>
  <si>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</si>
  <si>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</si>
  <si>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</si>
  <si>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</si>
  <si>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</si>
  <si>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</si>
  <si>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</si>
  <si>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</si>
  <si>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</si>
  <si>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</si>
  <si>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</si>
  <si>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</si>
  <si>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</si>
  <si>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</si>
  <si>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</si>
  <si>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</si>
  <si>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</si>
  <si>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</si>
  <si>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</si>
  <si>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</si>
  <si>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</si>
  <si>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</si>
  <si>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</si>
  <si>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</si>
  <si>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</si>
  <si>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</si>
  <si>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</si>
  <si>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</si>
  <si>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</si>
  <si>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</si>
  <si>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</si>
  <si>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</si>
  <si>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</si>
  <si>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</si>
  <si>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</si>
  <si>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</si>
  <si>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</si>
  <si>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</si>
  <si>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</si>
  <si>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</si>
  <si>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</si>
  <si>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</si>
  <si>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</si>
  <si>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</si>
  <si>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</si>
  <si>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</si>
  <si>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</si>
  <si>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</si>
  <si>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</si>
  <si>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</si>
  <si>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</si>
  <si>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</si>
  <si>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</si>
  <si>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</si>
  <si>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</si>
  <si>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</si>
  <si>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</si>
  <si>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</si>
  <si>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</si>
  <si>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</si>
  <si>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</si>
  <si>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</si>
  <si>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</si>
  <si>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</si>
  <si>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</si>
  <si>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</si>
  <si>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</si>
  <si>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</si>
  <si>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</si>
  <si>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</si>
  <si>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</si>
  <si>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</si>
  <si>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</si>
  <si>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</si>
  <si>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</si>
  <si>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</si>
  <si>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</si>
  <si>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</si>
  <si>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</si>
  <si>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</si>
  <si>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</si>
  <si>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</si>
  <si>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</si>
  <si>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</si>
  <si>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</si>
  <si>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</si>
  <si>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</si>
  <si>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</si>
  <si>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</si>
  <si>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</si>
  <si>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</si>
  <si>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</si>
  <si>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</si>
  <si>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</si>
  <si>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</si>
  <si>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</si>
  <si>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</si>
  <si>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</si>
  <si>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</si>
  <si>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</si>
  <si>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</si>
  <si>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</si>
  <si>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</si>
  <si>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</si>
  <si>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</si>
  <si>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</si>
  <si>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</si>
  <si>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</si>
  <si>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</si>
  <si>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</si>
  <si>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</si>
  <si>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</si>
  <si>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</si>
  <si>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</si>
  <si>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</si>
  <si>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</si>
  <si>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</si>
  <si>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</si>
  <si>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</si>
  <si>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</si>
  <si>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</si>
  <si>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</si>
  <si>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</si>
  <si>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</si>
  <si>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</si>
  <si>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</si>
  <si>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</si>
  <si>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</si>
  <si>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</si>
  <si>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</si>
  <si>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</si>
  <si>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</si>
  <si>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</si>
  <si>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</si>
  <si>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</si>
  <si>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</si>
  <si>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</si>
  <si>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</si>
  <si>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</si>
  <si>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</si>
  <si>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</si>
  <si>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</si>
  <si>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</si>
  <si>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</si>
  <si>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</si>
  <si>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</si>
  <si>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</si>
  <si>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</si>
  <si>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</si>
  <si>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</si>
  <si>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</si>
  <si>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</si>
  <si>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</si>
  <si>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</si>
  <si>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</si>
  <si>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</si>
  <si>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</si>
  <si>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</si>
  <si>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</si>
  <si>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</si>
  <si>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</si>
  <si>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</si>
  <si>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</si>
  <si>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</si>
  <si>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</si>
  <si>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</si>
  <si>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</si>
  <si>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</si>
  <si>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</si>
  <si>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</si>
  <si>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</si>
  <si>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</si>
  <si>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</si>
  <si>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</si>
  <si>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</si>
  <si>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</si>
  <si>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</si>
  <si>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</si>
  <si>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</si>
  <si>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</si>
  <si>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</si>
  <si>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</si>
  <si>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</si>
  <si>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</si>
  <si>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</si>
  <si>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</si>
  <si>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</si>
  <si>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</si>
  <si>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</si>
  <si>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</si>
  <si>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</si>
  <si>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</si>
  <si>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</si>
  <si>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</si>
  <si>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</si>
  <si>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</si>
  <si>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</si>
  <si>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</si>
  <si>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</si>
  <si>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</si>
  <si>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</si>
  <si>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</si>
  <si>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</si>
  <si>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</si>
  <si>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</si>
  <si>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</si>
  <si>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</si>
  <si>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</si>
  <si>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</si>
  <si>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</si>
  <si>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</si>
  <si>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</si>
  <si>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</si>
  <si>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</si>
  <si>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</si>
  <si>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</si>
  <si>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</si>
  <si>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</si>
  <si>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</si>
  <si>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</si>
  <si>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</si>
  <si>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</si>
  <si>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</si>
  <si>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</si>
  <si>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</si>
  <si>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</si>
  <si>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</si>
  <si>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</si>
  <si>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</si>
  <si>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</si>
  <si>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</si>
  <si>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</si>
  <si>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</si>
  <si>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</si>
  <si>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</si>
  <si>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</si>
  <si>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</si>
  <si>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</si>
  <si>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</si>
  <si>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</si>
  <si>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</si>
  <si>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</si>
  <si>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</si>
  <si>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</si>
  <si>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</si>
  <si>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</si>
  <si>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</si>
  <si>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</si>
  <si>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</si>
  <si>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</si>
  <si>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</si>
  <si>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</si>
  <si>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</si>
  <si>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</si>
  <si>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</si>
  <si>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</si>
  <si>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</si>
  <si>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</si>
  <si>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</si>
  <si>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</si>
  <si>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</si>
  <si>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</si>
  <si>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</si>
  <si>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</si>
  <si>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</si>
  <si>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</si>
  <si>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</si>
  <si>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</si>
  <si>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</si>
  <si>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</si>
  <si>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</si>
  <si>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</si>
  <si>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</si>
  <si>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</si>
  <si>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</si>
  <si>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</si>
  <si>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</si>
  <si>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</si>
  <si>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</si>
  <si>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</si>
  <si>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</si>
  <si>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</si>
  <si>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</si>
  <si>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</si>
  <si>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</si>
  <si>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</si>
  <si>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</si>
  <si>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</si>
  <si>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</si>
  <si>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</si>
  <si>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</si>
  <si>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</si>
  <si>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</si>
  <si>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</si>
  <si>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</si>
  <si>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</si>
  <si>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</si>
  <si>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</si>
  <si>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</si>
  <si>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</si>
  <si>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</si>
  <si>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</si>
  <si>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</si>
  <si>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</si>
  <si>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</si>
  <si>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</si>
  <si>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</si>
  <si>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</si>
  <si>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</si>
  <si>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</si>
  <si>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</si>
  <si>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</si>
  <si>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</si>
  <si>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</si>
  <si>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</si>
  <si>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</si>
  <si>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</si>
  <si>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</si>
  <si>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</si>
  <si>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</si>
  <si>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</si>
  <si>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</si>
  <si>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</si>
  <si>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</si>
  <si>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</si>
  <si>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</si>
  <si>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</si>
  <si>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</si>
  <si>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</si>
  <si>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</si>
  <si>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</si>
  <si>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</si>
  <si>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</si>
  <si>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</si>
  <si>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</si>
  <si>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</si>
  <si>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</si>
  <si>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</si>
  <si>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</si>
  <si>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</si>
  <si>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</si>
  <si>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</si>
  <si>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</si>
  <si>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</si>
  <si>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</si>
  <si>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</si>
  <si>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</si>
  <si>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</si>
  <si>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</si>
  <si>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</si>
  <si>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</si>
  <si>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</si>
  <si>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</si>
  <si>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</si>
  <si>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</si>
  <si>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</si>
  <si>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</si>
  <si>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</si>
  <si>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</si>
  <si>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</si>
  <si>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</si>
  <si>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</si>
  <si>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</si>
  <si>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</si>
  <si>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</si>
  <si>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</si>
  <si>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</si>
  <si>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</si>
  <si>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</si>
  <si>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</si>
  <si>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</si>
  <si>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</si>
  <si>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</si>
  <si>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</si>
  <si>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</si>
  <si>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</si>
  <si>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</si>
  <si>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</si>
  <si>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</si>
  <si>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</si>
  <si>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</si>
  <si>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</si>
  <si>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</si>
  <si>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</si>
  <si>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</si>
  <si>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</si>
  <si>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</si>
  <si>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</si>
  <si>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</si>
  <si>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</si>
  <si>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</si>
  <si>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</si>
  <si>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</si>
  <si>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</si>
  <si>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</si>
  <si>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</si>
  <si>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</si>
  <si>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</si>
  <si>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</si>
  <si>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</si>
  <si>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</si>
  <si>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</si>
  <si>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</si>
  <si>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</si>
  <si>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</si>
  <si>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</si>
  <si>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</si>
  <si>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</si>
  <si>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</si>
  <si>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</si>
  <si>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</si>
  <si>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</si>
  <si>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</si>
  <si>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</si>
  <si>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</si>
  <si>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</si>
  <si>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</si>
  <si>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</si>
  <si>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</si>
  <si>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</si>
  <si>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</si>
  <si>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</si>
  <si>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</si>
  <si>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</si>
  <si>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</si>
  <si>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</si>
  <si>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</si>
  <si>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</si>
  <si>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</si>
  <si>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</si>
  <si>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</si>
  <si>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</si>
  <si>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</si>
  <si>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</si>
  <si>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</si>
  <si>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</si>
  <si>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</si>
  <si>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</si>
  <si>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</si>
  <si>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</si>
  <si>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</si>
  <si>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</si>
  <si>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</si>
  <si>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</si>
  <si>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</si>
  <si>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</si>
  <si>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</si>
  <si>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</si>
  <si>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</si>
  <si>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</si>
  <si>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</si>
  <si>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</si>
  <si>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</si>
  <si>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</si>
  <si>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</si>
  <si>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</si>
  <si>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</si>
  <si>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</si>
  <si>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</si>
  <si>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</si>
  <si>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</si>
  <si>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</si>
  <si>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</si>
  <si>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</si>
  <si>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</si>
  <si>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</si>
  <si>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</si>
  <si>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</si>
  <si>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</si>
  <si>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</si>
  <si>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</si>
  <si>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</si>
  <si>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</si>
  <si>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</si>
  <si>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</si>
  <si>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</si>
  <si>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</si>
  <si>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</si>
  <si>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</si>
  <si>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</si>
  <si>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</si>
  <si>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</si>
  <si>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</si>
  <si>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</si>
  <si>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</si>
  <si>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</si>
  <si>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</si>
  <si>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</si>
  <si>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</si>
  <si>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</si>
  <si>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</si>
  <si>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</si>
  <si>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</si>
  <si>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</si>
  <si>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</si>
  <si>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</si>
  <si>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</si>
  <si>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</si>
  <si>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</si>
  <si>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</si>
  <si>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</si>
  <si>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</si>
  <si>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</si>
  <si>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</si>
  <si>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</si>
  <si>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</si>
  <si>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</si>
  <si>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</si>
  <si>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</si>
  <si>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</si>
  <si>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</si>
  <si>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</si>
  <si>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</si>
  <si>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</si>
  <si>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</si>
  <si>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</si>
  <si>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</si>
  <si>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</si>
  <si>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</si>
  <si>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</si>
  <si>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</si>
  <si>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</si>
  <si>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</si>
  <si>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</si>
  <si>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</si>
  <si>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</si>
  <si>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</si>
  <si>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</si>
  <si>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</si>
  <si>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</si>
  <si>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</si>
  <si>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</si>
  <si>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</si>
  <si>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</si>
  <si>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</si>
  <si>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</si>
  <si>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</si>
  <si>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</si>
  <si>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</si>
  <si>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</si>
  <si>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</si>
  <si>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</si>
  <si>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</si>
  <si>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</si>
  <si>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</si>
  <si>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</si>
  <si>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</si>
  <si>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</si>
  <si>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</si>
  <si>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</si>
  <si>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</si>
  <si>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</si>
  <si>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</si>
  <si>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</si>
  <si>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</si>
  <si>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</si>
  <si>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</si>
  <si>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</si>
  <si>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</si>
  <si>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</si>
  <si>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</si>
  <si>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</si>
  <si>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</si>
  <si>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</si>
  <si>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</si>
  <si>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</si>
  <si>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</si>
  <si>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</si>
  <si>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</si>
  <si>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</si>
  <si>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</si>
  <si>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</si>
  <si>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</si>
  <si>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</si>
  <si>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</si>
  <si>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</si>
  <si>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</si>
  <si>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</si>
  <si>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</si>
  <si>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</si>
  <si>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</si>
  <si>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</si>
  <si>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</si>
  <si>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</si>
  <si>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</si>
  <si>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</si>
  <si>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</si>
  <si>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</si>
  <si>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</si>
  <si>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</si>
  <si>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</si>
  <si>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</si>
  <si>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</si>
  <si>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</si>
  <si>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</si>
  <si>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</si>
  <si>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</si>
  <si>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</si>
  <si>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</si>
  <si>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</si>
  <si>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</si>
  <si>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</si>
  <si>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</si>
  <si>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</si>
  <si>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</si>
  <si>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</si>
  <si>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</si>
  <si>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</si>
  <si>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</si>
  <si>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</si>
  <si>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</si>
  <si>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</si>
  <si>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</si>
  <si>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</si>
  <si>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</si>
  <si>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</si>
  <si>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</si>
  <si>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</si>
  <si>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</si>
  <si>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</si>
  <si>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</si>
  <si>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</si>
  <si>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</si>
  <si>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</si>
  <si>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</si>
  <si>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</si>
  <si>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</si>
  <si>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</si>
  <si>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</si>
  <si>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</si>
  <si>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</si>
  <si>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</si>
  <si>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</si>
  <si>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</si>
  <si>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</si>
  <si>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</si>
  <si>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</si>
  <si>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</si>
  <si>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</si>
  <si>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</si>
  <si>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</si>
  <si>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</si>
  <si>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</si>
  <si>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</si>
  <si>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</si>
  <si>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</si>
  <si>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</si>
  <si>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</si>
  <si>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</si>
  <si>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</si>
  <si>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</si>
  <si>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</si>
  <si>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</si>
  <si>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</si>
  <si>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</si>
  <si>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</si>
  <si>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</si>
  <si>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</si>
  <si>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</si>
  <si>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</si>
  <si>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</si>
  <si>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</si>
  <si>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</si>
  <si>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</si>
  <si>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</si>
  <si>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</si>
  <si>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</si>
  <si>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</si>
  <si>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</si>
  <si>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</si>
  <si>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</si>
  <si>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</si>
  <si>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</si>
  <si>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</si>
  <si>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</si>
  <si>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</si>
  <si>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</si>
  <si>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</si>
  <si>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</si>
  <si>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</si>
  <si>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</si>
  <si>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</si>
  <si>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</si>
  <si>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</si>
  <si>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</si>
  <si>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</si>
  <si>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</si>
  <si>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</si>
  <si>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</si>
  <si>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</si>
  <si>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</si>
  <si>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</si>
  <si>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</si>
  <si>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</si>
  <si>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</si>
  <si>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</si>
  <si>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</si>
  <si>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</si>
  <si>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</si>
  <si>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</si>
  <si>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</si>
  <si>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</si>
  <si>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</si>
  <si>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</si>
  <si>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</si>
  <si>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</si>
  <si>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</si>
  <si>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</si>
  <si>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</si>
  <si>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</si>
  <si>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</si>
  <si>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</si>
  <si>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</si>
  <si>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</si>
  <si>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</si>
  <si>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</si>
  <si>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</si>
  <si>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</si>
  <si>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</si>
  <si>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</si>
  <si>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</si>
  <si>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</si>
  <si>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</si>
  <si>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</si>
  <si>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</si>
  <si>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</si>
  <si>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</si>
  <si>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</si>
  <si>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</si>
  <si>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</si>
  <si>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</si>
  <si>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</si>
  <si>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</si>
  <si>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</si>
  <si>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</si>
  <si>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</si>
  <si>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</si>
  <si>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</si>
  <si>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</si>
  <si>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</si>
  <si>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</si>
  <si>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</si>
  <si>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</si>
  <si>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</si>
  <si>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</si>
  <si>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</si>
  <si>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</si>
  <si>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</si>
  <si>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</si>
  <si>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</si>
  <si>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</si>
  <si>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</si>
  <si>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</si>
  <si>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</si>
  <si>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</si>
  <si>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</si>
  <si>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</si>
  <si>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</si>
  <si>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</si>
  <si>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</si>
  <si>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</si>
  <si>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</si>
  <si>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</si>
  <si>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</si>
  <si>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</si>
  <si>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</si>
  <si>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</si>
  <si>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</si>
  <si>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</si>
  <si>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</si>
  <si>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</si>
  <si>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</si>
  <si>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</si>
  <si>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</si>
  <si>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</si>
  <si>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</si>
  <si>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</si>
  <si>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</si>
  <si>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</si>
  <si>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</si>
  <si>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</si>
  <si>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</si>
  <si>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</si>
  <si>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</si>
  <si>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</si>
  <si>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</si>
  <si>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</si>
  <si>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</si>
  <si>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</si>
  <si>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</si>
  <si>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</si>
  <si>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</si>
  <si>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</si>
  <si>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</si>
  <si>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</si>
  <si>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</si>
  <si>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</si>
  <si>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</si>
  <si>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</si>
  <si>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</si>
  <si>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</si>
  <si>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</si>
  <si>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</si>
  <si>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</si>
  <si>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</si>
  <si>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</si>
  <si>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</si>
  <si>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</si>
  <si>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</si>
  <si>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</si>
  <si>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</si>
  <si>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</si>
  <si>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</si>
  <si>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</si>
  <si>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</si>
  <si>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</si>
  <si>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</si>
  <si>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</si>
  <si>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</si>
  <si>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</si>
  <si>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</si>
  <si>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</si>
  <si>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</si>
  <si>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</si>
  <si>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</si>
  <si>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</si>
  <si>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</si>
  <si>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</si>
  <si>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</si>
  <si>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</si>
  <si>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</si>
  <si>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</si>
  <si>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</si>
  <si>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</si>
  <si>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</si>
  <si>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</si>
  <si>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</si>
  <si>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</si>
  <si>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</si>
  <si>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</si>
  <si>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</si>
  <si>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</si>
  <si>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</si>
  <si>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</si>
  <si>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</si>
  <si>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</si>
  <si>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</si>
  <si>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</si>
  <si>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</si>
  <si>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</si>
  <si>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</si>
  <si>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</si>
  <si>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</si>
  <si>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</si>
  <si>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</si>
  <si>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</si>
  <si>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</si>
  <si>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</si>
  <si>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</si>
  <si>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</si>
  <si>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</si>
  <si>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</si>
  <si>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</si>
  <si>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</si>
  <si>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</si>
  <si>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</si>
  <si>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</si>
  <si>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</si>
  <si>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</si>
  <si>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</si>
  <si>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</si>
  <si>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</si>
  <si>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</si>
  <si>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</si>
  <si>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</si>
  <si>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</si>
  <si>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</si>
  <si>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</si>
  <si>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</si>
  <si>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</si>
  <si>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</si>
  <si>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</si>
  <si>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</si>
  <si>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</si>
  <si>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</si>
  <si>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</si>
  <si>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</si>
  <si>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</si>
  <si>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</si>
  <si>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</si>
  <si>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</si>
  <si>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</si>
  <si>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</si>
  <si>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</si>
  <si>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</si>
  <si>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</si>
  <si>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</si>
  <si>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</si>
  <si>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</si>
  <si>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</si>
  <si>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</si>
  <si>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</si>
  <si>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</si>
  <si>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</si>
  <si>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</si>
  <si>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</si>
  <si>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</si>
  <si>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</si>
  <si>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</si>
  <si>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</si>
  <si>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</si>
  <si>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</si>
  <si>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</si>
  <si>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</si>
  <si>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</si>
  <si>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</si>
  <si>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</si>
  <si>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</si>
  <si>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</si>
  <si>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</si>
  <si>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</si>
  <si>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</si>
  <si>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</si>
  <si>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</si>
  <si>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</si>
  <si>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</si>
  <si>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</si>
  <si>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</si>
  <si>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</si>
  <si>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</si>
  <si>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</si>
  <si>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</si>
  <si>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</si>
  <si>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</si>
  <si>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</si>
  <si>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</si>
  <si>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</si>
  <si>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</si>
  <si>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</si>
  <si>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</si>
  <si>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</si>
  <si>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</si>
  <si>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</si>
  <si>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</si>
  <si>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</si>
  <si>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</si>
  <si>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</si>
  <si>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</si>
  <si>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</si>
  <si>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</si>
  <si>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</si>
  <si>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</si>
  <si>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</si>
  <si>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</si>
  <si>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</si>
  <si>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</si>
  <si>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</si>
  <si>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</si>
  <si>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</si>
  <si>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</si>
  <si>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</si>
  <si>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</si>
  <si>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</si>
  <si>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</si>
  <si>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</si>
  <si>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</si>
  <si>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</si>
  <si>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</si>
  <si>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</si>
  <si>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</si>
  <si>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</si>
  <si>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</si>
  <si>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</si>
  <si>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</si>
  <si>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</si>
  <si>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</si>
  <si>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</si>
  <si>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</si>
  <si>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</si>
  <si>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</si>
  <si>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</si>
  <si>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</si>
  <si>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</si>
  <si>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</si>
  <si>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</si>
  <si>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</si>
  <si>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</si>
  <si>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</si>
  <si>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</si>
  <si>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</si>
  <si>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</si>
  <si>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</si>
  <si>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</si>
  <si>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</si>
  <si>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</si>
  <si>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</si>
  <si>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</si>
  <si>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</si>
  <si>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</si>
  <si>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</si>
  <si>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</si>
  <si>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</si>
  <si>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</si>
  <si>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</si>
  <si>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</si>
  <si>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</si>
  <si>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</si>
  <si>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</si>
  <si>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</si>
  <si>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</si>
  <si>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</si>
  <si>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</si>
  <si>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</si>
  <si>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</si>
  <si>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</si>
  <si>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</si>
  <si>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</si>
  <si>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</si>
  <si>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</si>
  <si>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</si>
  <si>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</si>
  <si>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</si>
  <si>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</si>
  <si>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</si>
  <si>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</si>
  <si>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</si>
  <si>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</si>
  <si>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</si>
  <si>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</si>
  <si>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</si>
  <si>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</si>
  <si>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</si>
  <si>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</si>
  <si>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</si>
  <si>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</si>
  <si>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</si>
  <si>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</si>
  <si>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</si>
  <si>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</si>
  <si>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</si>
  <si>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</si>
  <si>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</si>
  <si>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</si>
  <si>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</si>
  <si>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</si>
  <si>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</si>
  <si>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</si>
  <si>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</si>
  <si>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</si>
  <si>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</si>
  <si>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</si>
  <si>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</si>
  <si>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</si>
  <si>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</si>
  <si>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</si>
  <si>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</si>
  <si>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</si>
  <si>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</si>
  <si>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</si>
  <si>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</si>
  <si>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</si>
  <si>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</si>
  <si>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</si>
  <si>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</si>
  <si>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</si>
  <si>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</si>
  <si>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</si>
  <si>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</si>
  <si>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</si>
  <si>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</si>
  <si>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</si>
  <si>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</si>
  <si>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</si>
  <si>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</si>
  <si>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</si>
  <si>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</si>
  <si>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</si>
  <si>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</si>
  <si>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</si>
  <si>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</si>
  <si>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</si>
  <si>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</si>
  <si>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</si>
  <si>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</si>
  <si>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</si>
  <si>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</si>
  <si>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</si>
  <si>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</si>
  <si>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</si>
  <si>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</si>
  <si>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</si>
  <si>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</si>
  <si>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</si>
  <si>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</si>
  <si>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</si>
  <si>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</si>
  <si>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</si>
  <si>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</si>
  <si>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</si>
  <si>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</si>
  <si>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</si>
  <si>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</si>
  <si>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</si>
  <si>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</si>
  <si>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</si>
  <si>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</si>
  <si>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</si>
  <si>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</si>
  <si>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</si>
  <si>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</si>
  <si>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</si>
  <si>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</si>
  <si>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</si>
  <si>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</si>
  <si>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</si>
  <si>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</si>
  <si>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</si>
  <si>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</si>
  <si>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</si>
  <si>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</si>
  <si>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</si>
  <si>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</si>
  <si>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</si>
  <si>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</si>
  <si>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</si>
  <si>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</si>
  <si>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</si>
  <si>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</si>
  <si>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</si>
  <si>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</si>
  <si>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</si>
  <si>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</si>
  <si>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</si>
  <si>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</si>
  <si>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</si>
  <si>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</si>
  <si>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</si>
  <si>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</si>
  <si>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</si>
  <si>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</si>
  <si>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</si>
  <si>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</si>
  <si>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</si>
  <si>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</si>
  <si>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</si>
  <si>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</si>
  <si>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</si>
  <si>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</si>
  <si>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</si>
  <si>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</si>
  <si>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</si>
  <si>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</si>
  <si>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</si>
  <si>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</si>
  <si>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</si>
  <si>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</si>
  <si>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</si>
  <si>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</si>
  <si>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</si>
  <si>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</si>
  <si>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</si>
  <si>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</si>
  <si>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</si>
  <si>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</si>
  <si>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</si>
  <si>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</si>
  <si>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</si>
  <si>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</si>
  <si>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</si>
  <si>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</si>
  <si>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</si>
  <si>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</si>
  <si>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</si>
  <si>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</si>
  <si>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</si>
  <si>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</si>
  <si>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</si>
  <si>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</si>
  <si>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</si>
  <si>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</si>
  <si>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</si>
  <si>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</si>
  <si>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</si>
  <si>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</si>
  <si>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</si>
  <si>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</si>
  <si>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</si>
  <si>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</si>
  <si>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</si>
  <si>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</si>
  <si>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</si>
  <si>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</si>
  <si>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</si>
  <si>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</si>
  <si>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</si>
  <si>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</si>
  <si>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</si>
  <si>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</si>
  <si>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</si>
  <si>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</si>
  <si>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</si>
  <si>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</si>
  <si>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</si>
  <si>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</si>
  <si>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</si>
  <si>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</si>
  <si>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</si>
  <si>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</si>
  <si>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</si>
  <si>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</si>
  <si>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</si>
  <si>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</si>
  <si>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</si>
  <si>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</si>
  <si>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</si>
  <si>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</si>
  <si>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</si>
  <si>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</si>
  <si>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</si>
  <si>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</si>
  <si>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</si>
  <si>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</si>
  <si>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</si>
  <si>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</si>
  <si>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</si>
  <si>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</si>
  <si>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</si>
  <si>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</si>
  <si>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</si>
  <si>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</si>
  <si>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</si>
  <si>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</si>
  <si>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</si>
  <si>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</si>
  <si>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</si>
  <si>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</si>
  <si>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</si>
  <si>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</si>
  <si>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</si>
  <si>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</si>
  <si>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</si>
  <si>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</si>
  <si>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</si>
  <si>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</si>
  <si>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</si>
  <si>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</si>
  <si>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</si>
  <si>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</si>
  <si>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</si>
  <si>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</si>
  <si>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</si>
  <si>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</si>
  <si>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</si>
  <si>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</si>
  <si>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</si>
  <si>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</si>
  <si>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</si>
  <si>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</si>
  <si>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</si>
  <si>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</si>
  <si>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</si>
  <si>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</si>
  <si>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</si>
  <si>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</si>
  <si>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</si>
  <si>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</si>
  <si>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</si>
  <si>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</si>
  <si>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</si>
  <si>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</si>
  <si>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</si>
  <si>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</si>
  <si>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</si>
  <si>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</si>
  <si>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</si>
  <si>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</si>
  <si>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</si>
  <si>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</si>
  <si>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</si>
  <si>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</si>
  <si>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</si>
  <si>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</si>
  <si>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</si>
  <si>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</si>
  <si>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</si>
  <si>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</si>
  <si>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</si>
  <si>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</si>
  <si>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</si>
  <si>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</si>
  <si>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</si>
  <si>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</si>
  <si>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</si>
  <si>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</si>
  <si>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</si>
  <si>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</si>
  <si>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</si>
  <si>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</si>
  <si>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</si>
  <si>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</si>
  <si>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</si>
  <si>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</si>
  <si>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</si>
  <si>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</si>
  <si>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</si>
  <si>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</si>
  <si>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</si>
  <si>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</si>
  <si>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</si>
  <si>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</si>
  <si>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</si>
  <si>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</si>
  <si>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</si>
  <si>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</si>
  <si>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</si>
  <si>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</si>
  <si>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</si>
  <si>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</si>
  <si>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</si>
  <si>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</si>
  <si>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</si>
  <si>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</si>
  <si>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</si>
  <si>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</si>
  <si>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</si>
  <si>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</si>
  <si>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</si>
  <si>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</si>
  <si>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</si>
  <si>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</si>
  <si>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</si>
  <si>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</si>
  <si>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</si>
  <si>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</si>
  <si>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</si>
  <si>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</si>
  <si>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</si>
  <si>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</si>
  <si>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</si>
  <si>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</si>
  <si>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</si>
  <si>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</si>
  <si>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</si>
  <si>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</si>
  <si>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</si>
  <si>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</si>
  <si>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</si>
  <si>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</si>
  <si>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</si>
  <si>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</si>
  <si>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</si>
  <si>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</si>
  <si>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</si>
  <si>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</si>
  <si>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</si>
  <si>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</si>
  <si>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</si>
  <si>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</si>
  <si>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</si>
  <si>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</si>
  <si>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</si>
  <si>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</si>
  <si>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</si>
  <si>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</si>
  <si>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</si>
  <si>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</si>
  <si>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</si>
  <si>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</si>
  <si>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</si>
  <si>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</si>
  <si>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</si>
  <si>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</si>
  <si>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</si>
  <si>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</si>
  <si>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</si>
  <si>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</si>
  <si>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</si>
  <si>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</si>
  <si>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</si>
  <si>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</si>
  <si>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</si>
  <si>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</si>
  <si>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</si>
  <si>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</si>
  <si>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</si>
  <si>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</si>
  <si>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</si>
  <si>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</si>
  <si>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</si>
  <si>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</si>
  <si>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</si>
  <si>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</si>
  <si>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</si>
  <si>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</si>
  <si>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</si>
  <si>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</si>
  <si>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</si>
  <si>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</si>
  <si>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</si>
  <si>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</si>
  <si>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</si>
  <si>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</si>
  <si>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</si>
  <si>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</si>
  <si>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</si>
  <si>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</si>
  <si>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</si>
  <si>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</si>
  <si>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</si>
  <si>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</si>
  <si>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</si>
  <si>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</si>
  <si>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</si>
  <si>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</si>
  <si>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</si>
  <si>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</si>
  <si>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</si>
  <si>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</si>
  <si>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</si>
  <si>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</si>
  <si>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</si>
  <si>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</si>
  <si>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</si>
  <si>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</si>
  <si>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</si>
  <si>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</si>
  <si>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</si>
  <si>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</si>
  <si>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</si>
  <si>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</si>
  <si>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</si>
  <si>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</si>
  <si>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</si>
  <si>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</si>
  <si>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</si>
  <si>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</si>
  <si>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</si>
  <si>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</si>
  <si>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</si>
  <si>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</si>
  <si>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</si>
  <si>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</si>
  <si>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</si>
  <si>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</si>
  <si>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</si>
  <si>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</si>
  <si>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</si>
  <si>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</si>
  <si>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</si>
  <si>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</si>
  <si>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</si>
  <si>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</si>
  <si>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</si>
  <si>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</si>
  <si>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</si>
  <si>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</si>
  <si>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</si>
  <si>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</si>
  <si>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</si>
  <si>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</si>
  <si>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</si>
  <si>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</si>
  <si>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</si>
  <si>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</si>
  <si>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</si>
  <si>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</si>
  <si>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</si>
  <si>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</si>
  <si>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</si>
  <si>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</si>
  <si>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</si>
  <si>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</si>
  <si>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</si>
  <si>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</si>
  <si>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</si>
  <si>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</si>
  <si>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</si>
  <si>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</si>
  <si>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</si>
  <si>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</si>
  <si>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</si>
  <si>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</si>
  <si>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</si>
  <si>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</si>
  <si>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</si>
  <si>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</si>
  <si>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</si>
  <si>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</si>
  <si>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</si>
  <si>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</si>
  <si>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</si>
  <si>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</si>
  <si>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</si>
  <si>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</si>
  <si>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</si>
  <si>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</si>
  <si>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</si>
  <si>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</si>
  <si>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</si>
  <si>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</si>
  <si>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</si>
  <si>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</si>
  <si>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</si>
  <si>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</si>
  <si>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</si>
  <si>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</si>
  <si>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</si>
  <si>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</si>
  <si>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</si>
  <si>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</si>
  <si>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</si>
  <si>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</si>
  <si>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</si>
  <si>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</si>
  <si>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</si>
  <si>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</si>
  <si>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</si>
  <si>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</si>
  <si>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</si>
  <si>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</si>
  <si>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</si>
  <si>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</si>
  <si>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</si>
  <si>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</si>
  <si>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</si>
  <si>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</si>
  <si>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</si>
  <si>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</si>
  <si>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</si>
  <si>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</si>
  <si>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</si>
  <si>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</si>
  <si>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</si>
  <si>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</si>
  <si>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</si>
  <si>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</si>
  <si>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</si>
  <si>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</si>
  <si>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</si>
  <si>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</si>
  <si>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</si>
  <si>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</si>
  <si>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</si>
  <si>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</si>
  <si>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</si>
  <si>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</si>
  <si>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</si>
  <si>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</si>
  <si>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</si>
  <si>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</si>
  <si>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</si>
  <si>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</si>
  <si>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</si>
  <si>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</si>
  <si>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</si>
  <si>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</si>
  <si>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</si>
  <si>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</si>
  <si>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</si>
  <si>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</si>
  <si>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</si>
  <si>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</si>
  <si>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</si>
  <si>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</si>
  <si>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</si>
  <si>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</si>
  <si>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</si>
  <si>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</si>
  <si>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</si>
  <si>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</si>
  <si>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</si>
  <si>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</si>
  <si>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</si>
  <si>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</si>
  <si>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</si>
  <si>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</si>
  <si>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</si>
  <si>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</si>
  <si>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</si>
  <si>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</si>
  <si>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</si>
  <si>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</si>
  <si>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</si>
  <si>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</si>
  <si>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</si>
  <si>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</si>
  <si>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</si>
  <si>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</si>
  <si>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</si>
  <si>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</si>
  <si>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</si>
  <si>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</si>
  <si>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</si>
  <si>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</si>
  <si>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</si>
  <si>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</si>
  <si>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</si>
  <si>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</si>
  <si>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</si>
  <si>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</si>
  <si>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</si>
  <si>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</si>
  <si>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</si>
  <si>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</si>
  <si>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</si>
  <si>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</si>
  <si>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</si>
  <si>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</si>
  <si>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</si>
  <si>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</si>
  <si>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</si>
  <si>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</si>
  <si>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</si>
  <si>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</si>
  <si>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</si>
  <si>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</si>
  <si>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</si>
  <si>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</si>
  <si>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</si>
  <si>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</si>
  <si>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</si>
  <si>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</si>
  <si>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</si>
  <si>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</si>
  <si>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</si>
  <si>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</si>
  <si>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</si>
  <si>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</si>
  <si>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</si>
  <si>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</si>
  <si>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</si>
  <si>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</si>
  <si>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</si>
  <si>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</si>
  <si>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</si>
  <si>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</si>
  <si>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</si>
  <si>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</si>
  <si>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</si>
  <si>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</si>
  <si>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</si>
  <si>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</si>
  <si>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</si>
  <si>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</si>
  <si>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</si>
  <si>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</si>
  <si>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</si>
  <si>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</si>
  <si>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</si>
  <si>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</si>
  <si>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</si>
  <si>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</si>
  <si>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</si>
  <si>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</si>
  <si>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</si>
  <si>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</si>
  <si>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</si>
  <si>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</si>
  <si>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</si>
  <si>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</si>
  <si>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</si>
  <si>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</si>
  <si>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</si>
  <si>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</si>
  <si>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</si>
  <si>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</si>
  <si>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</si>
  <si>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</si>
  <si>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</si>
  <si>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</si>
  <si>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</si>
  <si>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</si>
  <si>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</si>
  <si>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</si>
  <si>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</si>
  <si>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</si>
  <si>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</si>
  <si>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</si>
  <si>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</si>
  <si>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</si>
  <si>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</si>
  <si>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</si>
  <si>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</si>
  <si>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</si>
  <si>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</si>
  <si>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</si>
  <si>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</si>
  <si>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</si>
  <si>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</si>
  <si>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</si>
  <si>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</si>
  <si>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</si>
  <si>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</si>
  <si>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</si>
  <si>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</si>
  <si>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</si>
  <si>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</si>
  <si>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</si>
  <si>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</si>
  <si>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</si>
  <si>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</si>
  <si>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</si>
  <si>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</si>
  <si>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</si>
  <si>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</si>
  <si>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</si>
  <si>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</si>
  <si>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</si>
  <si>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</si>
  <si>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</si>
  <si>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</si>
  <si>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</si>
  <si>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</si>
  <si>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</si>
  <si>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</si>
  <si>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</si>
  <si>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</si>
  <si>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</si>
  <si>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</si>
  <si>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</si>
  <si>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</si>
  <si>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</si>
  <si>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</si>
  <si>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</si>
  <si>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</si>
  <si>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</si>
  <si>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</si>
  <si>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</si>
  <si>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</si>
  <si>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</si>
  <si>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</si>
  <si>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</si>
  <si>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</si>
  <si>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</si>
  <si>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</si>
  <si>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</si>
  <si>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</si>
  <si>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</si>
  <si>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</si>
  <si>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</si>
  <si>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</si>
  <si>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</si>
  <si>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</si>
  <si>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</si>
  <si>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</si>
  <si>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</si>
  <si>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</si>
  <si>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</si>
  <si>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</si>
  <si>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</si>
  <si>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</si>
  <si>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</si>
  <si>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</si>
  <si>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</si>
  <si>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</si>
  <si>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</si>
  <si>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</si>
  <si>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</si>
  <si>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</si>
  <si>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</si>
  <si>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</si>
  <si>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</si>
  <si>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</si>
  <si>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</si>
  <si>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</si>
  <si>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</si>
  <si>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</si>
  <si>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</si>
  <si>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</si>
  <si>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</si>
  <si>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</si>
  <si>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</si>
  <si>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</si>
  <si>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</si>
  <si>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</si>
  <si>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</si>
  <si>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</si>
  <si>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</si>
  <si>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</si>
  <si>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</si>
  <si>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</si>
  <si>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</si>
  <si>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</si>
  <si>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</si>
  <si>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</si>
  <si>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</si>
  <si>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</si>
  <si>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</si>
  <si>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</si>
  <si>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</si>
  <si>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</si>
  <si>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</si>
  <si>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</si>
  <si>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</si>
  <si>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</si>
  <si>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</si>
  <si>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</si>
  <si>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</si>
  <si>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</si>
  <si>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</si>
  <si>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</si>
  <si>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</si>
  <si>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</si>
  <si>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</si>
  <si>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</si>
  <si>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</si>
  <si>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</si>
  <si>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</si>
  <si>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</si>
  <si>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</si>
  <si>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</si>
  <si>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</si>
  <si>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</si>
  <si>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</si>
  <si>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</si>
  <si>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</si>
  <si>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</si>
  <si>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</si>
  <si>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</si>
  <si>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</si>
  <si>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</si>
  <si>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</si>
  <si>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</si>
  <si>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</si>
  <si>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</si>
  <si>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</si>
  <si>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</si>
  <si>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</si>
  <si>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</si>
  <si>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</si>
  <si>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</si>
  <si>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</si>
  <si>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</si>
  <si>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</si>
  <si>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</si>
  <si>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</si>
  <si>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</si>
  <si>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</si>
  <si>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</si>
  <si>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</si>
  <si>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</si>
  <si>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</si>
  <si>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</si>
  <si>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</si>
  <si>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</si>
  <si>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</si>
  <si>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</si>
  <si>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</si>
  <si>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</si>
  <si>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</si>
  <si>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</si>
  <si>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</si>
  <si>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</si>
  <si>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</si>
  <si>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</si>
  <si>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</si>
  <si>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</si>
  <si>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</si>
  <si>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</si>
  <si>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</si>
  <si>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</si>
  <si>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</si>
  <si>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</si>
  <si>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</si>
  <si>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</si>
  <si>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</si>
  <si>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</si>
  <si>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</si>
  <si>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</si>
  <si>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</si>
  <si>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</si>
  <si>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</si>
  <si>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</si>
  <si>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</si>
  <si>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</si>
  <si>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</si>
  <si>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</si>
  <si>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</si>
  <si>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</si>
  <si>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</si>
  <si>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</si>
  <si>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</si>
  <si>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</si>
  <si>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</si>
  <si>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</si>
  <si>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</si>
  <si>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</si>
  <si>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</si>
  <si>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</si>
  <si>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</si>
  <si>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</si>
  <si>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</si>
  <si>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</si>
  <si>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</si>
  <si>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</si>
  <si>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</si>
  <si>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</si>
  <si>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</si>
  <si>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</si>
  <si>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</si>
  <si>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</si>
  <si>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</si>
  <si>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</si>
  <si>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</si>
  <si>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</si>
  <si>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</si>
  <si>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</si>
  <si>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</si>
  <si>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</si>
  <si>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</si>
  <si>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</si>
  <si>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</si>
  <si>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</si>
  <si>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</si>
  <si>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</si>
  <si>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</si>
  <si>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</si>
  <si>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</si>
  <si>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</si>
  <si>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</si>
  <si>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</si>
  <si>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</si>
  <si>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</si>
  <si>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</si>
  <si>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</si>
  <si>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</si>
  <si>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</si>
  <si>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</si>
  <si>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</si>
  <si>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</si>
  <si>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</si>
  <si>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</si>
  <si>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</si>
  <si>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</si>
  <si>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</si>
  <si>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</si>
  <si>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</si>
  <si>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</si>
  <si>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</si>
  <si>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</si>
  <si>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</si>
  <si>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</si>
  <si>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</si>
  <si>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</si>
  <si>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</si>
  <si>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</si>
  <si>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</si>
  <si>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</si>
  <si>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</si>
  <si>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</si>
  <si>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</si>
  <si>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</si>
  <si>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</si>
  <si>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</si>
  <si>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</si>
  <si>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</si>
  <si>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</si>
  <si>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</si>
  <si>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</si>
  <si>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</si>
  <si>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</si>
  <si>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</si>
  <si>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</si>
  <si>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</si>
  <si>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</si>
  <si>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</si>
  <si>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</si>
  <si>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</si>
  <si>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</si>
  <si>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</si>
  <si>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</si>
  <si>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</si>
  <si>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</si>
  <si>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</si>
  <si>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</si>
  <si>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</si>
  <si>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</si>
  <si>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</si>
  <si>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</si>
  <si>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</si>
  <si>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</si>
  <si>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</si>
  <si>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</si>
  <si>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</si>
  <si>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</si>
  <si>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</si>
  <si>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</si>
  <si>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</si>
  <si>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</si>
  <si>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</si>
  <si>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</si>
  <si>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</si>
  <si>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</si>
  <si>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</si>
  <si>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</si>
  <si>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</si>
  <si>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</si>
  <si>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</si>
  <si>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</si>
  <si>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</si>
  <si>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</si>
  <si>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</si>
  <si>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</si>
  <si>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</si>
  <si>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</si>
  <si>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</si>
  <si>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</si>
  <si>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</si>
  <si>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</si>
  <si>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</si>
  <si>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</si>
  <si>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</si>
  <si>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</si>
  <si>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</si>
  <si>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</si>
  <si>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</si>
  <si>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</si>
  <si>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</si>
  <si>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</si>
  <si>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</si>
  <si>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</si>
  <si>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</si>
  <si>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</si>
  <si>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</si>
  <si>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</si>
  <si>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</si>
  <si>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</si>
  <si>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</si>
  <si>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</si>
  <si>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</si>
  <si>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</si>
  <si>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</si>
  <si>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</si>
  <si>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</si>
  <si>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</si>
  <si>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</si>
  <si>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</si>
  <si>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</si>
  <si>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</si>
  <si>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</si>
  <si>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</si>
  <si>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</si>
  <si>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</si>
  <si>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</si>
  <si>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</si>
  <si>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</si>
  <si>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</si>
  <si>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</si>
  <si>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</si>
  <si>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</si>
  <si>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</si>
  <si>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</si>
  <si>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</si>
  <si>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</si>
  <si>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</si>
  <si>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</si>
  <si>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</si>
  <si>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</si>
  <si>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</si>
  <si>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</si>
  <si>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</si>
  <si>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</si>
  <si>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</si>
  <si>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</si>
  <si>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</si>
  <si>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</si>
  <si>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</si>
  <si>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</si>
  <si>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</si>
  <si>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</si>
  <si>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</si>
  <si>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</si>
  <si>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</si>
  <si>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</si>
  <si>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</si>
  <si>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</si>
  <si>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</si>
  <si>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</si>
  <si>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</si>
  <si>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</si>
  <si>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</si>
  <si>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</si>
  <si>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</si>
  <si>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</si>
  <si>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</si>
  <si>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</si>
  <si>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</si>
  <si>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</si>
  <si>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</si>
  <si>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</si>
  <si>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</si>
  <si>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</si>
  <si>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</si>
  <si>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</si>
  <si>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</si>
  <si>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</si>
  <si>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</si>
  <si>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</si>
  <si>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</si>
  <si>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</si>
  <si>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</si>
  <si>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</si>
  <si>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</si>
  <si>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</si>
  <si>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</si>
  <si>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</si>
  <si>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</si>
  <si>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</si>
  <si>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</si>
  <si>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</si>
  <si>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</si>
  <si>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</si>
  <si>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</si>
  <si>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</si>
  <si>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</si>
  <si>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</si>
  <si>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</si>
  <si>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</si>
  <si>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</si>
  <si>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</si>
  <si>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</si>
  <si>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</si>
  <si>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</si>
  <si>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</si>
  <si>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</si>
  <si>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</si>
  <si>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</si>
  <si>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</si>
  <si>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</si>
  <si>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</si>
  <si>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</si>
  <si>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</si>
  <si>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</si>
  <si>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</si>
  <si>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</si>
  <si>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</si>
  <si>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</si>
  <si>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</si>
  <si>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</si>
  <si>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</si>
  <si>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</si>
  <si>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</si>
  <si>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</si>
  <si>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</si>
  <si>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</si>
  <si>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</si>
  <si>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</si>
  <si>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</si>
  <si>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</si>
  <si>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</si>
  <si>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</si>
  <si>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</si>
  <si>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</si>
  <si>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</si>
  <si>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</si>
  <si>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</si>
  <si>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</si>
  <si>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</si>
  <si>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</si>
  <si>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</si>
  <si>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</si>
  <si>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</si>
  <si>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</si>
  <si>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</si>
  <si>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</si>
  <si>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</si>
  <si>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</si>
  <si>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</si>
  <si>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</si>
  <si>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</si>
  <si>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</si>
  <si>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</si>
  <si>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</si>
  <si>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</si>
  <si>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</si>
  <si>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</si>
  <si>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</si>
  <si>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</si>
  <si>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</si>
  <si>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</si>
  <si>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</si>
  <si>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</si>
  <si>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</si>
  <si>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</si>
  <si>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</si>
  <si>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</si>
  <si>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</si>
  <si>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</si>
  <si>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</si>
  <si>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</si>
  <si>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</si>
  <si>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</si>
  <si>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</si>
  <si>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</si>
  <si>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</si>
  <si>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</si>
  <si>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</si>
  <si>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</si>
  <si>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</si>
  <si>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</si>
  <si>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</si>
  <si>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</si>
  <si>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</si>
  <si>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</si>
  <si>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</si>
  <si>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</si>
  <si>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</si>
  <si>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</si>
  <si>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</si>
  <si>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</si>
  <si>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</si>
  <si>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</si>
  <si>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</si>
  <si>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</si>
  <si>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</si>
  <si>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</si>
  <si>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</si>
  <si>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</si>
  <si>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</si>
  <si>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</si>
  <si>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</si>
  <si>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</si>
  <si>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</si>
  <si>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</si>
  <si>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</si>
  <si>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</si>
  <si>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</si>
  <si>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</si>
  <si>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</si>
  <si>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</si>
  <si>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</si>
  <si>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</si>
  <si>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</si>
  <si>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</si>
  <si>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</si>
  <si>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</si>
  <si>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</si>
  <si>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</si>
  <si>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</si>
  <si>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</si>
  <si>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</si>
  <si>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</si>
  <si>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</si>
  <si>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</si>
  <si>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</si>
  <si>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</si>
  <si>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</si>
  <si>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</si>
  <si>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</si>
  <si>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</si>
  <si>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</si>
  <si>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</si>
  <si>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</si>
  <si>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</si>
  <si>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</si>
  <si>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</si>
  <si>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</si>
  <si>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</si>
  <si>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</si>
  <si>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</si>
  <si>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</si>
  <si>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</si>
  <si>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</si>
  <si>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</si>
  <si>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</si>
  <si>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</si>
  <si>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</si>
  <si>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</si>
  <si>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</si>
  <si>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</si>
  <si>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</si>
  <si>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</si>
  <si>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</si>
  <si>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</si>
  <si>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</si>
  <si>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</si>
  <si>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</si>
  <si>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</si>
  <si>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</si>
  <si>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</si>
  <si>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</si>
  <si>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</si>
  <si>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</si>
  <si>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</si>
  <si>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</si>
  <si>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</si>
  <si>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</si>
  <si>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</si>
  <si>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</si>
  <si>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</si>
  <si>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</si>
  <si>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</si>
  <si>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</si>
  <si>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</si>
  <si>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</si>
  <si>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</si>
  <si>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</si>
  <si>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</si>
  <si>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</si>
  <si>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</si>
  <si>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</si>
  <si>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</si>
  <si>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</si>
  <si>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</si>
  <si>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</si>
  <si>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</si>
  <si>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</si>
  <si>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</si>
  <si>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</si>
  <si>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</si>
  <si>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</si>
  <si>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</si>
  <si>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</si>
  <si>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</si>
  <si>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</si>
  <si>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</si>
  <si>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</si>
  <si>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</si>
  <si>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</si>
  <si>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</si>
  <si>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</si>
  <si>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</si>
  <si>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</si>
  <si>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</si>
  <si>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</si>
  <si>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</si>
  <si>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</si>
  <si>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</si>
  <si>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</si>
  <si>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</si>
  <si>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</si>
  <si>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</si>
  <si>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</si>
  <si>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</si>
  <si>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</si>
  <si>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</si>
  <si>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</si>
  <si>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</si>
  <si>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</si>
  <si>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</si>
  <si>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</si>
  <si>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</si>
  <si>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</si>
  <si>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</si>
  <si>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</si>
  <si>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</si>
  <si>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</si>
  <si>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</si>
  <si>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</si>
  <si>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</si>
  <si>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</si>
  <si>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</si>
  <si>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</si>
  <si>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</si>
  <si>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</si>
  <si>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</si>
  <si>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</si>
  <si>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</si>
  <si>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</si>
  <si>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</si>
  <si>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</si>
  <si>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</si>
  <si>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</si>
  <si>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</si>
  <si>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</si>
  <si>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</si>
  <si>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</si>
  <si>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</si>
  <si>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</si>
  <si>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</si>
  <si>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</si>
  <si>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</si>
  <si>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</si>
  <si>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</si>
  <si>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</si>
  <si>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</si>
  <si>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</si>
  <si>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</si>
  <si>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</si>
  <si>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</si>
  <si>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</si>
  <si>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</si>
  <si>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</si>
  <si>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</si>
  <si>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</si>
  <si>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</si>
  <si>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</si>
  <si>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</si>
  <si>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</si>
  <si>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</si>
  <si>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</si>
  <si>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</si>
  <si>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</si>
  <si>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</si>
  <si>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</si>
  <si>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</si>
  <si>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</si>
  <si>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</si>
  <si>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</si>
  <si>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</si>
  <si>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</si>
  <si>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</si>
  <si>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</si>
  <si>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</si>
  <si>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</si>
  <si>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</si>
  <si>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</si>
  <si>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</si>
  <si>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</si>
  <si>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</si>
  <si>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</si>
  <si>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</si>
  <si>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</si>
  <si>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</si>
  <si>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</si>
  <si>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</si>
  <si>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</si>
  <si>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</si>
  <si>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</si>
  <si>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</si>
  <si>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</si>
  <si>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</si>
  <si>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</si>
  <si>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</si>
  <si>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</si>
  <si>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</si>
  <si>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</si>
  <si>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</si>
  <si>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</si>
  <si>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</si>
  <si>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</si>
  <si>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</si>
  <si>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</si>
  <si>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</si>
  <si>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</si>
  <si>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</si>
  <si>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</si>
  <si>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</si>
  <si>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</si>
  <si>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</si>
  <si>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</si>
  <si>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</si>
  <si>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</si>
  <si>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</si>
  <si>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</si>
  <si>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</si>
  <si>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</si>
  <si>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</si>
  <si>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</si>
  <si>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</si>
  <si>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</si>
  <si>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</si>
  <si>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</si>
  <si>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</si>
  <si>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</si>
  <si>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</si>
  <si>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</si>
  <si>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</si>
  <si>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</si>
  <si>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</si>
  <si>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</si>
  <si>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</si>
  <si>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</si>
  <si>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</si>
  <si>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</si>
  <si>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</si>
  <si>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</si>
  <si>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</si>
  <si>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</si>
  <si>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</si>
  <si>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</si>
  <si>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</si>
  <si>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</si>
  <si>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</si>
  <si>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</si>
  <si>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</si>
  <si>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</si>
  <si>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</si>
  <si>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</si>
  <si>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</si>
  <si>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</si>
  <si>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</si>
  <si>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</si>
  <si>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</si>
  <si>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</si>
  <si>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</si>
  <si>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</si>
  <si>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</si>
  <si>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</si>
  <si>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</si>
  <si>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</si>
  <si>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</si>
  <si>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</si>
  <si>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</si>
  <si>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</si>
  <si>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</si>
  <si>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</si>
  <si>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</si>
  <si>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</si>
  <si>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</si>
  <si>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</si>
  <si>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</si>
  <si>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</si>
  <si>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</si>
  <si>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</si>
  <si>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</si>
  <si>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</si>
  <si>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</si>
  <si>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</si>
  <si>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</si>
  <si>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</si>
  <si>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</si>
  <si>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</si>
  <si>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</si>
  <si>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</si>
  <si>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</si>
  <si>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</si>
  <si>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</si>
  <si>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</si>
  <si>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</si>
  <si>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</si>
  <si>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</si>
  <si>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</si>
  <si>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</si>
  <si>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</si>
  <si>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</si>
  <si>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</si>
  <si>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</si>
  <si>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</si>
  <si>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</si>
  <si>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</si>
  <si>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</si>
  <si>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</si>
  <si>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</si>
  <si>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</si>
  <si>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</si>
  <si>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</si>
  <si>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</si>
  <si>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</si>
  <si>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</si>
  <si>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</si>
  <si>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</si>
  <si>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</si>
  <si>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</si>
  <si>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</si>
  <si>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</si>
  <si>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</si>
  <si>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</si>
  <si>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</si>
  <si>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</si>
  <si>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</si>
  <si>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</si>
  <si>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</si>
  <si>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</si>
  <si>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</si>
  <si>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</si>
  <si>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</si>
  <si>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</si>
  <si>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</si>
  <si>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</si>
  <si>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</si>
  <si>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</si>
  <si>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</si>
  <si>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</si>
  <si>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</si>
  <si>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</si>
  <si>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</si>
  <si>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</si>
  <si>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</si>
  <si>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</si>
  <si>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</si>
  <si>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</si>
  <si>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</si>
  <si>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</si>
  <si>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</si>
  <si>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</si>
  <si>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</si>
  <si>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</si>
  <si>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</si>
  <si>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</si>
  <si>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</si>
  <si>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</si>
  <si>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</si>
  <si>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</si>
  <si>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</si>
  <si>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</si>
  <si>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</si>
  <si>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</si>
  <si>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</si>
  <si>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</si>
  <si>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</si>
  <si>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</si>
  <si>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</si>
  <si>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</si>
  <si>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</si>
  <si>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</si>
  <si>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</si>
  <si>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</si>
  <si>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</si>
  <si>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</si>
  <si>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</si>
  <si>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</si>
  <si>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</si>
  <si>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</si>
  <si>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</si>
  <si>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</si>
  <si>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</si>
  <si>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</si>
  <si>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</si>
  <si>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</si>
  <si>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</si>
  <si>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</si>
  <si>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</si>
  <si>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</si>
  <si>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</si>
  <si>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</si>
  <si>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</si>
  <si>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</si>
  <si>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</si>
  <si>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</si>
  <si>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</si>
  <si>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</si>
  <si>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</si>
  <si>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</si>
  <si>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</si>
  <si>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</si>
  <si>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</si>
  <si>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</si>
  <si>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</si>
  <si>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</si>
  <si>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</si>
  <si>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</si>
  <si>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</si>
  <si>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</si>
  <si>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</si>
  <si>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</si>
  <si>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</si>
  <si>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</si>
  <si>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</si>
  <si>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</si>
  <si>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</si>
  <si>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</si>
  <si>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</si>
  <si>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</si>
  <si>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</si>
  <si>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</si>
  <si>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</si>
  <si>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</si>
  <si>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</si>
  <si>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</si>
  <si>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</si>
  <si>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</si>
  <si>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</si>
  <si>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</si>
  <si>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</si>
  <si>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</si>
  <si>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</si>
  <si>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</si>
  <si>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</si>
  <si>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</si>
  <si>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</si>
  <si>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</si>
  <si>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</si>
  <si>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</si>
  <si>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</si>
  <si>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</si>
  <si>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</si>
  <si>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</si>
  <si>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</si>
  <si>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</si>
  <si>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</si>
  <si>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</si>
  <si>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</si>
  <si>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</si>
  <si>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</si>
  <si>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</si>
  <si>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</si>
  <si>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</si>
  <si>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</si>
  <si>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</si>
  <si>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</si>
  <si>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</si>
  <si>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</si>
  <si>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</si>
  <si>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</si>
  <si>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</si>
  <si>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</si>
  <si>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</si>
  <si>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</si>
  <si>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</si>
  <si>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</si>
  <si>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</si>
  <si>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</si>
  <si>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</si>
  <si>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</si>
  <si>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</si>
  <si>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</si>
  <si>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</si>
  <si>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</si>
  <si>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</si>
  <si>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</si>
  <si>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</si>
  <si>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</si>
  <si>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</si>
  <si>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</si>
  <si>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</si>
  <si>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</si>
  <si>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</si>
  <si>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</si>
  <si>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</si>
  <si>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</si>
  <si>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</si>
  <si>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</si>
  <si>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</si>
  <si>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</si>
  <si>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</si>
  <si>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</si>
  <si>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</si>
  <si>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</si>
  <si>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</si>
  <si>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</si>
  <si>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</si>
  <si>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</si>
  <si>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</si>
  <si>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</si>
  <si>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</si>
  <si>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</si>
  <si>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</si>
  <si>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</si>
  <si>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</si>
  <si>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</si>
  <si>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</si>
  <si>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</si>
  <si>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</si>
  <si>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</si>
  <si>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</si>
  <si>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</si>
  <si>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</si>
  <si>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</si>
  <si>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</si>
  <si>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</si>
  <si>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</si>
  <si>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</si>
  <si>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</si>
  <si>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</si>
  <si>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</si>
  <si>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</si>
  <si>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</si>
  <si>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</si>
  <si>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</si>
  <si>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</si>
  <si>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</si>
  <si>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</si>
  <si>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</si>
  <si>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</si>
  <si>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</si>
  <si>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</si>
  <si>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</si>
  <si>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</si>
  <si>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</si>
  <si>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</si>
  <si>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</si>
  <si>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</si>
  <si>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</si>
  <si>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</si>
  <si>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</si>
  <si>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</si>
  <si>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</si>
  <si>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</si>
  <si>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</si>
  <si>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</si>
  <si>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</si>
  <si>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</si>
  <si>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</si>
  <si>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</si>
  <si>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</si>
  <si>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</si>
  <si>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</si>
  <si>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</si>
  <si>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</si>
  <si>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</si>
  <si>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</si>
  <si>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</si>
  <si>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</si>
  <si>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</si>
  <si>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</si>
  <si>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</si>
  <si>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</si>
  <si>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</si>
  <si>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</si>
  <si>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</si>
  <si>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</si>
  <si>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</si>
  <si>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</si>
  <si>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</si>
  <si>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</si>
  <si>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</si>
  <si>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</si>
  <si>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</si>
  <si>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</si>
  <si>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</si>
  <si>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</si>
  <si>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</si>
  <si>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</si>
  <si>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</si>
  <si>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</si>
  <si>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</si>
  <si>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</si>
  <si>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</si>
  <si>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</si>
  <si>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</si>
  <si>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</si>
  <si>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</si>
  <si>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</si>
  <si>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</si>
  <si>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</si>
  <si>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</si>
  <si>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</si>
  <si>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</si>
  <si>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</si>
  <si>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</si>
  <si>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</si>
  <si>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</si>
  <si>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</si>
  <si>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</si>
  <si>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</si>
  <si>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</si>
  <si>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</si>
  <si>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</si>
  <si>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</si>
  <si>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</si>
  <si>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</si>
  <si>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</si>
  <si>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</si>
  <si>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</si>
  <si>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</si>
  <si>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</si>
  <si>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</si>
  <si>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</si>
  <si>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</si>
  <si>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</si>
  <si>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</si>
  <si>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</si>
  <si>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</si>
  <si>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</si>
  <si>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</si>
  <si>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</si>
  <si>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</si>
  <si>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</si>
  <si>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</si>
  <si>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</si>
  <si>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</si>
  <si>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</si>
  <si>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</si>
  <si>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</si>
  <si>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</si>
  <si>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</si>
  <si>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</si>
  <si>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</si>
  <si>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</si>
  <si>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</si>
  <si>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</si>
  <si>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</si>
  <si>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</si>
  <si>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</si>
  <si>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</si>
  <si>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</si>
  <si>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</si>
  <si>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</si>
  <si>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</si>
  <si>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</si>
  <si>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</si>
  <si>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</si>
  <si>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</si>
  <si>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</si>
  <si>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</si>
  <si>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</si>
  <si>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</si>
  <si>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</si>
  <si>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</si>
  <si>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</si>
  <si>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</si>
  <si>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</si>
  <si>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</si>
  <si>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</si>
  <si>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</si>
  <si>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</si>
  <si>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</si>
  <si>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</si>
  <si>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</si>
  <si>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</si>
  <si>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</si>
  <si>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</si>
  <si>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</si>
  <si>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</si>
  <si>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</si>
  <si>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</si>
  <si>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</si>
  <si>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</si>
  <si>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</si>
  <si>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</si>
  <si>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</si>
  <si>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</si>
  <si>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</si>
  <si>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</si>
  <si>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</si>
  <si>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</si>
  <si>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</si>
  <si>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</si>
  <si>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</si>
  <si>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</si>
  <si>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</si>
  <si>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</si>
  <si>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</si>
  <si>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</si>
  <si>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</si>
  <si>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</si>
  <si>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</si>
  <si>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</si>
  <si>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</si>
  <si>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</si>
  <si>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</si>
  <si>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</si>
  <si>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</si>
  <si>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</si>
  <si>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</si>
  <si>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</si>
  <si>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</si>
  <si>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</si>
  <si>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</si>
  <si>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</si>
  <si>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</si>
  <si>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</si>
  <si>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</si>
  <si>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</si>
  <si>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</si>
  <si>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</si>
  <si>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</si>
  <si>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</si>
  <si>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</si>
  <si>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</si>
  <si>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</si>
  <si>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</si>
  <si>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</si>
  <si>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</si>
  <si>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</si>
  <si>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</si>
  <si>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</si>
  <si>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</si>
  <si>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</si>
  <si>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</si>
  <si>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</si>
  <si>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</si>
  <si>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</si>
  <si>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</si>
  <si>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</si>
  <si>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</si>
  <si>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</si>
  <si>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</si>
  <si>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</si>
  <si>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</si>
  <si>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</si>
  <si>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</si>
  <si>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</si>
  <si>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</si>
  <si>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</si>
  <si>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</si>
  <si>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</si>
  <si>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</si>
  <si>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</si>
  <si>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</si>
  <si>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</si>
  <si>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</si>
  <si>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</si>
  <si>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</si>
  <si>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</si>
  <si>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</si>
  <si>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</si>
  <si>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</si>
  <si>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</si>
  <si>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</si>
  <si>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</si>
  <si>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</si>
  <si>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</si>
  <si>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</si>
  <si>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</si>
  <si>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</si>
  <si>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</si>
  <si>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</si>
  <si>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</si>
  <si>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</si>
  <si>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</si>
  <si>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</si>
  <si>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</si>
  <si>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</si>
  <si>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</si>
  <si>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</si>
  <si>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</si>
  <si>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</si>
  <si>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</si>
  <si>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</si>
  <si>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</si>
  <si>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</si>
  <si>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</si>
  <si>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</si>
  <si>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</si>
  <si>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</si>
  <si>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</si>
  <si>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</si>
  <si>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</si>
  <si>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</si>
  <si>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</si>
  <si>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</si>
  <si>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</si>
  <si>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</si>
  <si>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</si>
  <si>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</si>
  <si>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</si>
  <si>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</si>
  <si>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</si>
  <si>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</si>
  <si>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</si>
  <si>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</si>
  <si>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</si>
  <si>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</si>
  <si>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</si>
  <si>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</si>
  <si>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</si>
  <si>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</si>
  <si>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</si>
  <si>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</si>
  <si>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</si>
  <si>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</si>
  <si>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</si>
  <si>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</si>
  <si>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</si>
  <si>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</si>
  <si>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</si>
  <si>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</si>
  <si>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</si>
  <si>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</si>
  <si>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</si>
  <si>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</si>
  <si>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</si>
  <si>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</si>
  <si>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</si>
  <si>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</si>
  <si>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</si>
  <si>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</si>
  <si>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</si>
  <si>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</si>
  <si>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</si>
  <si>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</si>
  <si>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</si>
  <si>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</si>
  <si>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</si>
  <si>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</si>
  <si>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</si>
  <si>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</si>
  <si>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</si>
  <si>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</si>
  <si>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</si>
  <si>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</si>
  <si>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</si>
  <si>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</si>
  <si>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</si>
  <si>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</si>
  <si>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</si>
  <si>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</si>
  <si>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</si>
  <si>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</si>
  <si>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</si>
  <si>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</si>
  <si>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</si>
  <si>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</si>
  <si>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</si>
  <si>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</si>
  <si>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</si>
  <si>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</si>
  <si>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</si>
  <si>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</si>
  <si>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</si>
  <si>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</si>
  <si>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</si>
  <si>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</si>
  <si>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</si>
  <si>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</si>
  <si>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</si>
  <si>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</si>
  <si>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</si>
  <si>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</si>
  <si>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</si>
  <si>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</si>
  <si>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</si>
  <si>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</si>
  <si>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</si>
  <si>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</si>
  <si>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</si>
  <si>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</si>
  <si>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</si>
  <si>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</si>
  <si>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</si>
  <si>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</si>
  <si>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</si>
  <si>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</si>
  <si>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</si>
  <si>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</si>
  <si>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</si>
  <si>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</si>
  <si>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</si>
  <si>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</si>
  <si>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</si>
  <si>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</si>
  <si>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</si>
  <si>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</si>
  <si>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</si>
  <si>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</si>
  <si>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</si>
  <si>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</si>
  <si>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</si>
  <si>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</si>
  <si>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</si>
  <si>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</si>
  <si>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</si>
  <si>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</si>
  <si>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</si>
  <si>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</si>
  <si>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</si>
  <si>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</si>
  <si>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</si>
  <si>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</si>
  <si>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</si>
  <si>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</si>
  <si>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</si>
  <si>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</si>
  <si>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</si>
  <si>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</si>
  <si>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</si>
  <si>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</si>
  <si>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</si>
  <si>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</si>
  <si>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</si>
  <si>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</si>
  <si>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</si>
  <si>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</si>
  <si>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</si>
  <si>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</si>
  <si>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</si>
  <si>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</si>
  <si>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</si>
  <si>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</si>
  <si>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</si>
  <si>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</si>
  <si>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</si>
  <si>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</si>
  <si>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</si>
  <si>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</si>
  <si>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</si>
  <si>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</si>
  <si>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</si>
  <si>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</si>
  <si>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</si>
  <si>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</si>
  <si>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</si>
  <si>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</si>
  <si>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</si>
  <si>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</si>
  <si>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</si>
  <si>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</si>
  <si>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</si>
  <si>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</si>
  <si>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</si>
  <si>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</si>
  <si>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</si>
  <si>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</si>
  <si>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</si>
  <si>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</si>
  <si>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</si>
  <si>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</si>
  <si>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</si>
  <si>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</si>
  <si>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</si>
  <si>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</si>
  <si>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</si>
  <si>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</si>
  <si>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</si>
  <si>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</si>
  <si>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</si>
  <si>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</si>
  <si>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</si>
  <si>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</si>
  <si>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</si>
  <si>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</si>
  <si>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</si>
  <si>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</si>
  <si>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</si>
  <si>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</si>
  <si>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</si>
  <si>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</si>
  <si>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</si>
  <si>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</si>
  <si>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</si>
  <si>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</si>
  <si>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</si>
  <si>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</si>
  <si>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</si>
  <si>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</si>
  <si>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</si>
  <si>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</si>
  <si>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</si>
  <si>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</si>
  <si>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</si>
  <si>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</si>
  <si>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</si>
  <si>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</si>
  <si>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</si>
  <si>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</si>
  <si>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</si>
  <si>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</si>
  <si>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</si>
  <si>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</si>
  <si>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</si>
  <si>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</si>
  <si>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</si>
  <si>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</si>
  <si>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</si>
  <si>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</si>
  <si>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</si>
  <si>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</si>
  <si>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</si>
  <si>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</si>
  <si>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</si>
  <si>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</si>
  <si>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</si>
  <si>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</si>
  <si>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</si>
  <si>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</si>
  <si>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</si>
  <si>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</si>
  <si>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</si>
  <si>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</si>
  <si>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</si>
  <si>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</si>
  <si>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</si>
  <si>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</si>
  <si>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</si>
  <si>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</si>
  <si>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</si>
  <si>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</si>
  <si>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</si>
  <si>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</si>
  <si>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</si>
  <si>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</si>
  <si>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</si>
  <si>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</si>
  <si>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</si>
  <si>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</si>
  <si>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</si>
  <si>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</si>
  <si>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</si>
  <si>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</si>
  <si>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</si>
  <si>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</si>
  <si>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</si>
  <si>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</si>
  <si>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</si>
  <si>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</si>
  <si>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</si>
  <si>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</si>
  <si>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</si>
  <si>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</si>
  <si>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</si>
  <si>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</si>
  <si>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</si>
  <si>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</si>
  <si>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</si>
  <si>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</si>
  <si>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</si>
  <si>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</si>
  <si>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</si>
  <si>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</si>
  <si>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</si>
  <si>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</si>
  <si>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</si>
  <si>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</si>
  <si>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</si>
  <si>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</si>
  <si>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</si>
  <si>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</si>
  <si>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</si>
  <si>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</si>
  <si>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</si>
  <si>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</si>
  <si>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</si>
  <si>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</si>
  <si>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</si>
  <si>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</si>
  <si>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</si>
  <si>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</si>
  <si>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</si>
  <si>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</si>
  <si>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</si>
  <si>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</si>
  <si>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</si>
  <si>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</si>
  <si>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</si>
  <si>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</si>
  <si>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</si>
  <si>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</si>
  <si>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</si>
  <si>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</si>
  <si>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</si>
  <si>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</si>
  <si>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</si>
  <si>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</si>
  <si>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</si>
  <si>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</si>
  <si>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</si>
  <si>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</si>
  <si>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</si>
  <si>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</si>
  <si>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</si>
  <si>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</si>
  <si>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</si>
  <si>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</si>
  <si>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</si>
  <si>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</si>
  <si>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</si>
  <si>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</si>
  <si>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</si>
  <si>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</si>
  <si>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</si>
  <si>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</si>
  <si>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</si>
  <si>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</si>
  <si>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</si>
  <si>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</si>
  <si>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</si>
  <si>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</si>
  <si>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</si>
  <si>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</si>
  <si>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</si>
  <si>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</si>
  <si>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</si>
  <si>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</si>
  <si>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</si>
  <si>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</si>
  <si>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</si>
  <si>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</si>
  <si>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</si>
  <si>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</si>
  <si>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</si>
  <si>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</si>
  <si>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</si>
  <si>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</si>
  <si>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</si>
  <si>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</si>
  <si>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</si>
  <si>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</si>
  <si>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</si>
  <si>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</si>
  <si>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</si>
  <si>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</si>
  <si>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</si>
  <si>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</si>
  <si>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</si>
  <si>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</si>
  <si>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</si>
  <si>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</si>
  <si>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</si>
  <si>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</si>
  <si>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</si>
  <si>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</si>
  <si>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</si>
  <si>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</si>
  <si>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</si>
  <si>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</si>
  <si>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</si>
  <si>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</si>
  <si>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</si>
  <si>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</si>
  <si>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</si>
  <si>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</si>
  <si>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</si>
  <si>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</si>
  <si>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</si>
  <si>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</si>
  <si>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</si>
  <si>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</si>
  <si>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</si>
  <si>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</si>
  <si>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</si>
  <si>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</si>
  <si>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</si>
  <si>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</si>
  <si>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</si>
  <si>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</si>
  <si>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</si>
  <si>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</si>
  <si>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</si>
  <si>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</si>
  <si>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</si>
  <si>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</si>
  <si>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</si>
  <si>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</si>
  <si>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</si>
  <si>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</si>
  <si>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</si>
  <si>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</si>
  <si>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</si>
  <si>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</si>
  <si>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</si>
  <si>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</si>
  <si>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</si>
  <si>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</si>
  <si>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</si>
  <si>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</si>
  <si>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</si>
  <si>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</si>
  <si>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</si>
  <si>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</si>
  <si>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</si>
  <si>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</si>
  <si>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</si>
  <si>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</si>
  <si>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</si>
  <si>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</si>
  <si>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</si>
  <si>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</si>
  <si>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</si>
  <si>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</si>
  <si>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</si>
  <si>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</si>
  <si>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</si>
  <si>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</si>
  <si>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</si>
  <si>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</si>
  <si>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</si>
  <si>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</si>
  <si>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</si>
  <si>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</si>
  <si>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</si>
  <si>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</si>
  <si>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</si>
  <si>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</si>
  <si>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</si>
  <si>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</si>
  <si>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</si>
  <si>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</si>
  <si>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</si>
  <si>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</si>
  <si>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</si>
  <si>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</si>
  <si>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</si>
  <si>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</si>
  <si>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</si>
  <si>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</si>
  <si>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</si>
  <si>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</si>
  <si>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</si>
  <si>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</si>
  <si>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</si>
  <si>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</si>
  <si>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</si>
  <si>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</si>
  <si>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</si>
  <si>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</si>
  <si>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</si>
  <si>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</si>
  <si>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</si>
  <si>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</si>
  <si>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</si>
  <si>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</si>
  <si>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</si>
  <si>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</si>
  <si>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</si>
  <si>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</si>
  <si>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</si>
  <si>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</si>
  <si>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</si>
  <si>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</si>
  <si>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</si>
  <si>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</si>
  <si>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</si>
  <si>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</si>
  <si>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</si>
  <si>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</si>
  <si>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</si>
  <si>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</si>
  <si>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</si>
  <si>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</si>
  <si>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</si>
  <si>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</si>
  <si>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</si>
  <si>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</si>
  <si>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</si>
  <si>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</si>
  <si>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</si>
  <si>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</si>
  <si>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</si>
  <si>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</si>
  <si>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</si>
  <si>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</si>
  <si>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</si>
  <si>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</si>
  <si>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</si>
  <si>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</si>
  <si>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</si>
  <si>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</si>
  <si>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</si>
  <si>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</si>
  <si>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</si>
  <si>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</si>
  <si>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</si>
  <si>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</si>
  <si>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</si>
  <si>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</si>
  <si>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</si>
  <si>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</si>
  <si>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</si>
  <si>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</si>
  <si>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</si>
  <si>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</si>
  <si>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</si>
  <si>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</si>
  <si>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</si>
  <si>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</si>
  <si>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</si>
  <si>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</si>
  <si>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</si>
  <si>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</si>
  <si>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</si>
  <si>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</si>
  <si>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</si>
  <si>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</si>
  <si>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</si>
  <si>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</si>
  <si>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</si>
  <si>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</si>
  <si>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</si>
  <si>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</si>
  <si>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</si>
  <si>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</si>
  <si>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</si>
  <si>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</si>
  <si>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</si>
  <si>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</si>
  <si>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</si>
  <si>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</si>
  <si>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</si>
  <si>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</si>
  <si>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</si>
  <si>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</si>
  <si>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</si>
  <si>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</si>
  <si>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</si>
  <si>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</si>
  <si>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</si>
  <si>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</si>
  <si>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</si>
  <si>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</si>
  <si>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</si>
  <si>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</si>
  <si>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</si>
  <si>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</si>
  <si>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</si>
  <si>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</si>
  <si>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</si>
  <si>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</si>
  <si>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</si>
  <si>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</si>
  <si>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</si>
  <si>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</si>
  <si>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</si>
  <si>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</si>
  <si>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</si>
  <si>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</si>
  <si>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</si>
  <si>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</si>
  <si>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</si>
  <si>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</si>
  <si>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</si>
  <si>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</si>
  <si>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</si>
  <si>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</si>
  <si>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</si>
  <si>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</si>
  <si>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</si>
  <si>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</si>
  <si>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</si>
  <si>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</si>
  <si>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</si>
  <si>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</si>
  <si>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</si>
  <si>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</si>
  <si>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</si>
  <si>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</si>
  <si>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</si>
  <si>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</si>
  <si>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</si>
  <si>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</si>
  <si>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</si>
  <si>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</si>
  <si>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</si>
  <si>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</si>
  <si>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</si>
  <si>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</si>
  <si>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</si>
  <si>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</si>
  <si>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</si>
  <si>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</si>
  <si>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</si>
  <si>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</si>
  <si>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</si>
  <si>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</si>
  <si>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</si>
  <si>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</si>
  <si>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</si>
  <si>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</si>
  <si>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</si>
  <si>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</si>
  <si>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</si>
  <si>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</si>
  <si>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</si>
  <si>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</si>
  <si>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</si>
  <si>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</si>
  <si>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</si>
  <si>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</si>
  <si>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</si>
  <si>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</si>
  <si>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</si>
  <si>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</si>
  <si>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</si>
  <si>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</si>
  <si>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</si>
  <si>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</si>
  <si>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</si>
  <si>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</si>
  <si>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</si>
  <si>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</si>
  <si>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</si>
  <si>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</si>
  <si>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</si>
  <si>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</si>
  <si>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</si>
  <si>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</si>
  <si>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</si>
  <si>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</si>
  <si>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</si>
  <si>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</si>
  <si>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</si>
  <si>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</si>
  <si>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</si>
  <si>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</si>
  <si>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</si>
  <si>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</si>
  <si>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</si>
  <si>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</si>
  <si>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</si>
  <si>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</si>
  <si>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</si>
  <si>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</si>
  <si>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</si>
  <si>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</si>
  <si>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</si>
  <si>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</si>
  <si>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</si>
  <si>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</si>
  <si>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</si>
  <si>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</si>
  <si>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</si>
  <si>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</si>
  <si>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</si>
  <si>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</si>
  <si>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</si>
  <si>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</si>
  <si>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</si>
  <si>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</si>
  <si>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</si>
  <si>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</si>
  <si>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</si>
  <si>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</si>
  <si>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</si>
  <si>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</si>
  <si>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</si>
  <si>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</si>
  <si>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</si>
  <si>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</si>
  <si>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</si>
  <si>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</si>
  <si>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</si>
  <si>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</si>
  <si>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</si>
  <si>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</si>
  <si>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</si>
  <si>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</si>
  <si>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</si>
  <si>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</si>
  <si>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</si>
  <si>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</si>
  <si>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</si>
  <si>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</si>
  <si>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</si>
  <si>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</si>
  <si>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</si>
  <si>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</si>
  <si>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</si>
  <si>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</si>
  <si>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</si>
  <si>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</si>
  <si>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</si>
  <si>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</si>
  <si>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</si>
  <si>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</si>
  <si>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</si>
  <si>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</si>
  <si>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</si>
  <si>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</si>
  <si>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</si>
  <si>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</si>
  <si>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</si>
  <si>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</si>
  <si>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</si>
  <si>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</si>
  <si>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</si>
  <si>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</si>
  <si>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</si>
  <si>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</si>
  <si>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</si>
  <si>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</si>
  <si>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</si>
  <si>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</si>
  <si>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</si>
  <si>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</si>
  <si>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</si>
  <si>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</si>
  <si>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</si>
  <si>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</si>
  <si>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</si>
  <si>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</si>
  <si>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</si>
  <si>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</si>
  <si>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</si>
  <si>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</si>
  <si>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</si>
  <si>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</si>
  <si>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</si>
  <si>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</si>
  <si>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</si>
  <si>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</si>
  <si>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</si>
  <si>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</si>
  <si>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</si>
  <si>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</si>
  <si>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</si>
  <si>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</si>
  <si>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</si>
  <si>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</si>
  <si>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</si>
  <si>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</si>
  <si>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</si>
  <si>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</si>
  <si>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</si>
  <si>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</si>
  <si>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</si>
  <si>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</si>
  <si>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</si>
  <si>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</si>
  <si>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</si>
  <si>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</si>
  <si>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</si>
  <si>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</si>
  <si>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</si>
  <si>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</si>
  <si>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</si>
  <si>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</si>
  <si>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</si>
  <si>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</si>
  <si>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</si>
  <si>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</si>
  <si>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</si>
  <si>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</si>
  <si>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</si>
  <si>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</si>
  <si>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</si>
  <si>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</si>
  <si>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</si>
  <si>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</si>
  <si>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</si>
  <si>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</si>
  <si>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</si>
  <si>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</si>
  <si>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</si>
  <si>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</si>
  <si>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</si>
  <si>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</si>
  <si>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</si>
  <si>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</si>
  <si>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</si>
  <si>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</si>
  <si>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</si>
  <si>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</si>
  <si>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</si>
  <si>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</si>
  <si>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</si>
  <si>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</si>
  <si>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</si>
  <si>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</si>
  <si>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</si>
  <si>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</si>
  <si>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</si>
  <si>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</si>
  <si>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</si>
  <si>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</si>
  <si>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</si>
  <si>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</si>
  <si>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</si>
  <si>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</si>
  <si>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</si>
  <si>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</si>
  <si>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</si>
  <si>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</si>
  <si>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</si>
  <si>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</si>
  <si>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</si>
  <si>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</si>
  <si>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</si>
  <si>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</si>
  <si>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</si>
  <si>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</si>
  <si>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</si>
  <si>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</si>
  <si>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</si>
  <si>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</si>
  <si>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</si>
  <si>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</si>
  <si>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</si>
  <si>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</si>
  <si>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</si>
  <si>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</si>
  <si>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</si>
  <si>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</si>
  <si>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</si>
  <si>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</si>
  <si>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</si>
  <si>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</si>
  <si>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</si>
  <si>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</si>
  <si>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</si>
  <si>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</si>
  <si>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</si>
  <si>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</si>
  <si>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</si>
  <si>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</si>
  <si>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</si>
  <si>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</si>
  <si>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</si>
  <si>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</si>
  <si>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</si>
  <si>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</si>
  <si>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</si>
  <si>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</si>
  <si>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</si>
  <si>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</si>
  <si>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</si>
  <si>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</si>
  <si>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</si>
  <si>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</si>
  <si>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</si>
  <si>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</si>
  <si>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</si>
  <si>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</si>
  <si>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</si>
  <si>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</si>
  <si>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</si>
  <si>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</si>
  <si>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</si>
  <si>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</si>
  <si>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</si>
  <si>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</si>
  <si>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</si>
  <si>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</si>
  <si>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</si>
  <si>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</si>
  <si>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</si>
  <si>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</si>
  <si>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</si>
  <si>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</si>
  <si>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</si>
  <si>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</si>
  <si>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</si>
  <si>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</si>
  <si>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</si>
  <si>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</si>
  <si>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</si>
  <si>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</si>
  <si>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</si>
  <si>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</si>
  <si>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</si>
  <si>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</si>
  <si>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</si>
  <si>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</si>
  <si>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</si>
  <si>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</si>
  <si>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</si>
  <si>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</si>
  <si>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</si>
  <si>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</si>
  <si>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</si>
  <si>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</si>
  <si>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</si>
  <si>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</si>
  <si>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</si>
  <si>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</si>
  <si>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</si>
  <si>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</si>
  <si>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</si>
  <si>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</si>
  <si>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</si>
  <si>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</si>
  <si>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</si>
  <si>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</si>
  <si>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</si>
  <si>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</si>
  <si>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</si>
  <si>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</si>
  <si>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</si>
  <si>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</si>
  <si>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</si>
  <si>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</si>
  <si>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</si>
  <si>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</si>
  <si>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</si>
  <si>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</si>
  <si>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</si>
  <si>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</si>
  <si>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</si>
  <si>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</si>
  <si>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</si>
  <si>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</si>
  <si>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</si>
  <si>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</si>
  <si>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</si>
  <si>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</si>
  <si>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</si>
  <si>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</si>
  <si>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</si>
  <si>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</si>
  <si>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</si>
  <si>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</si>
  <si>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</si>
  <si>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</si>
  <si>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</si>
  <si>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</si>
  <si>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</si>
  <si>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</si>
  <si>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</si>
  <si>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</si>
  <si>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</si>
  <si>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</si>
  <si>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</si>
  <si>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</si>
  <si>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</si>
  <si>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</si>
  <si>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</si>
  <si>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</si>
  <si>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</si>
  <si>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</si>
  <si>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</si>
  <si>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</si>
  <si>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</si>
  <si>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</si>
  <si>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</si>
  <si>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</si>
  <si>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</si>
  <si>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</si>
  <si>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</si>
  <si>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</si>
  <si>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</si>
  <si>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</si>
  <si>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</si>
  <si>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</si>
  <si>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</si>
  <si>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</si>
  <si>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</si>
  <si>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</si>
  <si>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</si>
  <si>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</si>
  <si>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</si>
  <si>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</si>
  <si>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</si>
  <si>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</si>
  <si>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</si>
  <si>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</si>
  <si>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</si>
  <si>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</si>
  <si>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</si>
  <si>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</si>
  <si>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</si>
  <si>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</si>
  <si>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</si>
  <si>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</si>
  <si>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</si>
  <si>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</si>
  <si>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</si>
  <si>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</si>
  <si>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</si>
  <si>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</si>
  <si>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</si>
  <si>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</si>
  <si>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</si>
  <si>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</si>
  <si>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</si>
  <si>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</si>
  <si>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</si>
  <si>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</si>
  <si>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</si>
  <si>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</si>
  <si>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</si>
  <si>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</si>
  <si>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</si>
  <si>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</si>
  <si>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</si>
  <si>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</si>
  <si>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</si>
  <si>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</si>
  <si>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</si>
  <si>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</si>
  <si>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</si>
  <si>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</si>
  <si>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</si>
  <si>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</si>
  <si>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</si>
  <si>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</si>
  <si>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</si>
  <si>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</si>
  <si>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</si>
  <si>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</si>
  <si>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</si>
  <si>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</si>
  <si>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</si>
  <si>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</si>
  <si>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</si>
  <si>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</si>
  <si>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</si>
  <si>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</si>
  <si>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</si>
  <si>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</si>
  <si>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</si>
  <si>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</si>
  <si>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</si>
  <si>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</si>
  <si>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</si>
  <si>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</si>
  <si>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</si>
  <si>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</si>
  <si>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</si>
  <si>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</si>
  <si>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</si>
  <si>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</si>
  <si>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</si>
  <si>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</si>
  <si>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</si>
  <si>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</si>
  <si>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</si>
  <si>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</si>
  <si>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</si>
  <si>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</si>
  <si>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</si>
  <si>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</si>
  <si>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</si>
  <si>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</si>
  <si>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</si>
  <si>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</si>
  <si>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</si>
  <si>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</si>
  <si>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</si>
  <si>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</si>
  <si>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</si>
  <si>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</si>
  <si>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</si>
  <si>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</si>
  <si>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</si>
  <si>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</si>
  <si>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</si>
  <si>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</si>
  <si>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</si>
  <si>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</si>
  <si>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</si>
  <si>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</si>
  <si>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</si>
  <si>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</si>
  <si>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</si>
  <si>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</si>
  <si>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</si>
  <si>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</si>
  <si>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</si>
  <si>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</si>
  <si>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</si>
  <si>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</si>
  <si>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</si>
  <si>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</si>
  <si>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</si>
  <si>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</si>
  <si>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</si>
  <si>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</si>
  <si>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</si>
  <si>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</si>
  <si>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</si>
  <si>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</si>
  <si>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</si>
  <si>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</si>
  <si>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</si>
  <si>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</si>
  <si>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</si>
  <si>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</si>
  <si>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</si>
  <si>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</si>
  <si>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</si>
  <si>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</si>
  <si>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</si>
  <si>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</si>
  <si>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</si>
  <si>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</si>
  <si>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</si>
  <si>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</si>
  <si>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</si>
  <si>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</si>
  <si>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</si>
  <si>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</si>
  <si>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</si>
  <si>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</si>
  <si>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</si>
  <si>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</si>
  <si>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</si>
  <si>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</si>
  <si>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</si>
  <si>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</si>
  <si>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</si>
  <si>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</si>
  <si>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</si>
  <si>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</si>
  <si>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</si>
  <si>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</si>
  <si>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</si>
  <si>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</si>
  <si>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</si>
  <si>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</si>
  <si>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</si>
  <si>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</si>
  <si>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</si>
  <si>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</si>
  <si>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</si>
  <si>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</si>
  <si>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</si>
  <si>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</si>
  <si>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</si>
  <si>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</si>
  <si>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</si>
  <si>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</si>
  <si>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</si>
  <si>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</si>
  <si>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</si>
  <si>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</si>
  <si>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</si>
  <si>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</si>
  <si>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</si>
  <si>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</si>
  <si>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</si>
  <si>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</si>
  <si>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</si>
  <si>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</si>
  <si>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</si>
  <si>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</si>
  <si>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</si>
  <si>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</si>
  <si>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</si>
  <si>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</si>
  <si>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</si>
  <si>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</si>
  <si>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</si>
  <si>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</si>
  <si>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</si>
  <si>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</si>
  <si>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</si>
  <si>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</si>
  <si>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</si>
  <si>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</si>
  <si>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</si>
  <si>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</si>
  <si>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</si>
  <si>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</si>
  <si>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</si>
  <si>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</si>
  <si>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</si>
  <si>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</si>
  <si>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</si>
  <si>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</si>
  <si>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</si>
  <si>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</si>
  <si>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</si>
  <si>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</si>
  <si>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</si>
  <si>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</si>
  <si>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</si>
  <si>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</si>
  <si>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</si>
  <si>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</si>
  <si>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</si>
  <si>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</si>
  <si>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</si>
  <si>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</si>
  <si>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</si>
  <si>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</si>
  <si>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</si>
  <si>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</si>
  <si>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</si>
  <si>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</si>
  <si>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</si>
  <si>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</si>
  <si>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</si>
  <si>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</si>
  <si>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</si>
  <si>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</si>
  <si>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</si>
  <si>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</si>
  <si>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</si>
  <si>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</si>
  <si>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</si>
  <si>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</si>
  <si>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</si>
  <si>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</si>
  <si>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</si>
  <si>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</si>
  <si>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</si>
  <si>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</si>
  <si>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</si>
  <si>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</si>
  <si>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</si>
  <si>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</si>
  <si>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</si>
  <si>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</si>
  <si>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</si>
  <si>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</si>
  <si>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</si>
  <si>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</si>
  <si>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</si>
  <si>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</si>
  <si>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</si>
  <si>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</si>
  <si>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</si>
  <si>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</si>
  <si>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</si>
  <si>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</si>
  <si>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</si>
  <si>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</si>
  <si>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</si>
  <si>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</si>
  <si>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</si>
  <si>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</si>
  <si>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</si>
  <si>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</si>
  <si>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</si>
  <si>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</si>
  <si>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</si>
  <si>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</si>
  <si>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</si>
  <si>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</si>
  <si>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</si>
  <si>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</si>
  <si>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</si>
  <si>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</si>
  <si>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</si>
  <si>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</si>
  <si>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</si>
  <si>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</si>
  <si>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</si>
  <si>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</si>
  <si>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</si>
  <si>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</si>
  <si>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</si>
  <si>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</si>
  <si>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</si>
  <si>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</si>
  <si>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</si>
  <si>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</si>
  <si>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</si>
  <si>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</si>
  <si>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</si>
  <si>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</si>
  <si>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</si>
  <si>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</si>
  <si>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</si>
  <si>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</si>
  <si>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</si>
  <si>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</si>
  <si>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</si>
  <si>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</si>
  <si>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</si>
  <si>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</si>
  <si>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</si>
  <si>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</si>
  <si>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</si>
  <si>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</si>
  <si>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</si>
  <si>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</si>
  <si>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</si>
  <si>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</si>
  <si>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</si>
  <si>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</si>
  <si>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</si>
  <si>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</si>
  <si>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</si>
  <si>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</si>
  <si>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</si>
  <si>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</si>
  <si>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</si>
  <si>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</si>
  <si>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</si>
  <si>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</si>
  <si>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</si>
  <si>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</si>
  <si>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</si>
  <si>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</si>
  <si>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</si>
  <si>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</si>
  <si>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</si>
  <si>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</si>
  <si>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</si>
  <si>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</si>
  <si>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</si>
  <si>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</si>
  <si>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</si>
  <si>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</si>
  <si>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</si>
  <si>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</si>
  <si>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</si>
  <si>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</si>
  <si>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</si>
  <si>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</si>
  <si>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</si>
  <si>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</si>
  <si>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</si>
  <si>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</si>
  <si>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</si>
  <si>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</si>
  <si>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</si>
  <si>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</si>
  <si>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</si>
  <si>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</si>
  <si>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</si>
  <si>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</si>
  <si>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</si>
  <si>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</si>
  <si>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</si>
  <si>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</si>
  <si>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</si>
  <si>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</si>
  <si>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</si>
  <si>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</si>
  <si>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</si>
  <si>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</si>
  <si>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</si>
  <si>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</si>
  <si>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</si>
  <si>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</si>
  <si>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</si>
  <si>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</si>
  <si>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</si>
  <si>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</si>
  <si>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</si>
  <si>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</si>
  <si>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</si>
  <si>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</si>
  <si>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</si>
  <si>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</si>
  <si>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</si>
  <si>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</si>
  <si>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</si>
  <si>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</si>
  <si>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</si>
  <si>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</si>
  <si>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</si>
  <si>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</si>
  <si>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</si>
  <si>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</si>
  <si>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</si>
  <si>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</si>
  <si>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</si>
  <si>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</si>
  <si>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</si>
  <si>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</si>
  <si>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</si>
  <si>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</si>
  <si>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</si>
  <si>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</si>
  <si>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</si>
  <si>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</si>
  <si>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</si>
  <si>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</si>
  <si>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</si>
  <si>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</si>
  <si>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</si>
  <si>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</si>
  <si>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</si>
  <si>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</si>
  <si>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</si>
  <si>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</si>
  <si>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</si>
  <si>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</si>
  <si>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</si>
  <si>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</si>
  <si>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</si>
  <si>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</si>
  <si>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</si>
  <si>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</si>
  <si>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</si>
  <si>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</si>
  <si>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</si>
  <si>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</si>
  <si>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</si>
  <si>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</si>
  <si>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</si>
  <si>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</si>
  <si>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</si>
  <si>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</si>
  <si>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</si>
  <si>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</si>
  <si>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</si>
  <si>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</si>
  <si>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</si>
  <si>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</si>
  <si>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</si>
  <si>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</si>
  <si>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</si>
  <si>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</si>
  <si>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</si>
  <si>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</si>
  <si>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</si>
  <si>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</si>
  <si>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</si>
  <si>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</si>
  <si>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</si>
  <si>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</si>
  <si>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</si>
  <si>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</si>
  <si>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</si>
  <si>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</si>
  <si>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</si>
  <si>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</si>
  <si>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</si>
  <si>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</si>
  <si>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</si>
  <si>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</si>
  <si>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</si>
  <si>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</si>
  <si>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</si>
  <si>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</si>
  <si>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</si>
  <si>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</si>
  <si>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</si>
  <si>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</si>
  <si>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</si>
  <si>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</si>
  <si>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</si>
  <si>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</si>
  <si>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</si>
  <si>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</si>
  <si>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</si>
  <si>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</si>
  <si>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</si>
  <si>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</si>
  <si>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</si>
  <si>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</si>
  <si>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</si>
  <si>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</si>
  <si>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</si>
  <si>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</si>
  <si>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</si>
  <si>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</si>
  <si>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</si>
  <si>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</si>
  <si>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</si>
  <si>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</si>
  <si>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</si>
  <si>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</si>
  <si>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</si>
  <si>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</si>
  <si>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</si>
  <si>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</si>
  <si>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</si>
  <si>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</si>
  <si>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</si>
  <si>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</si>
  <si>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</si>
  <si>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</si>
  <si>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</si>
  <si>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</si>
  <si>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</si>
  <si>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</si>
  <si>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</si>
  <si>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</si>
  <si>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</si>
  <si>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</si>
  <si>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</si>
  <si>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</si>
  <si>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</si>
  <si>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</si>
  <si>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</si>
  <si>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</si>
  <si>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</si>
  <si>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</si>
  <si>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</si>
  <si>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</si>
  <si>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</si>
  <si>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</si>
  <si>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</si>
  <si>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</si>
  <si>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</si>
  <si>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</si>
  <si>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</si>
  <si>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</si>
  <si>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</si>
  <si>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</si>
  <si>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</si>
  <si>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</si>
  <si>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</si>
  <si>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</si>
  <si>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</si>
  <si>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</si>
  <si>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</si>
  <si>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</si>
  <si>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</si>
  <si>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</si>
  <si>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</si>
  <si>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</si>
  <si>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</si>
  <si>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</si>
  <si>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</si>
  <si>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</si>
  <si>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</si>
  <si>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</si>
  <si>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</si>
  <si>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</si>
  <si>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</si>
  <si>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</si>
  <si>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</si>
  <si>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</si>
  <si>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</si>
  <si>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</si>
  <si>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</si>
  <si>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</si>
  <si>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</si>
  <si>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</si>
  <si>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</si>
  <si>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</si>
  <si>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</si>
  <si>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</si>
  <si>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</si>
  <si>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</si>
  <si>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</si>
  <si>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</si>
  <si>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</si>
  <si>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</si>
  <si>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</si>
  <si>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</si>
  <si>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</si>
  <si>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</si>
  <si>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</si>
  <si>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</si>
  <si>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</si>
  <si>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</si>
  <si>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</si>
  <si>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</si>
  <si>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</si>
  <si>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</si>
  <si>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</si>
  <si>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</si>
  <si>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</si>
  <si>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</si>
  <si>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</si>
  <si>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</si>
  <si>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</si>
  <si>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</si>
  <si>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</si>
  <si>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</si>
  <si>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</si>
  <si>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</si>
  <si>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</si>
  <si>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</si>
  <si>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</si>
  <si>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</si>
  <si>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</si>
  <si>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</si>
  <si>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</si>
  <si>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</si>
  <si>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</si>
  <si>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</si>
  <si>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</si>
  <si>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</si>
  <si>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</si>
  <si>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</si>
  <si>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</si>
  <si>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</si>
  <si>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</si>
  <si>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</si>
  <si>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</si>
  <si>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</si>
  <si>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</si>
  <si>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</si>
  <si>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</si>
  <si>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</si>
  <si>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</si>
  <si>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</si>
  <si>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</si>
  <si>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</si>
  <si>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</si>
  <si>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</si>
  <si>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</si>
  <si>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</si>
  <si>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</si>
  <si>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</si>
  <si>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</si>
  <si>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</si>
  <si>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</si>
  <si>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</si>
  <si>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</si>
  <si>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</si>
  <si>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</si>
  <si>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</si>
  <si>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</si>
  <si>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</si>
  <si>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</si>
  <si>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</si>
  <si>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</si>
  <si>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</si>
  <si>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</si>
  <si>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</si>
  <si>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</si>
  <si>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</si>
  <si>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</si>
  <si>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</si>
  <si>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</si>
  <si>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</si>
  <si>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</si>
  <si>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</si>
  <si>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</si>
  <si>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</si>
  <si>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</si>
  <si>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</si>
  <si>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</si>
  <si>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</si>
  <si>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</si>
  <si>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</si>
  <si>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</si>
  <si>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</si>
  <si>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</si>
  <si>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</si>
  <si>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</si>
  <si>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</si>
  <si>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</si>
  <si>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</si>
  <si>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</si>
  <si>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</si>
  <si>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</si>
  <si>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</si>
  <si>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</si>
  <si>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</si>
  <si>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</si>
  <si>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</si>
  <si>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</si>
  <si>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</si>
  <si>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</si>
  <si>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</si>
  <si>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</si>
  <si>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</si>
  <si>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</si>
  <si>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</si>
  <si>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</si>
  <si>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</si>
  <si>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</si>
  <si>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</si>
  <si>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</si>
  <si>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</si>
  <si>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</si>
  <si>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</si>
  <si>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</si>
  <si>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</si>
  <si>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</si>
  <si>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</si>
  <si>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</si>
  <si>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</si>
  <si>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</si>
  <si>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</si>
  <si>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</si>
  <si>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</si>
  <si>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</si>
  <si>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</si>
  <si>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</si>
  <si>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</si>
  <si>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</si>
  <si>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</si>
  <si>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</si>
  <si>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</si>
  <si>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</si>
  <si>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</si>
  <si>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</si>
  <si>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</si>
  <si>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</si>
  <si>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</si>
  <si>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</si>
  <si>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</si>
  <si>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</si>
  <si>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</si>
  <si>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</si>
  <si>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</si>
  <si>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</si>
  <si>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</si>
  <si>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</si>
  <si>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</si>
  <si>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</si>
  <si>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</si>
  <si>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</si>
  <si>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</si>
  <si>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</si>
  <si>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</si>
  <si>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</si>
  <si>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</si>
  <si>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</si>
  <si>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</si>
  <si>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</si>
  <si>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</si>
  <si>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</si>
  <si>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</si>
  <si>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</si>
  <si>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</si>
  <si>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</si>
  <si>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</si>
  <si>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</si>
  <si>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</si>
  <si>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</si>
  <si>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</si>
  <si>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</si>
  <si>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</si>
  <si>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</si>
  <si>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</si>
  <si>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</si>
  <si>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</si>
  <si>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</si>
  <si>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</si>
  <si>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</si>
  <si>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</si>
  <si>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</si>
  <si>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</si>
  <si>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</si>
  <si>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</si>
  <si>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</si>
  <si>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</si>
  <si>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</si>
  <si>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</si>
  <si>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</si>
  <si>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</si>
  <si>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</si>
  <si>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</si>
  <si>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</si>
  <si>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</si>
  <si>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</si>
  <si>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</si>
  <si>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</si>
  <si>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</si>
  <si>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</si>
  <si>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</si>
  <si>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</si>
  <si>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</si>
  <si>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</si>
  <si>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</si>
  <si>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</si>
  <si>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</si>
  <si>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</si>
  <si>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</si>
  <si>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</si>
  <si>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</si>
  <si>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</si>
  <si>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</si>
  <si>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</si>
  <si>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</si>
  <si>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</si>
  <si>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</si>
  <si>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</si>
  <si>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</si>
  <si>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</si>
  <si>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</si>
  <si>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</si>
  <si>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</si>
  <si>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</si>
  <si>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</si>
  <si>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</si>
  <si>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</si>
  <si>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</si>
  <si>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</si>
  <si>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</si>
  <si>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</si>
  <si>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</si>
  <si>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</si>
  <si>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</si>
  <si>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</si>
  <si>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</si>
  <si>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</si>
  <si>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</si>
  <si>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</si>
  <si>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</si>
  <si>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</si>
  <si>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</si>
  <si>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</si>
  <si>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</si>
  <si>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</si>
  <si>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</si>
  <si>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</si>
  <si>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</si>
  <si>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</si>
  <si>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</si>
  <si>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</si>
  <si>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</si>
  <si>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</si>
  <si>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</si>
  <si>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</si>
  <si>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</si>
  <si>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</si>
  <si>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</si>
  <si>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</si>
  <si>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</si>
  <si>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</si>
  <si>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</si>
  <si>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</si>
  <si>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</si>
  <si>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</si>
  <si>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</si>
  <si>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</si>
  <si>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</si>
  <si>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</si>
  <si>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</si>
  <si>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</si>
  <si>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</si>
  <si>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</si>
  <si>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</si>
  <si>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</si>
  <si>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</si>
  <si>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</si>
  <si>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</si>
  <si>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</si>
  <si>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</si>
  <si>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</si>
  <si>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</si>
  <si>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</si>
  <si>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</si>
  <si>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</si>
  <si>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</si>
  <si>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</si>
  <si>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</si>
  <si>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</si>
  <si>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</si>
  <si>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</si>
  <si>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</si>
  <si>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</si>
  <si>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</si>
  <si>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</si>
  <si>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</si>
  <si>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</si>
  <si>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</si>
  <si>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</si>
  <si>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</si>
  <si>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</si>
  <si>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</si>
  <si>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</si>
  <si>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</si>
  <si>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</si>
  <si>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</si>
  <si>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</si>
  <si>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</si>
  <si>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</si>
  <si>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</si>
  <si>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</si>
  <si>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</si>
  <si>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</si>
  <si>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</si>
  <si>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</si>
  <si>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</si>
  <si>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</si>
  <si>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</si>
  <si>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</si>
  <si>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</si>
  <si>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</si>
  <si>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</si>
  <si>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</si>
  <si>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</si>
  <si>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</si>
  <si>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</si>
  <si>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</si>
  <si>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</si>
  <si>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</si>
  <si>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</si>
  <si>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</si>
  <si>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</si>
  <si>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</si>
  <si>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</si>
  <si>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</si>
  <si>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</si>
  <si>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</si>
  <si>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</si>
  <si>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</si>
  <si>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</si>
  <si>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</si>
  <si>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</si>
  <si>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</si>
  <si>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</si>
  <si>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</si>
  <si>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</si>
  <si>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</si>
  <si>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</si>
  <si>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</si>
  <si>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</si>
  <si>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</si>
  <si>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</si>
  <si>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</si>
  <si>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</si>
  <si>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</si>
  <si>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</si>
  <si>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</si>
  <si>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</si>
  <si>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</si>
  <si>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</si>
  <si>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</si>
  <si>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</si>
  <si>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</si>
  <si>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</si>
  <si>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</si>
  <si>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</si>
  <si>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</si>
  <si>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</si>
  <si>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</si>
  <si>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</si>
  <si>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</si>
  <si>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</si>
  <si>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</si>
  <si>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</si>
  <si>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</si>
  <si>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</si>
  <si>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</si>
  <si>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</si>
  <si>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</si>
  <si>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</si>
  <si>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</si>
  <si>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</si>
  <si>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</si>
  <si>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</si>
  <si>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</si>
  <si>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</si>
  <si>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</si>
  <si>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</si>
  <si>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</si>
  <si>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</si>
  <si>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</si>
  <si>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</si>
  <si>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</si>
  <si>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</si>
  <si>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</si>
  <si>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</si>
  <si>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</si>
  <si>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</si>
  <si>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</si>
  <si>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</si>
  <si>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</si>
  <si>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</si>
  <si>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</si>
  <si>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</si>
  <si>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</si>
  <si>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</si>
  <si>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</si>
  <si>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</si>
  <si>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</si>
  <si>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</si>
  <si>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</si>
  <si>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</si>
  <si>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</si>
  <si>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</si>
  <si>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</si>
  <si>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</si>
  <si>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</si>
  <si>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</si>
  <si>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</si>
  <si>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</si>
  <si>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</si>
  <si>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</si>
  <si>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</si>
  <si>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</si>
  <si>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</si>
  <si>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</si>
  <si>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</si>
  <si>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</si>
  <si>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</si>
  <si>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</si>
  <si>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</si>
  <si>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</si>
  <si>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</si>
  <si>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</si>
  <si>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</si>
  <si>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</si>
  <si>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</si>
  <si>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</si>
  <si>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</si>
  <si>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</si>
  <si>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</si>
  <si>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</si>
  <si>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</si>
  <si>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</si>
  <si>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</si>
  <si>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</si>
  <si>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</si>
  <si>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</si>
  <si>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</si>
  <si>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</si>
  <si>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</si>
  <si>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</si>
  <si>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</si>
  <si>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</si>
  <si>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</si>
  <si>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</si>
  <si>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</si>
  <si>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</si>
  <si>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</si>
  <si>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</si>
  <si>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</si>
  <si>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</si>
  <si>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</si>
  <si>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</si>
  <si>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</si>
  <si>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</si>
  <si>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</si>
  <si>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</si>
  <si>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</si>
  <si>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</si>
  <si>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</si>
  <si>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</si>
  <si>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</si>
  <si>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</si>
  <si>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</si>
  <si>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</si>
  <si>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</si>
  <si>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</si>
  <si>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</si>
  <si>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</si>
  <si>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</si>
  <si>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</si>
  <si>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</si>
  <si>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</si>
  <si>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</si>
  <si>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</si>
  <si>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</si>
  <si>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</si>
  <si>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</si>
  <si>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</si>
  <si>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</si>
  <si>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</si>
  <si>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</si>
  <si>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</si>
  <si>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</si>
  <si>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</si>
  <si>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</si>
  <si>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</si>
  <si>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</si>
  <si>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</si>
  <si>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</si>
  <si>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</si>
  <si>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</si>
  <si>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</si>
  <si>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</si>
  <si>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</si>
  <si>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</si>
  <si>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</si>
  <si>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</si>
  <si>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</si>
  <si>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</si>
  <si>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</si>
  <si>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</si>
  <si>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</si>
  <si>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</si>
  <si>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</si>
  <si>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</si>
  <si>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</si>
  <si>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</si>
  <si>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</si>
  <si>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</si>
  <si>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</si>
  <si>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</si>
  <si>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</si>
  <si>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</si>
  <si>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</si>
  <si>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</si>
  <si>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</si>
  <si>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</si>
  <si>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</si>
  <si>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</si>
  <si>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</si>
  <si>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</si>
  <si>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</si>
  <si>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</si>
  <si>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</si>
  <si>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</si>
  <si>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</si>
  <si>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</si>
  <si>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</si>
  <si>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</si>
  <si>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</si>
  <si>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</si>
  <si>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</si>
  <si>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</si>
  <si>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</si>
  <si>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</si>
  <si>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</si>
  <si>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</si>
  <si>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</si>
  <si>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</si>
  <si>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</si>
  <si>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</si>
  <si>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</si>
  <si>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</si>
  <si>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</si>
  <si>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</si>
  <si>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</si>
  <si>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</si>
  <si>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</si>
  <si>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</si>
  <si>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</si>
  <si>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</si>
  <si>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</si>
  <si>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</si>
  <si>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</si>
  <si>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</si>
  <si>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</si>
  <si>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</si>
  <si>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</si>
  <si>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</si>
  <si>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</si>
  <si>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</si>
  <si>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</si>
  <si>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</si>
  <si>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</si>
  <si>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</si>
  <si>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</si>
  <si>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</si>
  <si>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</si>
  <si>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</si>
  <si>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</si>
  <si>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</si>
  <si>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</si>
  <si>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</si>
  <si>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</si>
  <si>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</si>
  <si>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</si>
  <si>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</si>
  <si>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</si>
  <si>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</si>
  <si>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</si>
  <si>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</si>
  <si>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</si>
  <si>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</si>
  <si>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</si>
  <si>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</si>
  <si>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</si>
  <si>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</si>
  <si>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</si>
  <si>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</si>
  <si>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</si>
  <si>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</si>
  <si>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</si>
  <si>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</si>
  <si>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</si>
  <si>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</si>
  <si>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</si>
  <si>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</si>
  <si>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</si>
  <si>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</si>
  <si>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</si>
  <si>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</si>
  <si>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</si>
  <si>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</si>
  <si>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</si>
  <si>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</si>
  <si>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</si>
  <si>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</si>
  <si>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</si>
  <si>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</si>
  <si>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</si>
  <si>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</si>
  <si>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</si>
  <si>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</si>
  <si>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</si>
  <si>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</si>
  <si>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</si>
  <si>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</si>
  <si>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</si>
  <si>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</si>
  <si>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</si>
  <si>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</si>
  <si>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</si>
  <si>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</si>
  <si>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</si>
  <si>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</si>
  <si>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</si>
  <si>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</si>
  <si>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</si>
  <si>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</si>
  <si>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</si>
  <si>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</si>
  <si>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</si>
  <si>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</si>
  <si>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</si>
  <si>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</si>
  <si>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</si>
  <si>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</si>
  <si>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</si>
  <si>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</si>
  <si>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</si>
  <si>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</si>
  <si>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</si>
  <si>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</si>
  <si>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</si>
  <si>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</si>
  <si>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</si>
  <si>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</si>
  <si>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</si>
  <si>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</si>
  <si>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</si>
  <si>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</si>
  <si>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</si>
  <si>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</si>
  <si>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</si>
  <si>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</si>
  <si>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</si>
  <si>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</si>
  <si>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</si>
  <si>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</si>
  <si>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</si>
  <si>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</si>
  <si>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</si>
  <si>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</si>
  <si>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</si>
  <si>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</si>
  <si>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</si>
  <si>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</si>
  <si>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</si>
  <si>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</si>
  <si>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</si>
  <si>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</si>
  <si>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</si>
  <si>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</si>
  <si>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</si>
  <si>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</si>
  <si>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</si>
  <si>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</si>
  <si>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</si>
  <si>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</si>
  <si>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</si>
  <si>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</si>
  <si>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</si>
  <si>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</si>
  <si>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</si>
  <si>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</si>
  <si>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</si>
  <si>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</si>
  <si>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</si>
  <si>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</si>
  <si>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</si>
  <si>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</si>
  <si>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</si>
  <si>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</si>
  <si>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</si>
  <si>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</si>
  <si>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</si>
  <si>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</si>
  <si>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</si>
  <si>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</si>
  <si>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</si>
  <si>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</si>
  <si>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</si>
  <si>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</si>
  <si>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</si>
  <si>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</si>
  <si>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</si>
  <si>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</si>
  <si>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</si>
  <si>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</si>
  <si>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</si>
  <si>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</si>
  <si>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</si>
  <si>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</si>
  <si>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</si>
  <si>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</si>
  <si>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</si>
  <si>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</si>
  <si>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</si>
  <si>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</si>
  <si>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</si>
  <si>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</si>
  <si>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</si>
  <si>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</si>
  <si>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</si>
  <si>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</si>
  <si>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</si>
  <si>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</si>
  <si>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</si>
  <si>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</si>
  <si>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</si>
  <si>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</si>
  <si>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</si>
  <si>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</si>
  <si>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</si>
  <si>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</si>
  <si>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</si>
  <si>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</si>
  <si>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</si>
  <si>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</si>
  <si>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</si>
  <si>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</si>
  <si>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</si>
  <si>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</si>
  <si>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</si>
  <si>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</si>
  <si>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</si>
  <si>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</si>
  <si>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</si>
  <si>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</si>
  <si>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</si>
  <si>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</si>
  <si>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</si>
  <si>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</si>
  <si>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</si>
  <si>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</si>
  <si>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</si>
  <si>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</si>
  <si>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</si>
  <si>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</si>
  <si>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</si>
  <si>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</si>
  <si>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</si>
  <si>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</si>
  <si>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</si>
  <si>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</si>
  <si>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</si>
  <si>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</si>
  <si>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</si>
  <si>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</si>
  <si>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</si>
  <si>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</si>
  <si>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</si>
  <si>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</si>
  <si>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</si>
  <si>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</si>
  <si>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</si>
  <si>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</si>
  <si>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</si>
  <si>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</si>
  <si>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</si>
  <si>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</si>
  <si>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</si>
  <si>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</si>
  <si>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</si>
  <si>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</si>
  <si>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</si>
  <si>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</si>
  <si>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</si>
  <si>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</si>
  <si>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</si>
  <si>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</si>
  <si>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</si>
  <si>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</si>
  <si>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</si>
  <si>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</si>
  <si>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</si>
  <si>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</si>
  <si>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</si>
  <si>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</si>
  <si>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</si>
  <si>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</si>
  <si>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</si>
  <si>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</si>
  <si>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</si>
  <si>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</si>
  <si>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</si>
  <si>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</si>
  <si>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</si>
  <si>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</si>
  <si>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</si>
  <si>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</si>
  <si>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</si>
  <si>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</si>
  <si>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</si>
  <si>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</si>
  <si>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</si>
  <si>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</si>
  <si>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</si>
  <si>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</si>
  <si>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</si>
  <si>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</si>
  <si>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</si>
  <si>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</si>
  <si>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</si>
  <si>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</si>
  <si>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</si>
  <si>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</si>
  <si>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</si>
  <si>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</si>
  <si>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</si>
  <si>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</si>
  <si>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</si>
  <si>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</si>
  <si>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</si>
  <si>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</si>
  <si>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</si>
  <si>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</si>
  <si>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</si>
  <si>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</si>
  <si>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</si>
  <si>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</si>
  <si>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</si>
  <si>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</si>
  <si>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</si>
  <si>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</si>
  <si>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</si>
  <si>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</si>
  <si>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</si>
  <si>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</si>
  <si>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</si>
  <si>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</si>
  <si>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</si>
  <si>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</si>
  <si>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</si>
  <si>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</si>
  <si>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</si>
  <si>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</si>
  <si>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</si>
  <si>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</si>
  <si>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</si>
  <si>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</si>
  <si>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</si>
  <si>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</si>
  <si>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</si>
  <si>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</si>
  <si>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</si>
  <si>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</si>
  <si>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</si>
  <si>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</si>
  <si>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</si>
  <si>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</si>
  <si>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</si>
  <si>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</si>
  <si>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</si>
  <si>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</si>
  <si>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</si>
  <si>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</si>
  <si>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</si>
  <si>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</si>
  <si>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</si>
  <si>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</si>
  <si>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</si>
  <si>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</si>
  <si>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</si>
  <si>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</si>
  <si>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</si>
  <si>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</si>
  <si>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</si>
  <si>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</si>
  <si>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</si>
  <si>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</si>
  <si>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</si>
  <si>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</si>
  <si>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</si>
  <si>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</si>
  <si>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</si>
  <si>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</si>
  <si>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</si>
  <si>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</si>
  <si>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</si>
  <si>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</si>
  <si>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</si>
  <si>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</si>
  <si>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</si>
  <si>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</si>
  <si>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</si>
  <si>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</si>
  <si>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</si>
  <si>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</si>
  <si>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</si>
  <si>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</si>
  <si>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</si>
  <si>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</si>
  <si>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</si>
  <si>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</si>
  <si>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</si>
  <si>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</si>
  <si>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</si>
  <si>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</si>
  <si>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</si>
  <si>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</si>
  <si>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</si>
  <si>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</si>
  <si>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</si>
  <si>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</si>
  <si>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</si>
  <si>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</si>
  <si>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</si>
  <si>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</si>
  <si>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</si>
  <si>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</si>
  <si>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</si>
  <si>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</si>
  <si>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</si>
  <si>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</si>
  <si>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</si>
  <si>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</si>
  <si>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</si>
  <si>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</si>
  <si>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</si>
  <si>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</si>
  <si>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</si>
  <si>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</si>
  <si>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</si>
  <si>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</si>
  <si>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</si>
  <si>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</si>
  <si>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</si>
  <si>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</si>
  <si>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</si>
  <si>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</si>
  <si>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</si>
  <si>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</si>
  <si>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</si>
  <si>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</si>
  <si>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</si>
  <si>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</si>
  <si>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</si>
  <si>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</si>
  <si>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</si>
  <si>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</si>
  <si>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</si>
  <si>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</si>
  <si>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</si>
  <si>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</si>
  <si>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</si>
  <si>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</si>
  <si>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</si>
  <si>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</si>
  <si>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</si>
  <si>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</si>
  <si>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</si>
  <si>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</si>
  <si>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</si>
  <si>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</si>
  <si>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</si>
  <si>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</si>
  <si>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</si>
  <si>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</si>
  <si>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</si>
  <si>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</si>
  <si>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</si>
  <si>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</si>
  <si>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</si>
  <si>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</si>
  <si>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</si>
  <si>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</si>
  <si>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</si>
  <si>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</si>
  <si>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</si>
  <si>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</si>
  <si>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</si>
  <si>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</si>
  <si>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</si>
  <si>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</si>
  <si>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</si>
  <si>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</si>
  <si>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</si>
  <si>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</si>
  <si>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</si>
  <si>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</si>
  <si>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</si>
  <si>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</si>
  <si>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</si>
  <si>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</si>
  <si>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</si>
  <si>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</si>
  <si>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</si>
  <si>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</si>
  <si>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</si>
  <si>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</si>
  <si>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</si>
  <si>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</si>
  <si>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</si>
  <si>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</si>
  <si>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</si>
  <si>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</si>
  <si>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</si>
  <si>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</si>
  <si>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</si>
  <si>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</si>
  <si>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</si>
  <si>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</si>
  <si>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</si>
  <si>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</si>
  <si>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</si>
  <si>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</si>
  <si>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</si>
  <si>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</si>
  <si>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</si>
  <si>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</si>
  <si>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</si>
  <si>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</si>
  <si>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</si>
  <si>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</si>
  <si>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</si>
  <si>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</si>
  <si>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</si>
  <si>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</si>
  <si>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</si>
  <si>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</si>
  <si>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</si>
  <si>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</si>
  <si>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</si>
  <si>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</si>
  <si>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</si>
  <si>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</si>
  <si>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</si>
  <si>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</si>
  <si>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</si>
  <si>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</si>
  <si>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</si>
  <si>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</si>
  <si>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</si>
  <si>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</si>
  <si>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</si>
  <si>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</si>
  <si>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</si>
  <si>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</si>
  <si>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</si>
  <si>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</si>
  <si>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</si>
  <si>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</si>
  <si>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</si>
  <si>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</si>
  <si>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</si>
  <si>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</si>
  <si>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</si>
  <si>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</si>
  <si>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</si>
  <si>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</si>
  <si>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</si>
  <si>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</si>
  <si>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</si>
  <si>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</si>
  <si>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</si>
  <si>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</si>
  <si>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</si>
  <si>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</si>
  <si>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</si>
  <si>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</si>
  <si>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</si>
  <si>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</si>
  <si>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</si>
  <si>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</si>
  <si>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</si>
  <si>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</si>
  <si>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</si>
  <si>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</si>
  <si>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</si>
  <si>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</si>
  <si>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</si>
  <si>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</si>
  <si>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</si>
  <si>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</si>
  <si>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</si>
  <si>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</si>
  <si>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</si>
  <si>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</si>
  <si>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</si>
  <si>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</si>
  <si>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</si>
  <si>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</si>
  <si>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</si>
  <si>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</si>
  <si>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</si>
  <si>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</si>
  <si>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</si>
  <si>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</si>
  <si>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</si>
  <si>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</si>
  <si>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</si>
  <si>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</si>
  <si>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</si>
  <si>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</si>
  <si>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</si>
  <si>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</si>
  <si>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</si>
  <si>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</si>
  <si>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</si>
  <si>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</si>
  <si>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</si>
  <si>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</si>
  <si>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</si>
  <si>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</si>
  <si>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</si>
  <si>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</si>
  <si>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</si>
  <si>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</si>
  <si>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</si>
  <si>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</si>
  <si>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</si>
  <si>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</si>
  <si>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</si>
  <si>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</si>
  <si>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</si>
  <si>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</si>
  <si>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</si>
  <si>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</si>
  <si>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</si>
  <si>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</si>
  <si>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</si>
  <si>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</si>
  <si>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</si>
  <si>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</si>
  <si>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</si>
  <si>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</si>
  <si>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</si>
  <si>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</si>
  <si>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</si>
  <si>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</si>
  <si>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</si>
  <si>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</si>
  <si>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</si>
  <si>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</si>
  <si>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</si>
  <si>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</si>
  <si>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</si>
  <si>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</si>
  <si>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</si>
  <si>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</si>
  <si>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</si>
  <si>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</si>
  <si>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</si>
  <si>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</si>
  <si>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</si>
  <si>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</si>
  <si>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</si>
  <si>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</si>
  <si>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</si>
  <si>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</si>
  <si>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</si>
  <si>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</si>
  <si>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</si>
  <si>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</si>
  <si>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</si>
  <si>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</si>
  <si>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</si>
  <si>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</si>
  <si>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</si>
  <si>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</si>
  <si>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</si>
  <si>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</si>
  <si>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</si>
  <si>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</si>
  <si>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</si>
  <si>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</si>
  <si>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</si>
  <si>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</si>
  <si>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</si>
  <si>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</si>
  <si>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</si>
  <si>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</si>
  <si>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</si>
  <si>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</si>
  <si>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</si>
  <si>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</si>
  <si>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</si>
  <si>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</si>
  <si>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</si>
  <si>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</si>
  <si>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</si>
  <si>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</si>
  <si>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</si>
  <si>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</si>
  <si>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</si>
  <si>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</si>
  <si>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</si>
  <si>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</si>
  <si>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</si>
  <si>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</si>
  <si>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</si>
  <si>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</si>
  <si>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</si>
  <si>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</si>
  <si>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</si>
  <si>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</si>
  <si>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</si>
  <si>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</si>
  <si>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</si>
  <si>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</si>
  <si>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</si>
  <si>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</si>
  <si>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</si>
  <si>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</si>
  <si>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</si>
  <si>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</si>
  <si>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</si>
  <si>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</si>
  <si>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</si>
  <si>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</si>
  <si>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</si>
  <si>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</si>
  <si>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</si>
  <si>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</si>
  <si>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</si>
  <si>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</si>
  <si>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</si>
  <si>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</si>
  <si>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</si>
  <si>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</si>
  <si>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</si>
  <si>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</si>
  <si>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</si>
  <si>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</si>
  <si>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</si>
  <si>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</si>
  <si>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</si>
  <si>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</si>
  <si>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</si>
  <si>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</si>
  <si>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</si>
  <si>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</si>
  <si>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</si>
  <si>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</si>
  <si>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</si>
  <si>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</si>
  <si>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</si>
  <si>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</si>
  <si>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</si>
  <si>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</si>
  <si>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</si>
  <si>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</si>
  <si>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</si>
  <si>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</si>
  <si>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</si>
  <si>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</si>
  <si>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</si>
  <si>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</si>
  <si>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</si>
  <si>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</si>
  <si>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</si>
  <si>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</si>
  <si>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</si>
  <si>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</si>
  <si>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</si>
  <si>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</si>
  <si>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</si>
  <si>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</si>
  <si>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</si>
  <si>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</si>
  <si>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</si>
  <si>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</si>
  <si>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</si>
  <si>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</si>
  <si>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</si>
  <si>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</si>
  <si>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</si>
  <si>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</si>
  <si>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</si>
  <si>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</si>
  <si>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</si>
  <si>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</si>
  <si>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</si>
  <si>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</si>
  <si>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</si>
  <si>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</si>
  <si>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</si>
  <si>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</si>
  <si>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</si>
  <si>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</si>
  <si>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</si>
  <si>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</si>
  <si>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</si>
  <si>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</si>
  <si>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</si>
  <si>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</si>
  <si>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</si>
  <si>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</si>
  <si>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</si>
  <si>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</si>
  <si>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</si>
  <si>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</si>
  <si>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</si>
  <si>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</si>
  <si>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</si>
  <si>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</si>
  <si>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</si>
  <si>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</si>
  <si>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</si>
  <si>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</si>
  <si>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</si>
  <si>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</si>
  <si>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</si>
  <si>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</si>
  <si>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</si>
  <si>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</si>
  <si>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</si>
  <si>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</si>
  <si>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</si>
  <si>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</si>
  <si>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</si>
  <si>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</si>
  <si>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</si>
  <si>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</si>
  <si>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</si>
  <si>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</si>
  <si>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</si>
  <si>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</si>
  <si>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</si>
  <si>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</si>
  <si>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</si>
  <si>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</si>
  <si>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</si>
  <si>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</si>
  <si>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</si>
  <si>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</si>
  <si>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</si>
  <si>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</si>
  <si>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</si>
  <si>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</si>
  <si>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</si>
  <si>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</si>
  <si>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</si>
  <si>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</si>
  <si>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</si>
  <si>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</si>
  <si>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</si>
  <si>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</si>
  <si>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</si>
  <si>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</si>
  <si>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</si>
  <si>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</si>
  <si>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</si>
  <si>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</si>
  <si>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</si>
  <si>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</si>
  <si>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</si>
  <si>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</si>
  <si>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</si>
  <si>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</si>
  <si>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</si>
  <si>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</si>
  <si>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</si>
  <si>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</si>
  <si>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</si>
  <si>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</si>
  <si>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</si>
  <si>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</si>
  <si>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</si>
  <si>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</si>
  <si>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</si>
  <si>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</si>
  <si>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</si>
  <si>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</si>
  <si>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</si>
  <si>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</si>
  <si>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</si>
  <si>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</si>
  <si>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</si>
  <si>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</si>
  <si>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</si>
  <si>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</si>
  <si>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</si>
  <si>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</si>
  <si>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</si>
  <si>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</si>
  <si>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</si>
  <si>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</si>
  <si>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</si>
  <si>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</si>
  <si>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</si>
  <si>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</si>
  <si>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</si>
  <si>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</si>
  <si>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</si>
  <si>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</si>
  <si>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</si>
  <si>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</si>
  <si>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</si>
  <si>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</si>
  <si>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</si>
  <si>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</si>
  <si>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</si>
  <si>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</si>
  <si>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</si>
  <si>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</si>
  <si>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</si>
  <si>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</si>
  <si>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</si>
  <si>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</si>
  <si>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</si>
  <si>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</si>
  <si>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</si>
  <si>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</si>
  <si>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</si>
  <si>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</si>
  <si>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</si>
  <si>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</si>
  <si>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</si>
  <si>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</si>
  <si>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</si>
  <si>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</si>
  <si>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</si>
  <si>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</si>
  <si>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</si>
  <si>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</si>
  <si>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</si>
  <si>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</si>
  <si>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</si>
  <si>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</si>
  <si>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</si>
  <si>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</si>
  <si>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</si>
  <si>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</si>
  <si>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</si>
  <si>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</si>
  <si>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</si>
  <si>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</si>
  <si>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</si>
  <si>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</si>
  <si>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</si>
  <si>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</si>
  <si>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</si>
  <si>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</si>
  <si>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</si>
  <si>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</si>
  <si>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</si>
  <si>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</si>
  <si>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</si>
  <si>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</si>
  <si>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</si>
  <si>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</si>
  <si>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</si>
  <si>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</si>
  <si>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</si>
  <si>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</si>
  <si>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</si>
  <si>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</si>
  <si>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</si>
  <si>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</si>
  <si>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</si>
  <si>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</si>
  <si>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</si>
  <si>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</si>
  <si>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</si>
  <si>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</si>
  <si>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</si>
  <si>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</si>
  <si>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</si>
  <si>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</si>
  <si>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</si>
  <si>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</si>
  <si>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</si>
  <si>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</si>
  <si>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</si>
  <si>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</si>
  <si>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</si>
  <si>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</si>
  <si>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</si>
  <si>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</si>
  <si>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</si>
  <si>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</si>
  <si>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</si>
  <si>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</si>
  <si>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</si>
  <si>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</si>
  <si>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</si>
  <si>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</si>
  <si>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</si>
  <si>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</si>
  <si>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</si>
  <si>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</si>
  <si>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</si>
  <si>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</si>
  <si>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</si>
  <si>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</si>
  <si>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</si>
  <si>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</si>
  <si>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</si>
  <si>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</si>
  <si>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</si>
  <si>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</si>
  <si>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</si>
  <si>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</si>
  <si>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</si>
  <si>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</si>
  <si>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</si>
  <si>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</si>
  <si>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</si>
  <si>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</si>
  <si>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</si>
  <si>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</si>
  <si>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</si>
  <si>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</si>
  <si>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</si>
  <si>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</si>
  <si>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</si>
  <si>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</si>
  <si>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</si>
  <si>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</si>
  <si>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</si>
  <si>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</si>
  <si>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</si>
  <si>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</si>
  <si>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</si>
  <si>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</si>
  <si>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</si>
  <si>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</si>
  <si>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</si>
  <si>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</si>
  <si>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</si>
  <si>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</si>
  <si>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</si>
  <si>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</si>
  <si>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</si>
  <si>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</si>
  <si>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</si>
  <si>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</si>
  <si>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</si>
  <si>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</si>
  <si>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</si>
  <si>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</si>
  <si>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</si>
  <si>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</si>
  <si>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</si>
  <si>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</si>
  <si>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</si>
  <si>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</si>
  <si>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</si>
  <si>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</si>
  <si>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</si>
  <si>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</si>
  <si>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</si>
  <si>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</si>
  <si>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</si>
  <si>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</si>
  <si>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</si>
  <si>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</si>
  <si>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</si>
  <si>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</si>
  <si>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</si>
  <si>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</si>
  <si>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</si>
  <si>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</si>
  <si>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</si>
  <si>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</si>
  <si>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</si>
  <si>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</si>
  <si>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</si>
  <si>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</si>
  <si>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</si>
  <si>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</si>
  <si>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</si>
  <si>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</si>
  <si>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</si>
  <si>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</si>
  <si>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</si>
  <si>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</si>
  <si>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</si>
  <si>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</si>
  <si>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</si>
  <si>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</si>
  <si>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</si>
  <si>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</si>
  <si>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</si>
  <si>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</si>
  <si>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</si>
  <si>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</si>
  <si>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</si>
  <si>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</si>
  <si>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</si>
  <si>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</si>
  <si>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</si>
  <si>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</si>
  <si>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</si>
  <si>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</si>
  <si>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</si>
  <si>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</si>
  <si>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</si>
  <si>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</si>
  <si>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</si>
  <si>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</si>
  <si>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</si>
  <si>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</si>
  <si>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</si>
  <si>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</si>
  <si>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</si>
  <si>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</si>
  <si>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</si>
  <si>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</si>
  <si>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</si>
  <si>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</si>
  <si>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</si>
  <si>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</si>
  <si>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</si>
  <si>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</si>
  <si>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</si>
  <si>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</si>
  <si>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</si>
  <si>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</si>
  <si>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</si>
  <si>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</si>
  <si>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</si>
  <si>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</si>
  <si>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</si>
  <si>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</si>
  <si>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</si>
  <si>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</si>
  <si>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</si>
  <si>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</si>
  <si>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</si>
  <si>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</si>
  <si>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</si>
  <si>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</si>
  <si>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</si>
  <si>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</si>
  <si>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</si>
  <si>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</si>
  <si>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</si>
  <si>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</si>
  <si>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</si>
  <si>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</si>
  <si>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</si>
  <si>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</si>
  <si>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</si>
  <si>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</si>
  <si>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</si>
  <si>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</si>
  <si>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</si>
  <si>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</si>
  <si>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</si>
  <si>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</si>
  <si>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</si>
  <si>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</si>
  <si>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</si>
  <si>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</si>
  <si>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</si>
  <si>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</si>
  <si>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</si>
  <si>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</si>
  <si>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</si>
  <si>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</si>
  <si>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</si>
  <si>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</si>
  <si>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</si>
  <si>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</si>
  <si>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</si>
  <si>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</si>
  <si>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</si>
  <si>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</si>
  <si>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</si>
  <si>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</si>
  <si>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</si>
  <si>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</si>
  <si>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</si>
  <si>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</si>
  <si>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</si>
  <si>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</si>
  <si>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</si>
  <si>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</si>
  <si>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</si>
  <si>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</si>
  <si>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</si>
  <si>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</si>
  <si>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</si>
  <si>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</si>
  <si>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</si>
  <si>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</si>
  <si>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</si>
  <si>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</si>
  <si>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</si>
  <si>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</si>
  <si>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</si>
  <si>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</si>
  <si>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</si>
  <si>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</si>
  <si>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</si>
  <si>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</si>
  <si>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</si>
  <si>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</si>
  <si>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</si>
  <si>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</si>
  <si>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</si>
  <si>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</si>
  <si>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</si>
  <si>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</si>
  <si>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</si>
  <si>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</si>
  <si>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</si>
  <si>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</si>
  <si>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</si>
  <si>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</si>
  <si>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</si>
  <si>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</si>
  <si>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</si>
  <si>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</si>
  <si>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</si>
  <si>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</si>
  <si>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</si>
  <si>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</si>
  <si>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</si>
  <si>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</si>
  <si>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</si>
  <si>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</si>
  <si>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</si>
  <si>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</si>
  <si>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</si>
  <si>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</si>
  <si>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</si>
  <si>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</si>
  <si>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</si>
  <si>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</si>
  <si>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</si>
  <si>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</si>
  <si>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</si>
  <si>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</si>
  <si>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</si>
  <si>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</si>
  <si>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</si>
  <si>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</si>
  <si>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</si>
  <si>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</si>
  <si>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</si>
  <si>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</si>
  <si>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</si>
  <si>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</si>
  <si>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</si>
  <si>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</si>
  <si>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</si>
  <si>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</si>
  <si>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</si>
  <si>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</si>
  <si>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</si>
  <si>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</si>
  <si>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</si>
  <si>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</si>
  <si>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</si>
  <si>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</si>
  <si>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</si>
  <si>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</si>
  <si>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</si>
  <si>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</si>
  <si>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</si>
  <si>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</si>
  <si>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</si>
  <si>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</si>
  <si>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</si>
  <si>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</si>
  <si>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</si>
  <si>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</si>
  <si>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</si>
  <si>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</si>
  <si>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</si>
  <si>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</si>
  <si>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</si>
  <si>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</si>
  <si>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</si>
  <si>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</si>
  <si>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</si>
  <si>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</si>
  <si>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</si>
  <si>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</si>
  <si>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</si>
  <si>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</si>
  <si>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</si>
  <si>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</si>
  <si>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</si>
  <si>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</si>
  <si>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</si>
  <si>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</si>
  <si>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</si>
  <si>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</si>
  <si>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</si>
  <si>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</si>
  <si>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</si>
  <si>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</si>
  <si>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</si>
  <si>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</si>
  <si>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</si>
  <si>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</si>
  <si>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</si>
  <si>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</si>
  <si>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</si>
  <si>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</si>
  <si>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</si>
  <si>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</si>
  <si>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</si>
  <si>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</si>
  <si>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</si>
  <si>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</si>
  <si>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</si>
  <si>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</si>
  <si>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</si>
  <si>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</si>
  <si>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</si>
  <si>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</si>
  <si>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</si>
  <si>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</si>
  <si>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</si>
  <si>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</si>
  <si>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</si>
  <si>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</si>
  <si>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</si>
  <si>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</si>
  <si>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</si>
  <si>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</si>
  <si>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</si>
  <si>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</si>
  <si>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</si>
  <si>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</si>
  <si>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</si>
  <si>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</si>
  <si>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</si>
  <si>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</si>
  <si>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</si>
  <si>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</si>
  <si>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</si>
  <si>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</si>
  <si>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</si>
  <si>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</si>
  <si>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</si>
  <si>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</si>
  <si>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</si>
  <si>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</si>
  <si>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</si>
  <si>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</si>
  <si>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</si>
  <si>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</si>
  <si>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</si>
  <si>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</si>
  <si>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</si>
  <si>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</si>
  <si>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</si>
  <si>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</si>
  <si>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</si>
  <si>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</si>
  <si>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</si>
  <si>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</si>
  <si>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</si>
  <si>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</si>
  <si>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</si>
  <si>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</si>
  <si>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</si>
  <si>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</si>
  <si>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</si>
  <si>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</si>
  <si>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</si>
  <si>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</si>
  <si>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</si>
  <si>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</si>
  <si>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</si>
  <si>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</si>
  <si>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</si>
  <si>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</si>
  <si>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</si>
  <si>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</si>
  <si>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</si>
  <si>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</si>
  <si>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</si>
  <si>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</si>
  <si>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</si>
  <si>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</si>
  <si>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</si>
  <si>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</si>
  <si>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</si>
  <si>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</si>
  <si>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</si>
  <si>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</si>
  <si>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</si>
  <si>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</si>
  <si>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</si>
  <si>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</si>
  <si>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</si>
  <si>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</si>
  <si>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</si>
  <si>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</si>
  <si>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</si>
  <si>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</si>
  <si>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</si>
  <si>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</si>
  <si>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</si>
  <si>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</si>
  <si>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</si>
  <si>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</si>
  <si>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</si>
  <si>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</si>
  <si>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</si>
  <si>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</si>
  <si>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</si>
  <si>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</si>
  <si>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</si>
  <si>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</si>
  <si>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</si>
  <si>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</si>
  <si>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</si>
  <si>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</si>
  <si>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</si>
  <si>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</si>
  <si>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</si>
  <si>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</si>
  <si>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</si>
  <si>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</si>
  <si>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</si>
  <si>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</si>
  <si>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</si>
  <si>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</si>
  <si>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</si>
  <si>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</si>
  <si>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</si>
  <si>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</si>
  <si>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</si>
  <si>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</si>
  <si>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</si>
  <si>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</si>
  <si>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</si>
  <si>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</si>
  <si>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</si>
  <si>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</si>
  <si>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</si>
  <si>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</si>
  <si>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</si>
  <si>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</si>
  <si>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</si>
  <si>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</si>
  <si>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</si>
  <si>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</si>
  <si>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</si>
  <si>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</si>
  <si>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</si>
  <si>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</si>
  <si>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</si>
  <si>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</si>
  <si>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</si>
  <si>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</si>
  <si>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</si>
  <si>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</si>
  <si>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</si>
  <si>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</si>
  <si>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</si>
  <si>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</si>
  <si>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</si>
  <si>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</si>
  <si>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</si>
  <si>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</si>
  <si>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</si>
  <si>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</si>
  <si>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</si>
  <si>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</si>
  <si>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</si>
  <si>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</si>
  <si>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</si>
  <si>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</si>
  <si>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</si>
  <si>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</si>
  <si>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</si>
  <si>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</si>
  <si>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</si>
  <si>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</si>
  <si>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</si>
  <si>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</si>
  <si>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</si>
  <si>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</si>
  <si>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</si>
  <si>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</si>
  <si>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</si>
  <si>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</si>
  <si>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</si>
  <si>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</si>
  <si>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</si>
  <si>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</si>
  <si>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</si>
  <si>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</si>
  <si>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</si>
  <si>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</si>
  <si>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</si>
  <si>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</si>
  <si>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</si>
  <si>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</si>
  <si>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</si>
  <si>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</si>
  <si>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</si>
  <si>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</si>
  <si>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</si>
  <si>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</si>
  <si>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</si>
  <si>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</si>
  <si>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</si>
  <si>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</si>
  <si>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</si>
  <si>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</si>
  <si>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</si>
  <si>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</si>
  <si>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</si>
  <si>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</si>
  <si>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</si>
  <si>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</si>
  <si>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</si>
  <si>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</si>
  <si>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</si>
  <si>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</si>
  <si>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</si>
  <si>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</si>
  <si>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</si>
  <si>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</si>
  <si>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</si>
  <si>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</si>
  <si>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</si>
  <si>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</si>
  <si>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</si>
  <si>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</si>
  <si>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</si>
  <si>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</si>
  <si>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</si>
  <si>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</si>
  <si>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</si>
  <si>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</si>
  <si>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</si>
  <si>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</si>
  <si>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</si>
  <si>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</si>
  <si>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</si>
  <si>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</si>
  <si>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</si>
  <si>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</si>
  <si>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</si>
  <si>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</si>
  <si>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</si>
  <si>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</si>
  <si>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</si>
  <si>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</si>
  <si>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</si>
  <si>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</si>
  <si>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</si>
  <si>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</si>
  <si>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</si>
  <si>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</si>
  <si>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</si>
  <si>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</si>
  <si>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</si>
  <si>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</si>
  <si>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</si>
  <si>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</si>
  <si>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</si>
  <si>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</si>
  <si>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</si>
  <si>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</si>
  <si>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</si>
  <si>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</si>
  <si>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</si>
  <si>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</si>
  <si>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</si>
  <si>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</si>
  <si>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</si>
  <si>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</si>
  <si>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</si>
  <si>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</si>
  <si>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</si>
  <si>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</si>
  <si>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</si>
  <si>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</si>
  <si>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</si>
  <si>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</si>
  <si>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</si>
  <si>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</si>
  <si>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</si>
  <si>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</si>
  <si>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</si>
  <si>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</si>
  <si>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</si>
  <si>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</si>
  <si>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</si>
  <si>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</si>
  <si>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</si>
  <si>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</si>
  <si>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</si>
  <si>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</si>
  <si>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</si>
  <si>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</si>
  <si>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</si>
  <si>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</si>
  <si>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</si>
  <si>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</si>
  <si>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</si>
  <si>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</si>
  <si>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</si>
  <si>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</si>
  <si>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</si>
  <si>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</si>
  <si>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</si>
  <si>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</si>
  <si>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</si>
  <si>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</si>
  <si>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</si>
  <si>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</si>
  <si>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</si>
  <si>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</si>
  <si>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</si>
  <si>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</si>
  <si>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</si>
  <si>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</si>
  <si>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</si>
  <si>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</si>
  <si>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</si>
  <si>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</si>
  <si>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</si>
  <si>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</si>
  <si>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</si>
  <si>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</si>
  <si>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</si>
  <si>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</si>
  <si>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</si>
  <si>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</si>
  <si>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</si>
  <si>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</si>
  <si>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</si>
  <si>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</si>
  <si>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</si>
  <si>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</si>
  <si>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</si>
  <si>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</si>
  <si>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</si>
  <si>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</si>
  <si>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</si>
  <si>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</si>
  <si>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</si>
  <si>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</si>
  <si>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</si>
  <si>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</si>
  <si>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</si>
  <si>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</si>
  <si>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</si>
  <si>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</si>
  <si>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</si>
  <si>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</si>
  <si>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</si>
  <si>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</si>
  <si>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</si>
  <si>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</si>
  <si>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</si>
  <si>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</si>
  <si>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</si>
  <si>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</si>
  <si>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</si>
  <si>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</si>
  <si>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</si>
  <si>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</si>
  <si>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</si>
  <si>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</si>
  <si>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</si>
  <si>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</si>
  <si>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</si>
  <si>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</si>
  <si>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</si>
  <si>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</si>
  <si>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</si>
  <si>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</si>
  <si>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</si>
  <si>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</si>
  <si>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</si>
  <si>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</si>
  <si>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</si>
  <si>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</si>
  <si>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</si>
  <si>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</si>
  <si>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</si>
  <si>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</si>
  <si>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</si>
  <si>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</si>
  <si>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</si>
  <si>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</si>
  <si>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</si>
  <si>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</si>
  <si>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</si>
  <si>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</si>
  <si>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</si>
  <si>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</si>
  <si>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</si>
  <si>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</si>
  <si>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</si>
  <si>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</si>
  <si>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</si>
  <si>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</si>
  <si>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</si>
  <si>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</si>
  <si>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</si>
  <si>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</si>
  <si>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</si>
  <si>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</si>
  <si>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</si>
  <si>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</si>
  <si>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</si>
  <si>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</si>
  <si>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</si>
  <si>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</si>
  <si>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</si>
  <si>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</si>
  <si>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</si>
  <si>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</si>
  <si>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</si>
  <si>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</si>
  <si>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</si>
  <si>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</si>
  <si>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</si>
  <si>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</si>
  <si>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</si>
  <si>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</si>
  <si>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</si>
  <si>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</si>
  <si>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</si>
  <si>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</si>
  <si>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</si>
  <si>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</si>
  <si>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</si>
  <si>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</si>
  <si>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</si>
  <si>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</si>
  <si>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</si>
  <si>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</si>
  <si>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</si>
  <si>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</si>
  <si>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</si>
  <si>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</si>
  <si>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</si>
  <si>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</si>
  <si>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</si>
  <si>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</si>
  <si>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</si>
  <si>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</si>
  <si>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</si>
  <si>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</si>
  <si>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</si>
  <si>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</si>
  <si>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</si>
  <si>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</si>
  <si>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</si>
  <si>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</si>
  <si>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</si>
  <si>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</si>
  <si>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</si>
  <si>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</si>
  <si>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</si>
  <si>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</si>
  <si>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</si>
  <si>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</si>
  <si>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</si>
  <si>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</si>
  <si>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</si>
  <si>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</si>
  <si>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</si>
  <si>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</si>
  <si>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</si>
  <si>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</si>
  <si>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</si>
  <si>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</si>
  <si>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</si>
  <si>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</si>
  <si>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</si>
  <si>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</si>
  <si>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</si>
  <si>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</si>
  <si>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</si>
  <si>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</si>
  <si>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</si>
  <si>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</si>
  <si>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</si>
  <si>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</si>
  <si>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</si>
  <si>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</si>
  <si>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</si>
  <si>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</si>
  <si>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</si>
  <si>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</si>
  <si>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</si>
  <si>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</si>
  <si>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</si>
  <si>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</si>
  <si>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</si>
  <si>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</si>
  <si>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</si>
  <si>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</si>
  <si>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</si>
  <si>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</si>
  <si>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</si>
  <si>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</si>
  <si>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</si>
  <si>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</si>
  <si>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</si>
  <si>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</si>
  <si>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</si>
  <si>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</si>
  <si>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</si>
  <si>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</si>
  <si>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</si>
  <si>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</si>
  <si>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</si>
  <si>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</si>
  <si>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</si>
  <si>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</si>
  <si>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</si>
  <si>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</si>
  <si>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</si>
  <si>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</si>
  <si>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</si>
  <si>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</si>
  <si>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</si>
  <si>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</si>
  <si>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</si>
  <si>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</si>
  <si>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</si>
  <si>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</si>
  <si>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</si>
  <si>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</si>
  <si>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</si>
  <si>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</si>
  <si>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</si>
  <si>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</si>
  <si>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</si>
  <si>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</si>
  <si>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</si>
  <si>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</si>
  <si>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</si>
  <si>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</si>
  <si>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</si>
  <si>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</si>
  <si>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</si>
  <si>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</si>
  <si>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</si>
  <si>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</si>
  <si>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</si>
  <si>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</si>
  <si>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</si>
  <si>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</si>
  <si>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</si>
  <si>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</si>
  <si>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</si>
  <si>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</si>
  <si>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</si>
  <si>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</si>
  <si>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</si>
  <si>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</si>
  <si>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</si>
  <si>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</si>
  <si>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</si>
  <si>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</si>
  <si>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</si>
  <si>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</si>
  <si>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</si>
  <si>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</si>
  <si>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</si>
  <si>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</si>
  <si>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</si>
  <si>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</si>
  <si>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</si>
  <si>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</si>
  <si>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</si>
  <si>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</si>
  <si>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</si>
  <si>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</si>
  <si>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</si>
  <si>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</si>
  <si>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</si>
  <si>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</si>
  <si>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</si>
  <si>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</si>
  <si>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</si>
  <si>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</si>
  <si>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</si>
  <si>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</si>
  <si>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</si>
  <si>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</si>
  <si>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</si>
  <si>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</si>
  <si>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</si>
  <si>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</si>
  <si>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</si>
  <si>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</si>
  <si>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</si>
  <si>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</si>
  <si>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</si>
  <si>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</si>
  <si>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</si>
  <si>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</si>
  <si>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</si>
  <si>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</si>
  <si>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</si>
  <si>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</si>
  <si>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</si>
  <si>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</si>
  <si>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</si>
  <si>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</si>
  <si>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</si>
  <si>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</si>
  <si>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</si>
  <si>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</si>
  <si>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</si>
  <si>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</si>
  <si>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</si>
  <si>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</si>
  <si>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</si>
  <si>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</si>
  <si>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</si>
  <si>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</si>
  <si>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</si>
  <si>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</si>
  <si>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</si>
  <si>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</si>
  <si>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</si>
  <si>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</si>
  <si>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</si>
  <si>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</si>
  <si>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</si>
  <si>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</si>
  <si>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</si>
  <si>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</si>
  <si>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</si>
  <si>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</si>
  <si>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</si>
  <si>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</si>
  <si>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</si>
  <si>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</si>
  <si>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</si>
  <si>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</si>
  <si>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</si>
  <si>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</si>
  <si>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</si>
  <si>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</si>
  <si>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</si>
  <si>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</si>
  <si>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</si>
  <si>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</si>
  <si>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</si>
  <si>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</si>
  <si>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</si>
  <si>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</si>
  <si>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</si>
  <si>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</si>
  <si>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</si>
  <si>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</si>
  <si>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</si>
  <si>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</si>
  <si>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</si>
  <si>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</si>
  <si>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</si>
  <si>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</si>
  <si>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</si>
  <si>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</si>
  <si>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</si>
  <si>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</si>
  <si>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</si>
  <si>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</si>
  <si>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</si>
  <si>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</si>
  <si>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</si>
  <si>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</si>
  <si>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</si>
  <si>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</si>
  <si>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</si>
  <si>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</si>
  <si>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</si>
  <si>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</si>
  <si>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</si>
  <si>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</si>
  <si>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</si>
  <si>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</si>
  <si>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</si>
  <si>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</si>
  <si>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</si>
  <si>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</si>
  <si>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</si>
  <si>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</si>
  <si>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</si>
  <si>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</si>
  <si>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</si>
  <si>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</si>
  <si>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</si>
  <si>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</si>
  <si>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</si>
  <si>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</si>
  <si>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</si>
  <si>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</si>
  <si>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</si>
  <si>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</si>
  <si>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</si>
  <si>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</si>
  <si>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</si>
  <si>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</si>
  <si>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</si>
  <si>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</si>
  <si>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</si>
  <si>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</si>
  <si>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</si>
  <si>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</si>
  <si>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</si>
  <si>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</si>
  <si>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</si>
  <si>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</si>
  <si>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</si>
  <si>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</si>
  <si>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</si>
  <si>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</si>
  <si>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</si>
  <si>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</si>
  <si>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</si>
  <si>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</si>
  <si>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</si>
  <si>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</si>
  <si>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</si>
  <si>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</si>
  <si>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</si>
  <si>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</si>
  <si>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</si>
  <si>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</si>
  <si>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</si>
  <si>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</si>
  <si>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</si>
  <si>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</si>
  <si>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</si>
  <si>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</si>
  <si>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</si>
  <si>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</si>
  <si>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</si>
  <si>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</si>
  <si>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</si>
  <si>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</si>
  <si>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</si>
  <si>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</si>
  <si>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</si>
  <si>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</si>
  <si>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</si>
  <si>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</si>
  <si>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</si>
  <si>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</si>
  <si>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</si>
  <si>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</si>
  <si>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</si>
  <si>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</si>
  <si>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</si>
  <si>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</si>
  <si>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</si>
  <si>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</si>
  <si>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</si>
  <si>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</si>
  <si>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</si>
  <si>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</si>
  <si>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</si>
  <si>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</si>
  <si>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</si>
  <si>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</si>
  <si>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</si>
  <si>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</si>
  <si>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</si>
  <si>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</si>
  <si>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</si>
  <si>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</si>
  <si>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</si>
  <si>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</si>
  <si>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</si>
  <si>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</si>
  <si>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</si>
  <si>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</si>
  <si>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</si>
  <si>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</si>
  <si>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</si>
  <si>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</si>
  <si>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</si>
  <si>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</si>
  <si>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</si>
  <si>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</si>
  <si>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</si>
  <si>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</si>
  <si>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</si>
  <si>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</si>
  <si>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</si>
  <si>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</si>
  <si>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</si>
  <si>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</si>
  <si>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</si>
  <si>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</si>
  <si>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</si>
  <si>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</si>
  <si>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</si>
  <si>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</si>
  <si>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</si>
  <si>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</si>
  <si>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</si>
  <si>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</si>
  <si>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</si>
  <si>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</si>
  <si>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</si>
  <si>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</si>
  <si>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</si>
  <si>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</si>
  <si>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</si>
  <si>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</si>
  <si>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</si>
  <si>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</si>
  <si>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</si>
  <si>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</si>
  <si>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</si>
  <si>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</si>
  <si>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</si>
  <si>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</si>
  <si>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</si>
  <si>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</si>
  <si>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</si>
  <si>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</si>
  <si>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</si>
  <si>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</si>
  <si>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</si>
  <si>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</si>
  <si>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</si>
  <si>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</si>
  <si>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</si>
  <si>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</si>
  <si>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</si>
  <si>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</si>
  <si>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</si>
  <si>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</si>
  <si>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</si>
  <si>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</si>
  <si>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</si>
  <si>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</si>
  <si>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</si>
  <si>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</si>
  <si>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</si>
  <si>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</si>
  <si>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</si>
  <si>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</si>
  <si>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</si>
  <si>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</si>
  <si>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</si>
  <si>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</si>
  <si>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</si>
  <si>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</si>
  <si>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</si>
  <si>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</si>
  <si>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</si>
  <si>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</si>
  <si>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</si>
  <si>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</si>
  <si>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</si>
  <si>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</si>
  <si>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</si>
  <si>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</si>
  <si>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</si>
  <si>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</si>
  <si>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</si>
  <si>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</si>
  <si>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</si>
  <si>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</si>
  <si>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</si>
  <si>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</si>
  <si>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</si>
  <si>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</si>
  <si>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</si>
  <si>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</si>
  <si>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</si>
  <si>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</si>
  <si>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</si>
  <si>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</si>
  <si>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</si>
  <si>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</si>
  <si>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</si>
  <si>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</si>
  <si>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</si>
  <si>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</si>
  <si>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</si>
  <si>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</si>
  <si>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</si>
  <si>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</si>
  <si>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</si>
  <si>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</si>
  <si>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</si>
  <si>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</si>
  <si>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</si>
  <si>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</si>
  <si>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</si>
  <si>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</si>
  <si>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</si>
  <si>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</si>
  <si>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</si>
  <si>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</si>
  <si>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</si>
  <si>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</si>
  <si>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</si>
  <si>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</si>
  <si>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</si>
  <si>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</si>
  <si>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</si>
  <si>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</si>
  <si>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</si>
  <si>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</si>
  <si>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</si>
  <si>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</si>
  <si>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</si>
  <si>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</si>
  <si>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</si>
  <si>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</si>
  <si>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</si>
  <si>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</si>
  <si>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</si>
  <si>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</si>
  <si>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</si>
  <si>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</si>
  <si>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</si>
  <si>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</si>
  <si>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</si>
  <si>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</si>
  <si>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</si>
  <si>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</si>
  <si>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</si>
  <si>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</si>
  <si>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</si>
  <si>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</si>
  <si>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</si>
  <si>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</si>
  <si>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</si>
  <si>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</si>
  <si>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</si>
  <si>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</si>
  <si>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</si>
  <si>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</si>
  <si>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</si>
  <si>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</si>
  <si>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</si>
  <si>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</si>
  <si>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</si>
  <si>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</si>
  <si>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</si>
  <si>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</si>
  <si>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</si>
  <si>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</si>
  <si>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</si>
  <si>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</si>
  <si>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</si>
  <si>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</si>
  <si>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</si>
  <si>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</si>
  <si>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</si>
  <si>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</si>
  <si>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</si>
  <si>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</si>
  <si>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</si>
  <si>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</si>
  <si>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</si>
  <si>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</si>
  <si>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</si>
  <si>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</si>
  <si>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</si>
  <si>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</si>
  <si>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</si>
  <si>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</si>
  <si>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</si>
  <si>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</si>
  <si>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</si>
  <si>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</si>
  <si>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</si>
  <si>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</si>
  <si>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</si>
  <si>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</si>
  <si>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</si>
  <si>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</si>
  <si>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</si>
  <si>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</si>
  <si>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</si>
  <si>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</si>
  <si>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</si>
  <si>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</si>
  <si>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</si>
  <si>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</si>
  <si>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</si>
  <si>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</si>
  <si>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</si>
  <si>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</si>
  <si>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</si>
  <si>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</si>
  <si>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</si>
  <si>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</si>
  <si>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</si>
  <si>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</si>
  <si>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</si>
  <si>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</si>
  <si>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</si>
  <si>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</si>
  <si>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</si>
  <si>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</si>
  <si>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</si>
  <si>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</si>
  <si>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</si>
  <si>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</si>
  <si>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</si>
  <si>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</si>
  <si>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</si>
  <si>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</si>
  <si>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</si>
  <si>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</si>
  <si>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</si>
  <si>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</si>
  <si>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</si>
  <si>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</si>
  <si>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</si>
  <si>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</si>
  <si>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</si>
  <si>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</si>
  <si>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</si>
  <si>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</si>
  <si>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</si>
  <si>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</si>
  <si>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</si>
  <si>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</si>
  <si>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</si>
  <si>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</si>
  <si>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</si>
  <si>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</si>
  <si>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</si>
  <si>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</si>
  <si>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</si>
  <si>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</si>
  <si>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</si>
  <si>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</si>
  <si>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</si>
  <si>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</si>
  <si>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</si>
  <si>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</si>
  <si>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</si>
  <si>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</si>
  <si>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</si>
  <si>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</si>
  <si>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</si>
  <si>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</si>
  <si>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</si>
  <si>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</si>
  <si>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</si>
  <si>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</si>
  <si>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</si>
  <si>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</si>
  <si>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</si>
  <si>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</si>
  <si>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</si>
  <si>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</si>
  <si>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</si>
  <si>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</si>
  <si>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</si>
  <si>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</si>
  <si>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</si>
  <si>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</si>
  <si>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</si>
  <si>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</si>
  <si>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</si>
  <si>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</si>
  <si>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</si>
  <si>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</si>
  <si>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</si>
  <si>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</si>
  <si>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</si>
  <si>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</si>
  <si>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</si>
  <si>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</si>
  <si>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</si>
  <si>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</si>
  <si>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</si>
  <si>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</si>
  <si>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</si>
  <si>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</si>
  <si>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</si>
  <si>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</si>
  <si>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</si>
  <si>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</si>
  <si>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</si>
  <si>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</si>
  <si>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</si>
  <si>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</si>
  <si>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</si>
  <si>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</si>
  <si>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</si>
  <si>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</si>
  <si>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</si>
  <si>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</si>
  <si>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</si>
  <si>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</si>
  <si>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</si>
  <si>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</si>
  <si>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</si>
  <si>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</si>
  <si>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</si>
  <si>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</si>
  <si>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</si>
  <si>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</si>
  <si>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</si>
  <si>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</si>
  <si>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</si>
  <si>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</si>
  <si>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</si>
  <si>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</si>
  <si>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</si>
  <si>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</si>
  <si>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</si>
  <si>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</si>
  <si>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</si>
  <si>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</si>
  <si>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</si>
  <si>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</si>
  <si>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</si>
  <si>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</si>
  <si>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</si>
  <si>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</si>
  <si>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</si>
  <si>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</si>
  <si>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</si>
  <si>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</si>
  <si>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</si>
  <si>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</si>
  <si>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</si>
  <si>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</si>
  <si>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</si>
  <si>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</si>
  <si>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</si>
  <si>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</si>
  <si>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</si>
  <si>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</si>
  <si>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</si>
  <si>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</si>
  <si>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</si>
  <si>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</si>
  <si>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</si>
  <si>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</si>
  <si>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</si>
  <si>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</si>
  <si>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</si>
  <si>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</si>
  <si>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</si>
  <si>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</si>
  <si>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</si>
  <si>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</si>
  <si>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</si>
  <si>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</si>
  <si>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</si>
  <si>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</si>
  <si>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</si>
  <si>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</si>
  <si>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</si>
  <si>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</si>
  <si>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</si>
  <si>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</si>
  <si>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</si>
  <si>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</si>
  <si>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</si>
  <si>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</si>
  <si>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</si>
  <si>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</si>
  <si>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</si>
  <si>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</si>
  <si>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</si>
  <si>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</si>
  <si>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</si>
  <si>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</si>
  <si>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</si>
  <si>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</si>
  <si>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</si>
  <si>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</si>
  <si>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</si>
  <si>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</si>
  <si>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</si>
  <si>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</si>
  <si>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</si>
  <si>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</si>
  <si>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</si>
  <si>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</si>
  <si>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</si>
  <si>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</si>
  <si>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</si>
  <si>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</si>
  <si>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</si>
  <si>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</si>
  <si>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</si>
  <si>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</si>
  <si>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</si>
  <si>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</si>
  <si>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</si>
  <si>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</si>
  <si>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</si>
  <si>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</si>
  <si>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</si>
  <si>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</si>
  <si>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</si>
  <si>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</si>
  <si>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</si>
  <si>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</si>
  <si>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</si>
  <si>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</si>
  <si>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</si>
  <si>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</si>
  <si>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</si>
  <si>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</si>
  <si>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</si>
  <si>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</si>
  <si>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</si>
  <si>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</si>
  <si>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</si>
  <si>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</si>
  <si>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</si>
  <si>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</si>
  <si>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</si>
  <si>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</si>
  <si>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</si>
  <si>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</si>
  <si>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</si>
  <si>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</si>
  <si>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</si>
  <si>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</si>
  <si>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</si>
  <si>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</si>
  <si>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</si>
  <si>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</si>
  <si>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</si>
  <si>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</si>
  <si>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</si>
  <si>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</si>
  <si>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</si>
  <si>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</si>
  <si>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</si>
  <si>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</si>
  <si>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</si>
  <si>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</si>
  <si>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</si>
  <si>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</si>
  <si>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</si>
  <si>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</si>
  <si>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</si>
  <si>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</si>
  <si>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</si>
  <si>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</si>
  <si>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</si>
  <si>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</si>
  <si>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</si>
  <si>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</si>
  <si>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</si>
  <si>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</si>
  <si>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</si>
  <si>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</si>
  <si>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</si>
  <si>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</si>
  <si>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</si>
  <si>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</si>
  <si>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</si>
  <si>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</si>
  <si>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</si>
  <si>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</si>
  <si>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</si>
  <si>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</si>
  <si>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</si>
  <si>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</si>
  <si>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</si>
  <si>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</si>
  <si>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</si>
  <si>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</si>
  <si>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</si>
  <si>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</si>
  <si>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</si>
  <si>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</si>
  <si>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</si>
  <si>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</si>
  <si>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</si>
  <si>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</si>
  <si>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</si>
  <si>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</si>
  <si>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</si>
  <si>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</si>
  <si>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</si>
  <si>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</si>
  <si>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</si>
  <si>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</si>
  <si>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</si>
  <si>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</si>
  <si>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</si>
  <si>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</si>
  <si>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</si>
  <si>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</si>
  <si>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</si>
  <si>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</si>
  <si>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</si>
  <si>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</si>
  <si>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</si>
  <si>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</si>
  <si>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</si>
  <si>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</si>
  <si>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</si>
  <si>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</si>
  <si>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</si>
  <si>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</si>
  <si>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</si>
  <si>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</si>
  <si>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</si>
  <si>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</si>
  <si>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</si>
  <si>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</si>
  <si>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</si>
  <si>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</si>
  <si>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</si>
  <si>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</si>
  <si>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</si>
  <si>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</si>
  <si>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</si>
  <si>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</si>
  <si>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</si>
  <si>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</si>
  <si>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</si>
  <si>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</si>
  <si>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</si>
  <si>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</si>
  <si>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</si>
  <si>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</si>
  <si>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</si>
  <si>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</si>
  <si>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</si>
  <si>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</si>
  <si>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</si>
  <si>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</si>
  <si>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</si>
  <si>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</si>
  <si>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</si>
  <si>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</si>
  <si>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</si>
  <si>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</si>
  <si>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</si>
  <si>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</si>
  <si>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</si>
  <si>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</si>
  <si>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</si>
  <si>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</si>
  <si>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</si>
  <si>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</si>
  <si>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</si>
  <si>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</si>
  <si>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</si>
  <si>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</si>
  <si>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</si>
  <si>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</si>
  <si>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</si>
  <si>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</si>
  <si>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</si>
  <si>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</si>
  <si>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</si>
  <si>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</si>
  <si>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</si>
  <si>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</si>
  <si>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</si>
  <si>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</si>
  <si>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</si>
  <si>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</si>
  <si>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</si>
  <si>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</si>
  <si>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</si>
  <si>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</si>
  <si>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</si>
  <si>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</si>
  <si>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</si>
  <si>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</si>
  <si>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</si>
  <si>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</si>
  <si>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</si>
  <si>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</si>
  <si>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</si>
  <si>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</si>
  <si>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</si>
  <si>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</si>
  <si>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</si>
  <si>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</si>
  <si>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</si>
  <si>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</si>
  <si>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</si>
  <si>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</si>
  <si>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</si>
  <si>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</si>
  <si>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</si>
  <si>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</si>
  <si>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</si>
  <si>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</si>
  <si>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</si>
  <si>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</si>
  <si>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</si>
  <si>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</si>
  <si>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</si>
  <si>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</si>
  <si>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</si>
  <si>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</si>
  <si>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</si>
  <si>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</si>
  <si>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</si>
  <si>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</si>
  <si>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</si>
  <si>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</si>
  <si>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</si>
  <si>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</si>
  <si>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</si>
  <si>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</si>
  <si>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</si>
  <si>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</si>
  <si>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</si>
  <si>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</si>
  <si>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</si>
  <si>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</si>
  <si>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</si>
  <si>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</si>
  <si>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</si>
  <si>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</si>
  <si>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</si>
  <si>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</si>
  <si>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</si>
  <si>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</si>
  <si>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</si>
  <si>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</si>
  <si>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</si>
  <si>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</si>
  <si>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</si>
  <si>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</si>
  <si>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</si>
  <si>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</si>
  <si>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</si>
  <si>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</si>
  <si>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</si>
  <si>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</si>
  <si>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</si>
  <si>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</si>
  <si>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</si>
  <si>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</si>
  <si>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</si>
  <si>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</si>
  <si>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</si>
  <si>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</si>
  <si>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</si>
  <si>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</si>
  <si>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</si>
  <si>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</si>
  <si>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</si>
  <si>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</si>
  <si>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</si>
  <si>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</si>
  <si>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</si>
  <si>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</si>
  <si>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</si>
  <si>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</si>
  <si>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</si>
  <si>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</si>
  <si>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</si>
  <si>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</si>
  <si>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</si>
  <si>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</si>
  <si>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</si>
  <si>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</si>
  <si>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</si>
  <si>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</si>
  <si>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</si>
  <si>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</si>
  <si>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</si>
  <si>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</si>
  <si>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</si>
  <si>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</si>
  <si>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</si>
  <si>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</si>
  <si>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</si>
  <si>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</si>
  <si>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</si>
  <si>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</si>
  <si>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</si>
  <si>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</si>
  <si>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</si>
  <si>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</si>
  <si>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</si>
  <si>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</si>
  <si>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</si>
  <si>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</si>
  <si>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</si>
  <si>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</si>
  <si>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</si>
  <si>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</si>
  <si>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</si>
  <si>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</si>
  <si>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</si>
  <si>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</si>
  <si>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</si>
  <si>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</si>
  <si>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</si>
  <si>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</si>
  <si>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</si>
  <si>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</si>
  <si>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</si>
  <si>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</si>
  <si>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</si>
  <si>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</si>
  <si>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</si>
  <si>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</si>
  <si>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</si>
  <si>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</si>
  <si>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</si>
  <si>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</si>
  <si>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</si>
  <si>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</si>
  <si>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</si>
  <si>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</si>
  <si>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</si>
  <si>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</si>
  <si>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</si>
  <si>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</si>
  <si>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</si>
  <si>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</si>
  <si>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</si>
  <si>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</si>
  <si>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</si>
  <si>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</si>
  <si>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</si>
  <si>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</si>
  <si>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</si>
  <si>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</si>
  <si>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</si>
  <si>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</si>
  <si>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</si>
  <si>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</si>
  <si>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</si>
  <si>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</si>
  <si>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</si>
  <si>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</si>
  <si>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</si>
  <si>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</si>
  <si>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</si>
  <si>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</si>
  <si>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</si>
  <si>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</si>
  <si>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</si>
  <si>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</si>
  <si>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</si>
  <si>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</si>
  <si>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</si>
  <si>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</si>
  <si>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</si>
  <si>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</si>
  <si>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</si>
  <si>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</si>
  <si>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</si>
  <si>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</si>
  <si>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</si>
  <si>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</si>
  <si>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</si>
  <si>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</si>
  <si>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</si>
  <si>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</si>
  <si>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</si>
  <si>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</si>
  <si>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</si>
  <si>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</si>
  <si>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</si>
  <si>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</si>
  <si>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</si>
  <si>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</si>
  <si>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</si>
  <si>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</si>
  <si>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</si>
  <si>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</si>
  <si>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</si>
  <si>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</si>
  <si>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</si>
  <si>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</si>
  <si>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</si>
  <si>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</si>
  <si>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</si>
  <si>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</si>
  <si>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</si>
  <si>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</si>
  <si>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</si>
  <si>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</si>
  <si>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</si>
  <si>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</si>
  <si>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</si>
  <si>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</si>
  <si>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</si>
  <si>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</si>
  <si>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</si>
  <si>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</si>
  <si>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</si>
  <si>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</si>
  <si>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</si>
  <si>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</si>
  <si>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</si>
  <si>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</si>
  <si>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</si>
  <si>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</si>
  <si>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</si>
  <si>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</si>
  <si>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</si>
  <si>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</si>
  <si>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</si>
  <si>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</si>
  <si>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</si>
  <si>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</si>
  <si>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</si>
  <si>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</si>
  <si>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</si>
  <si>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</si>
  <si>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</si>
  <si>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</si>
  <si>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</si>
  <si>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</si>
  <si>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</si>
  <si>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</si>
  <si>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</si>
  <si>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</si>
  <si>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</si>
  <si>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</si>
  <si>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</si>
  <si>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</si>
  <si>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</si>
  <si>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</si>
  <si>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</si>
  <si>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</si>
  <si>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</si>
  <si>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</si>
  <si>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</si>
  <si>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</si>
  <si>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</si>
  <si>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</si>
  <si>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</si>
  <si>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</si>
  <si>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</si>
  <si>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</si>
  <si>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</si>
  <si>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</si>
  <si>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</si>
  <si>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</si>
  <si>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</si>
  <si>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</si>
  <si>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</si>
  <si>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</si>
  <si>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</si>
  <si>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</si>
  <si>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</si>
  <si>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</si>
  <si>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</si>
  <si>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</si>
  <si>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</si>
  <si>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</si>
  <si>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</si>
  <si>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</si>
  <si>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</si>
  <si>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</si>
  <si>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</si>
  <si>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</si>
  <si>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</si>
  <si>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</si>
  <si>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</si>
  <si>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</si>
  <si>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</si>
  <si>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</si>
  <si>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</si>
  <si>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</si>
  <si>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</si>
  <si>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</si>
  <si>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</si>
  <si>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</si>
  <si>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</si>
  <si>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</si>
  <si>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</si>
  <si>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</si>
  <si>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</si>
  <si>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</si>
  <si>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</si>
  <si>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</si>
  <si>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</si>
  <si>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</si>
  <si>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</si>
  <si>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</si>
  <si>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</si>
  <si>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</si>
  <si>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</si>
  <si>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</si>
  <si>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</si>
  <si>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</si>
  <si>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</si>
  <si>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</si>
  <si>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</si>
  <si>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</si>
  <si>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</si>
  <si>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</si>
  <si>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</si>
  <si>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</si>
  <si>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</si>
  <si>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</si>
  <si>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</si>
  <si>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</si>
  <si>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</si>
  <si>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</si>
  <si>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</si>
  <si>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</si>
  <si>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</si>
  <si>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</si>
  <si>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</si>
  <si>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</si>
  <si>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</si>
  <si>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</si>
  <si>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</si>
  <si>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</si>
  <si>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</si>
  <si>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</si>
  <si>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</si>
  <si>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</si>
  <si>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</si>
  <si>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</si>
  <si>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</si>
  <si>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</si>
  <si>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</si>
  <si>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</si>
  <si>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</si>
  <si>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</si>
  <si>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</si>
  <si>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</si>
  <si>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</si>
  <si>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</si>
  <si>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</si>
  <si>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</si>
  <si>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</si>
  <si>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</si>
  <si>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</si>
  <si>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</si>
  <si>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</si>
  <si>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</si>
  <si>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</si>
  <si>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</si>
  <si>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</si>
  <si>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</si>
  <si>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</si>
  <si>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</si>
  <si>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</si>
  <si>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</si>
  <si>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</si>
  <si>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</si>
  <si>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</si>
  <si>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</si>
  <si>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</si>
  <si>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</si>
  <si>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</si>
  <si>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</si>
  <si>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</si>
  <si>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</si>
  <si>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</si>
  <si>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</si>
  <si>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</si>
  <si>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</si>
  <si>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</si>
  <si>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</si>
  <si>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</si>
  <si>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</si>
  <si>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</si>
  <si>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</si>
  <si>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</si>
  <si>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</si>
  <si>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</si>
  <si>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</si>
  <si>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</si>
  <si>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</si>
  <si>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</si>
  <si>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</si>
  <si>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</si>
  <si>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</si>
  <si>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</si>
  <si>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</si>
  <si>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</si>
  <si>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</si>
  <si>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</si>
  <si>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</si>
  <si>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</si>
  <si>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</si>
  <si>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</si>
  <si>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</si>
  <si>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</si>
  <si>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</si>
  <si>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</si>
  <si>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</si>
  <si>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</si>
  <si>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</si>
  <si>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</si>
  <si>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</si>
  <si>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</si>
  <si>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</si>
  <si>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</si>
  <si>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</si>
  <si>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</si>
  <si>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</si>
  <si>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</si>
  <si>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</si>
  <si>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</si>
  <si>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</si>
  <si>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</si>
  <si>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</si>
  <si>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</si>
  <si>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</si>
  <si>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</si>
  <si>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</si>
  <si>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</si>
  <si>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</si>
  <si>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</si>
  <si>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</si>
  <si>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</si>
  <si>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</si>
  <si>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</si>
  <si>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</si>
  <si>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</si>
  <si>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</si>
  <si>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</si>
  <si>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</si>
  <si>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</si>
  <si>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</si>
  <si>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</si>
  <si>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</si>
  <si>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</si>
  <si>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</si>
  <si>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</si>
  <si>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</si>
  <si>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</si>
  <si>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</si>
  <si>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</si>
  <si>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</si>
  <si>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</si>
  <si>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</si>
  <si>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</si>
  <si>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</si>
  <si>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</si>
  <si>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</si>
  <si>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</si>
  <si>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</si>
  <si>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</si>
  <si>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</si>
  <si>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</si>
  <si>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</si>
  <si>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</si>
  <si>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</si>
  <si>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</si>
  <si>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</si>
  <si>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</si>
  <si>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</si>
  <si>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</si>
  <si>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</si>
  <si>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</si>
  <si>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</si>
  <si>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</si>
  <si>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</si>
  <si>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</si>
  <si>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</si>
  <si>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</si>
  <si>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</si>
  <si>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</si>
  <si>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</si>
  <si>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</si>
  <si>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</si>
  <si>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</si>
  <si>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</si>
  <si>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</si>
  <si>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</si>
  <si>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</si>
  <si>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</si>
  <si>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</si>
  <si>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</si>
  <si>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</si>
  <si>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</si>
  <si>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</si>
  <si>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</si>
  <si>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</si>
  <si>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</si>
  <si>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</si>
  <si>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</si>
  <si>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</si>
  <si>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</si>
  <si>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</si>
  <si>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</si>
  <si>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</si>
  <si>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</si>
  <si>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</si>
  <si>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</si>
  <si>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</si>
  <si>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</si>
  <si>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</si>
  <si>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</si>
  <si>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</si>
  <si>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</si>
  <si>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</si>
  <si>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</si>
  <si>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</si>
  <si>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</si>
  <si>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</si>
  <si>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</si>
  <si>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</si>
  <si>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</si>
  <si>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</si>
  <si>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</si>
  <si>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</si>
  <si>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</si>
  <si>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</si>
  <si>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</si>
  <si>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</si>
  <si>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</si>
  <si>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</si>
  <si>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</si>
  <si>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</si>
  <si>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</si>
  <si>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</si>
  <si>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</si>
  <si>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</si>
  <si>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</si>
  <si>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</si>
  <si>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</si>
  <si>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</si>
  <si>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</si>
  <si>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</si>
  <si>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</si>
  <si>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</si>
  <si>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</si>
  <si>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</si>
  <si>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</si>
  <si>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</si>
  <si>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</si>
  <si>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</si>
  <si>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</si>
  <si>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</si>
  <si>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</si>
  <si>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</si>
  <si>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</si>
  <si>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</si>
  <si>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</si>
  <si>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</si>
  <si>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</si>
  <si>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</si>
  <si>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</si>
  <si>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</si>
  <si>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</si>
  <si>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</si>
  <si>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</si>
  <si>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</si>
  <si>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</si>
  <si>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</si>
  <si>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</si>
  <si>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</si>
  <si>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</si>
  <si>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</si>
  <si>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</si>
  <si>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</si>
  <si>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</si>
  <si>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</si>
  <si>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</si>
  <si>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</si>
  <si>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</si>
  <si>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</si>
  <si>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</si>
  <si>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</si>
  <si>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</si>
  <si>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</si>
  <si>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</si>
  <si>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</si>
  <si>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</si>
  <si>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</si>
  <si>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</si>
  <si>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</si>
  <si>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</si>
  <si>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</si>
  <si>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</si>
  <si>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</si>
  <si>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</si>
  <si>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</si>
  <si>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</si>
  <si>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</si>
  <si>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</si>
  <si>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</si>
  <si>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</si>
  <si>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</si>
  <si>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</si>
  <si>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</si>
  <si>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</si>
  <si>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</si>
  <si>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</si>
  <si>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</si>
  <si>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</si>
  <si>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</si>
  <si>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</si>
  <si>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</si>
  <si>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</si>
  <si>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</si>
  <si>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</si>
  <si>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</si>
  <si>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</si>
  <si>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</si>
  <si>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</si>
  <si>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</si>
  <si>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</si>
  <si>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</si>
  <si>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</si>
  <si>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</si>
  <si>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</si>
  <si>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</si>
  <si>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</si>
  <si>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</si>
  <si>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</si>
  <si>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</si>
  <si>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</si>
  <si>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</si>
  <si>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</si>
  <si>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</si>
  <si>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</si>
  <si>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</si>
  <si>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</si>
  <si>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</si>
  <si>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</si>
  <si>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</si>
  <si>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</si>
  <si>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</si>
  <si>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</si>
  <si>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</si>
  <si>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</si>
  <si>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</si>
  <si>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</si>
  <si>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</si>
  <si>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</si>
  <si>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</si>
  <si>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</si>
  <si>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</si>
  <si>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</si>
  <si>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</si>
  <si>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</si>
  <si>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</si>
  <si>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</si>
  <si>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</si>
  <si>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</si>
  <si>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</si>
  <si>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</si>
  <si>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</si>
  <si>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</si>
  <si>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</si>
  <si>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</si>
  <si>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</si>
  <si>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</si>
  <si>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</si>
  <si>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</si>
  <si>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</si>
  <si>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</si>
  <si>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</si>
  <si>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</si>
  <si>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</si>
  <si>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</si>
  <si>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</si>
  <si>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</si>
  <si>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</si>
  <si>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</si>
  <si>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</si>
  <si>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</si>
  <si>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</si>
  <si>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</si>
  <si>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</si>
  <si>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</si>
  <si>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</si>
  <si>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</si>
  <si>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</si>
  <si>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</si>
  <si>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</si>
  <si>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</si>
  <si>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</si>
  <si>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</si>
  <si>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</si>
  <si>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</si>
  <si>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</si>
  <si>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</si>
  <si>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</si>
  <si>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</si>
  <si>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</si>
  <si>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</si>
  <si>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</si>
  <si>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</si>
  <si>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</si>
  <si>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</si>
  <si>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</si>
  <si>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</si>
  <si>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</si>
  <si>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</si>
  <si>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</si>
  <si>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</si>
  <si>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</si>
  <si>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</si>
  <si>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</si>
  <si>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</si>
  <si>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</si>
  <si>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</si>
  <si>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</si>
  <si>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</si>
  <si>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</si>
  <si>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</si>
  <si>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</si>
  <si>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</si>
  <si>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</si>
  <si>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</si>
  <si>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</si>
  <si>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</si>
  <si>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</si>
  <si>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</si>
  <si>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</si>
  <si>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</si>
  <si>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</si>
  <si>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</si>
  <si>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</si>
  <si>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</si>
  <si>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</si>
  <si>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</si>
  <si>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</si>
  <si>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</si>
  <si>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</si>
  <si>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</si>
  <si>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</si>
  <si>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</si>
  <si>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</si>
  <si>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</si>
  <si>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</si>
  <si>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</si>
  <si>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</si>
  <si>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</si>
  <si>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</si>
  <si>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</si>
  <si>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</si>
  <si>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</si>
  <si>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</si>
  <si>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</si>
  <si>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</si>
  <si>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</si>
  <si>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</si>
  <si>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</si>
  <si>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</si>
  <si>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</si>
  <si>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</si>
  <si>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</si>
  <si>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</si>
  <si>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</si>
  <si>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</si>
  <si>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</si>
  <si>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</si>
  <si>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</si>
  <si>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</si>
  <si>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</si>
  <si>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</si>
  <si>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</si>
  <si>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</si>
  <si>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</si>
  <si>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</si>
  <si>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</si>
  <si>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</si>
  <si>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</si>
  <si>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</si>
  <si>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</si>
  <si>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</si>
  <si>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</si>
  <si>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</si>
  <si>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</si>
  <si>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</si>
  <si>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</si>
  <si>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</si>
  <si>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</si>
  <si>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</si>
  <si>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</si>
  <si>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</si>
  <si>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</si>
  <si>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</si>
  <si>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</si>
  <si>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</si>
  <si>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</si>
  <si>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</si>
  <si>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</si>
  <si>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</si>
  <si>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</si>
  <si>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</si>
  <si>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</si>
  <si>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</si>
  <si>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</si>
  <si>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</si>
  <si>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</si>
  <si>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</si>
  <si>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</si>
  <si>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</si>
  <si>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</si>
  <si>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</si>
  <si>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</si>
  <si>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</si>
  <si>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</si>
  <si>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</si>
  <si>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</si>
  <si>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</si>
  <si>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</si>
  <si>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</si>
  <si>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</si>
  <si>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</si>
  <si>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</si>
  <si>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</si>
  <si>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</si>
  <si>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</si>
  <si>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</si>
  <si>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</si>
  <si>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</si>
  <si>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</si>
  <si>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</si>
  <si>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</si>
  <si>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</si>
  <si>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</si>
  <si>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</si>
  <si>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</si>
  <si>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</si>
  <si>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</si>
  <si>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</si>
  <si>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</si>
  <si>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</si>
  <si>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</si>
  <si>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</si>
  <si>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</si>
  <si>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</si>
  <si>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</si>
  <si>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</si>
  <si>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</si>
  <si>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</si>
  <si>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</si>
  <si>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</si>
  <si>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</si>
  <si>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</si>
  <si>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</si>
  <si>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</si>
  <si>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</si>
  <si>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</si>
  <si>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</si>
  <si>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</si>
  <si>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</si>
  <si>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</si>
  <si>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</si>
  <si>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</si>
  <si>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</si>
  <si>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</si>
  <si>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</si>
  <si>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</si>
  <si>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</si>
  <si>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</si>
  <si>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</si>
  <si>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</si>
  <si>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</si>
  <si>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</si>
  <si>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</si>
  <si>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</si>
  <si>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</si>
  <si>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</si>
  <si>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</si>
  <si>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</si>
  <si>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</si>
  <si>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</si>
  <si>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</si>
  <si>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</si>
  <si>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</si>
  <si>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</si>
  <si>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</si>
  <si>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</si>
  <si>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</si>
  <si>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</si>
  <si>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</si>
  <si>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</si>
  <si>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</si>
  <si>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</si>
  <si>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</si>
  <si>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</si>
  <si>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</si>
  <si>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</si>
  <si>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</si>
  <si>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</si>
  <si>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</si>
  <si>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</si>
  <si>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</si>
  <si>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</si>
  <si>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</si>
  <si>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</si>
  <si>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</si>
  <si>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</si>
  <si>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</si>
  <si>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</si>
  <si>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</si>
  <si>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</si>
  <si>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</si>
  <si>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</si>
  <si>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</si>
  <si>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</si>
  <si>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</si>
  <si>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</si>
  <si>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</si>
  <si>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</si>
  <si>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</si>
  <si>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</si>
  <si>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</si>
  <si>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</si>
  <si>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</si>
  <si>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</si>
  <si>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</si>
  <si>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</si>
  <si>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</si>
  <si>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</si>
  <si>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</si>
  <si>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</si>
  <si>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</si>
  <si>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</si>
  <si>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</si>
  <si>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</si>
  <si>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</si>
  <si>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</si>
  <si>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</si>
  <si>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</si>
  <si>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</si>
  <si>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</si>
  <si>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</si>
  <si>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</si>
  <si>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</si>
  <si>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</si>
  <si>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</si>
  <si>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</si>
  <si>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</si>
  <si>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</si>
  <si>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</si>
  <si>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</si>
  <si>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</si>
  <si>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</si>
  <si>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</si>
  <si>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</si>
  <si>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</si>
  <si>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</si>
  <si>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</si>
  <si>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</si>
  <si>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</si>
  <si>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</si>
  <si>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</si>
  <si>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</si>
  <si>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</si>
  <si>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</si>
  <si>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</si>
  <si>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</si>
  <si>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</si>
  <si>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</si>
  <si>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</si>
  <si>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</si>
  <si>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</si>
  <si>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</si>
  <si>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</si>
  <si>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</si>
  <si>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</si>
  <si>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</si>
  <si>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</si>
  <si>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</si>
  <si>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</si>
  <si>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</si>
  <si>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</si>
  <si>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</si>
  <si>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</si>
  <si>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</si>
  <si>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</si>
  <si>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</si>
  <si>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</si>
  <si>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</si>
  <si>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</si>
  <si>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</si>
  <si>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</si>
  <si>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</si>
  <si>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</si>
  <si>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</si>
  <si>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</si>
  <si>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</si>
  <si>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</si>
  <si>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</si>
  <si>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</si>
  <si>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</si>
  <si>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</si>
  <si>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</si>
  <si>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</si>
  <si>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</si>
  <si>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</si>
  <si>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</si>
  <si>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</si>
  <si>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</si>
  <si>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</si>
  <si>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</si>
  <si>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</si>
  <si>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</si>
  <si>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</si>
  <si>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</si>
  <si>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</si>
  <si>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</si>
  <si>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</si>
  <si>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</si>
  <si>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</si>
  <si>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</si>
  <si>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</si>
  <si>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</si>
  <si>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</si>
  <si>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</si>
  <si>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</si>
  <si>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</si>
  <si>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</si>
  <si>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</si>
  <si>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</si>
  <si>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</si>
  <si>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</si>
  <si>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</si>
  <si>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</si>
  <si>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</si>
  <si>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</si>
  <si>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</si>
  <si>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</si>
  <si>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</si>
  <si>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</si>
  <si>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</si>
  <si>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</si>
  <si>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</si>
  <si>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</si>
  <si>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</si>
  <si>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</si>
  <si>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</si>
  <si>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</si>
  <si>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</si>
  <si>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</si>
  <si>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</si>
  <si>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</si>
  <si>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</si>
  <si>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</si>
  <si>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</si>
  <si>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</si>
  <si>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</si>
  <si>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</si>
  <si>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</si>
  <si>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</si>
  <si>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</si>
  <si>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</si>
  <si>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</si>
  <si>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</si>
  <si>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</si>
  <si>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</si>
  <si>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</si>
  <si>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</si>
  <si>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</si>
  <si>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</si>
  <si>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</si>
  <si>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</si>
  <si>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</si>
  <si>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</si>
  <si>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</si>
  <si>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</si>
  <si>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</si>
  <si>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</si>
  <si>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</si>
  <si>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</si>
  <si>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</si>
  <si>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</si>
  <si>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</si>
  <si>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</si>
  <si>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</si>
  <si>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</si>
  <si>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</si>
  <si>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</si>
  <si>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</si>
  <si>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</si>
  <si>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</si>
  <si>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</si>
  <si>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</si>
  <si>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</si>
  <si>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</si>
  <si>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</si>
  <si>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</si>
  <si>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</si>
  <si>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</si>
  <si>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</si>
  <si>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</si>
  <si>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</si>
  <si>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</si>
  <si>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</si>
  <si>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</si>
  <si>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</si>
  <si>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</si>
  <si>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</si>
  <si>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</si>
  <si>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</si>
  <si>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</si>
  <si>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</si>
  <si>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</si>
  <si>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</si>
  <si>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</si>
  <si>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</si>
  <si>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</si>
  <si>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</si>
  <si>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</si>
  <si>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</si>
  <si>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</si>
  <si>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</si>
  <si>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</si>
  <si>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</si>
  <si>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</si>
  <si>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</si>
  <si>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</si>
  <si>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</si>
  <si>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</si>
  <si>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</si>
  <si>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</si>
  <si>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</si>
  <si>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</si>
  <si>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</si>
  <si>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</si>
  <si>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</si>
  <si>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</si>
  <si>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</si>
  <si>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</si>
  <si>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</si>
  <si>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</si>
  <si>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</si>
  <si>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</si>
  <si>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</si>
  <si>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</si>
  <si>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</si>
  <si>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</si>
  <si>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</si>
  <si>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</si>
  <si>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</si>
  <si>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</si>
  <si>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</si>
  <si>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</si>
  <si>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</si>
  <si>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</si>
  <si>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</si>
  <si>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</si>
  <si>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</si>
  <si>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</si>
  <si>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</si>
  <si>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</si>
  <si>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</si>
  <si>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</si>
  <si>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</si>
  <si>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</si>
  <si>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</si>
  <si>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</si>
  <si>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</si>
  <si>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</si>
  <si>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</si>
  <si>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</si>
  <si>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</si>
  <si>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</si>
  <si>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</si>
  <si>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</si>
  <si>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</si>
  <si>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</si>
  <si>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</si>
  <si>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</si>
  <si>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</si>
  <si>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</si>
  <si>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</si>
  <si>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</si>
  <si>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</si>
  <si>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</si>
  <si>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</si>
  <si>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</si>
  <si>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</si>
  <si>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</si>
  <si>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</si>
  <si>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</si>
  <si>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</si>
  <si>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</si>
  <si>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</si>
  <si>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</si>
  <si>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</si>
  <si>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</si>
  <si>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</si>
  <si>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</si>
  <si>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</si>
  <si>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</si>
  <si>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</si>
  <si>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</si>
  <si>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</si>
  <si>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</si>
  <si>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</si>
  <si>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</si>
  <si>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</si>
  <si>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</si>
  <si>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</si>
  <si>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</si>
  <si>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</si>
  <si>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</si>
  <si>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</si>
  <si>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</si>
  <si>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</si>
  <si>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</si>
  <si>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</si>
  <si>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</si>
  <si>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</si>
  <si>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</si>
  <si>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</si>
  <si>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</si>
  <si>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</si>
  <si>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</si>
  <si>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</si>
  <si>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</si>
  <si>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</si>
  <si>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</si>
  <si>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</si>
  <si>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</si>
  <si>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</si>
  <si>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</si>
  <si>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</si>
  <si>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</si>
  <si>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</si>
  <si>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</si>
  <si>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</si>
  <si>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</si>
  <si>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</si>
  <si>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</si>
  <si>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</si>
  <si>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</si>
  <si>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</si>
  <si>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</si>
  <si>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</si>
  <si>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</si>
  <si>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</si>
  <si>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</si>
  <si>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</si>
  <si>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</si>
  <si>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</si>
  <si>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</si>
  <si>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</si>
  <si>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</si>
  <si>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</si>
  <si>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</si>
  <si>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</si>
  <si>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</si>
  <si>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</si>
  <si>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</si>
  <si>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</si>
  <si>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</si>
  <si>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</si>
  <si>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</si>
  <si>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</si>
  <si>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</si>
  <si>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</si>
  <si>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</si>
  <si>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</si>
  <si>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</si>
  <si>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</si>
  <si>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</si>
  <si>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</si>
  <si>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</si>
  <si>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</si>
  <si>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</si>
  <si>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</si>
  <si>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</si>
  <si>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</si>
  <si>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</si>
  <si>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</si>
  <si>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</si>
  <si>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</si>
  <si>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</si>
  <si>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</si>
  <si>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</si>
  <si>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</si>
  <si>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</si>
  <si>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</si>
  <si>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</si>
  <si>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</si>
  <si>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</si>
  <si>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</si>
  <si>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</si>
  <si>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</si>
  <si>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</si>
  <si>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</si>
  <si>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</si>
  <si>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</si>
  <si>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</si>
  <si>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</si>
  <si>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</si>
  <si>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</si>
  <si>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</si>
  <si>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</si>
  <si>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</si>
  <si>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</si>
  <si>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</si>
  <si>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</si>
  <si>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</si>
  <si>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</si>
  <si>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</si>
  <si>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</si>
  <si>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</si>
  <si>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</si>
  <si>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</si>
  <si>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</si>
  <si>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</si>
  <si>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</si>
  <si>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</si>
  <si>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</si>
  <si>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</si>
  <si>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</si>
  <si>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</si>
  <si>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</si>
  <si>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</si>
  <si>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</si>
  <si>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</si>
  <si>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</si>
  <si>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</si>
  <si>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</si>
  <si>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</si>
  <si>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</si>
  <si>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</si>
  <si>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</si>
  <si>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</si>
  <si>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</si>
  <si>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</si>
  <si>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</si>
  <si>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</si>
  <si>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</si>
  <si>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</si>
  <si>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</si>
  <si>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</si>
  <si>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</si>
  <si>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</si>
  <si>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</si>
  <si>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</si>
  <si>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</si>
  <si>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</si>
  <si>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</si>
  <si>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</si>
  <si>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</si>
  <si>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</si>
  <si>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</si>
  <si>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</si>
  <si>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</si>
  <si>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</si>
  <si>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</si>
  <si>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</si>
  <si>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</si>
  <si>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</si>
  <si>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</si>
  <si>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</si>
  <si>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</si>
  <si>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</si>
  <si>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</si>
  <si>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</si>
  <si>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</si>
  <si>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</si>
  <si>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</si>
  <si>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</si>
  <si>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</si>
  <si>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</si>
  <si>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</si>
  <si>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</si>
  <si>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</si>
  <si>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</si>
  <si>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</si>
  <si>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</si>
  <si>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</si>
  <si>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</si>
  <si>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</si>
  <si>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</si>
  <si>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</si>
  <si>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</si>
  <si>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</si>
  <si>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</si>
  <si>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</si>
  <si>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</si>
  <si>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</si>
  <si>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</si>
  <si>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</si>
  <si>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</si>
  <si>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</si>
  <si>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</si>
  <si>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</si>
  <si>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</si>
  <si>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</si>
  <si>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</si>
  <si>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</si>
  <si>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</si>
  <si>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</si>
  <si>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</si>
  <si>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</si>
  <si>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</si>
  <si>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</si>
  <si>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</si>
  <si>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</si>
  <si>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</si>
  <si>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</si>
  <si>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</si>
  <si>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</si>
  <si>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</si>
  <si>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</si>
  <si>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</si>
  <si>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</si>
  <si>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</si>
  <si>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</si>
  <si>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</si>
  <si>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</si>
  <si>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</si>
  <si>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</si>
  <si>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</si>
  <si>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</si>
  <si>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</si>
  <si>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</si>
  <si>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</si>
  <si>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</si>
  <si>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</si>
  <si>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</si>
  <si>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</si>
  <si>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</si>
  <si>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</si>
  <si>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</si>
  <si>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</si>
  <si>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</si>
  <si>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</si>
  <si>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</si>
  <si>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</si>
  <si>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</si>
  <si>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</si>
  <si>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</si>
  <si>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</si>
  <si>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</si>
  <si>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</si>
  <si>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</si>
  <si>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</si>
  <si>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</si>
  <si>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</si>
  <si>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</si>
  <si>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</si>
  <si>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</si>
  <si>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</si>
  <si>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</si>
  <si>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</si>
  <si>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</si>
  <si>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</si>
  <si>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</si>
  <si>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</si>
  <si>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</si>
  <si>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</si>
  <si>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</si>
  <si>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</si>
  <si>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</si>
  <si>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</si>
  <si>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</si>
  <si>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</si>
  <si>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</si>
  <si>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</si>
  <si>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</si>
  <si>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</si>
  <si>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</si>
  <si>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</si>
  <si>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</si>
  <si>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</si>
  <si>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</si>
  <si>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</si>
  <si>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</si>
  <si>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</si>
  <si>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</si>
  <si>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</si>
  <si>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</si>
  <si>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</si>
  <si>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</si>
  <si>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</si>
  <si>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</si>
  <si>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</si>
  <si>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</si>
  <si>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</si>
  <si>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</si>
  <si>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</si>
  <si>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</si>
  <si>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</si>
  <si>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</si>
  <si>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</si>
  <si>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</si>
  <si>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</si>
  <si>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</si>
  <si>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</si>
  <si>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</si>
  <si>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</si>
  <si>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</si>
  <si>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</si>
  <si>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</si>
  <si>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</si>
  <si>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</si>
  <si>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</si>
  <si>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</si>
  <si>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</si>
  <si>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</si>
  <si>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</si>
  <si>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</si>
  <si>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</si>
  <si>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</si>
  <si>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</si>
  <si>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</si>
  <si>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</si>
  <si>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</si>
  <si>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</si>
  <si>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</si>
  <si>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</si>
  <si>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</si>
  <si>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</si>
  <si>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</si>
  <si>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</si>
  <si>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</si>
  <si>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</si>
  <si>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</si>
  <si>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</si>
  <si>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</si>
  <si>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</si>
  <si>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</si>
  <si>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</si>
  <si>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</si>
  <si>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</si>
  <si>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</si>
  <si>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</si>
  <si>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</si>
  <si>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</si>
  <si>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</si>
  <si>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</si>
  <si>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</si>
  <si>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</si>
  <si>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</si>
  <si>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</si>
  <si>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</si>
  <si>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</si>
  <si>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</si>
  <si>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</si>
  <si>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</si>
  <si>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</si>
  <si>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</si>
  <si>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</si>
  <si>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</si>
  <si>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</si>
  <si>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</si>
  <si>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</si>
  <si>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</si>
  <si>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</si>
  <si>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</si>
  <si>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</si>
  <si>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</si>
  <si>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</si>
  <si>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</si>
  <si>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</si>
  <si>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</si>
  <si>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</si>
  <si>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</si>
  <si>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</si>
  <si>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</si>
  <si>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</si>
  <si>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</si>
  <si>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</si>
  <si>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</si>
  <si>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</si>
  <si>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</si>
  <si>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</si>
  <si>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</si>
  <si>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</si>
  <si>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</si>
  <si>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</si>
  <si>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</si>
  <si>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</si>
  <si>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</si>
  <si>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</si>
  <si>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</si>
  <si>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</si>
  <si>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</si>
  <si>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</si>
  <si>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</si>
  <si>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</si>
  <si>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</si>
  <si>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</si>
  <si>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</si>
  <si>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</si>
  <si>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</si>
  <si>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</si>
  <si>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</si>
  <si>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</si>
  <si>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</si>
  <si>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</si>
  <si>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</si>
  <si>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</si>
  <si>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</si>
  <si>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</si>
  <si>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</si>
  <si>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</si>
  <si>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</si>
  <si>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</si>
  <si>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</si>
  <si>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</si>
  <si>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</si>
  <si>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</si>
  <si>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</si>
  <si>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</si>
  <si>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</si>
  <si>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</si>
  <si>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</si>
  <si>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</si>
  <si>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</si>
  <si>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</si>
  <si>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</si>
  <si>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</si>
  <si>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</si>
  <si>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</si>
  <si>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</si>
  <si>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</si>
  <si>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</si>
  <si>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</si>
  <si>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</si>
  <si>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</si>
  <si>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</si>
  <si>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</si>
  <si>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</si>
  <si>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</si>
  <si>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</si>
  <si>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</si>
  <si>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</si>
  <si>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</si>
  <si>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</si>
  <si>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</si>
  <si>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</si>
  <si>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</si>
  <si>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</si>
  <si>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</si>
  <si>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</si>
  <si>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</si>
  <si>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</si>
  <si>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</si>
  <si>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</si>
  <si>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</si>
  <si>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</si>
  <si>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</si>
  <si>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</si>
  <si>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</si>
  <si>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</si>
  <si>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</si>
  <si>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</si>
  <si>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</si>
  <si>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</si>
  <si>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</si>
  <si>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</si>
  <si>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</si>
  <si>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</si>
  <si>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</si>
  <si>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</si>
  <si>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</si>
  <si>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</si>
  <si>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</si>
  <si>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</si>
  <si>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</si>
  <si>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</si>
  <si>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</si>
  <si>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</si>
  <si>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</si>
  <si>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</si>
  <si>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</si>
  <si>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</si>
  <si>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</si>
  <si>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</si>
  <si>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</si>
  <si>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</si>
  <si>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</si>
  <si>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</si>
  <si>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</si>
  <si>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</si>
  <si>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</si>
  <si>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</si>
  <si>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</si>
  <si>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</si>
  <si>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</si>
  <si>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</si>
  <si>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</si>
  <si>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</si>
  <si>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</si>
  <si>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</si>
  <si>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</si>
  <si>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</si>
  <si>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</si>
  <si>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</si>
  <si>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</si>
  <si>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</si>
  <si>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</si>
  <si>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</si>
  <si>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</si>
  <si>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</si>
  <si>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</si>
  <si>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</si>
  <si>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</si>
  <si>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</si>
  <si>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</si>
  <si>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</si>
  <si>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</si>
  <si>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</si>
  <si>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</si>
  <si>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</si>
  <si>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</si>
  <si>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</si>
  <si>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</si>
  <si>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</si>
  <si>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</si>
  <si>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</si>
  <si>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</si>
  <si>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</si>
  <si>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</si>
  <si>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</si>
  <si>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</si>
  <si>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</si>
  <si>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</si>
  <si>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</si>
  <si>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</si>
  <si>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</si>
  <si>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</si>
  <si>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</si>
  <si>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</si>
  <si>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</si>
  <si>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</si>
  <si>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</si>
  <si>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</si>
  <si>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</si>
  <si>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</si>
  <si>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</si>
  <si>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</si>
  <si>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</si>
  <si>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</si>
  <si>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</si>
  <si>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</si>
  <si>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</si>
  <si>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</si>
  <si>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</si>
  <si>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</si>
  <si>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</si>
  <si>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</si>
  <si>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</si>
  <si>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</si>
  <si>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</si>
  <si>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</si>
  <si>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</si>
  <si>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</si>
  <si>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</si>
  <si>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</si>
  <si>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</si>
  <si>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</si>
  <si>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</si>
  <si>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</si>
  <si>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</si>
  <si>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</si>
  <si>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</si>
  <si>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</si>
  <si>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</si>
  <si>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</si>
  <si>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</si>
  <si>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</si>
  <si>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</si>
  <si>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</si>
  <si>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</si>
  <si>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</si>
  <si>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</si>
  <si>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</si>
  <si>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</si>
  <si>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</si>
  <si>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</si>
  <si>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</si>
  <si>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</si>
  <si>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</si>
  <si>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</si>
  <si>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</si>
  <si>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</si>
  <si>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</si>
  <si>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</si>
  <si>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</si>
  <si>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</si>
  <si>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</si>
  <si>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</si>
  <si>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</si>
  <si>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</si>
  <si>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</si>
  <si>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</si>
  <si>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</si>
  <si>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</si>
  <si>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</si>
  <si>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</si>
  <si>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</si>
  <si>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</si>
  <si>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</si>
  <si>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</si>
  <si>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</si>
  <si>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</si>
  <si>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</si>
  <si>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</si>
  <si>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</si>
  <si>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</si>
  <si>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</si>
  <si>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</si>
  <si>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</si>
  <si>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</si>
  <si>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</si>
  <si>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</si>
  <si>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</si>
  <si>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</si>
  <si>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</si>
  <si>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</si>
  <si>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</si>
  <si>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</si>
  <si>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</si>
  <si>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</si>
  <si>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</si>
  <si>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</si>
  <si>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</si>
  <si>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</si>
  <si>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</si>
  <si>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</si>
  <si>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</si>
  <si>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</si>
  <si>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</si>
  <si>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</si>
  <si>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</si>
  <si>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</si>
  <si>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</si>
  <si>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</si>
  <si>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</si>
  <si>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</si>
  <si>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</si>
  <si>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</si>
  <si>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</si>
  <si>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</si>
  <si>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</si>
  <si>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</si>
  <si>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</si>
  <si>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</si>
  <si>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</si>
  <si>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</si>
  <si>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</si>
  <si>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</si>
  <si>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</si>
  <si>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</si>
  <si>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</si>
  <si>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</si>
  <si>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</si>
  <si>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</si>
  <si>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</si>
  <si>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</si>
  <si>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</si>
  <si>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</si>
  <si>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</si>
  <si>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</si>
  <si>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</si>
  <si>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</si>
  <si>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</si>
  <si>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</si>
  <si>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</si>
  <si>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</si>
  <si>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</si>
  <si>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</si>
  <si>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</si>
  <si>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</si>
  <si>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</si>
  <si>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</si>
  <si>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</si>
  <si>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</si>
  <si>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</si>
  <si>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</si>
  <si>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</si>
  <si>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</si>
  <si>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</si>
  <si>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</si>
  <si>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</si>
  <si>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</si>
  <si>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</si>
  <si>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</si>
  <si>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</si>
  <si>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</si>
  <si>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</si>
  <si>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</si>
  <si>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</si>
  <si>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</si>
  <si>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</si>
  <si>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</si>
  <si>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</si>
  <si>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</si>
  <si>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</si>
  <si>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</si>
  <si>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</si>
  <si>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</si>
  <si>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</si>
  <si>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</si>
  <si>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</si>
  <si>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</si>
  <si>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</si>
  <si>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</si>
  <si>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</si>
  <si>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</si>
  <si>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</si>
  <si>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</si>
  <si>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</si>
  <si>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</si>
  <si>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</si>
  <si>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</si>
  <si>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</si>
  <si>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</si>
  <si>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</si>
  <si>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</si>
  <si>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</si>
  <si>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</si>
  <si>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</si>
  <si>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</si>
  <si>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</si>
  <si>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</si>
  <si>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</si>
  <si>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</si>
  <si>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</si>
  <si>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</si>
  <si>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</si>
  <si>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</si>
  <si>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</si>
  <si>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</si>
  <si>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</si>
  <si>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</si>
  <si>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</si>
  <si>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</si>
  <si>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</si>
  <si>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</si>
  <si>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</si>
  <si>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</si>
  <si>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</si>
  <si>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</si>
  <si>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</si>
  <si>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</si>
  <si>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</si>
  <si>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</si>
  <si>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</si>
  <si>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</si>
  <si>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</si>
  <si>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</si>
  <si>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</si>
  <si>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</si>
  <si>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</si>
  <si>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</si>
  <si>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</si>
  <si>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</si>
  <si>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</si>
  <si>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</si>
  <si>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</si>
  <si>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</si>
  <si>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</si>
  <si>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</si>
  <si>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</si>
  <si>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</si>
  <si>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</si>
  <si>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</si>
  <si>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</si>
  <si>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</si>
  <si>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</si>
  <si>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</si>
  <si>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</si>
  <si>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</si>
  <si>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</si>
  <si>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</si>
  <si>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</si>
  <si>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</si>
  <si>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</si>
  <si>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</si>
  <si>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</si>
  <si>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</si>
  <si>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</si>
  <si>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</si>
  <si>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</si>
  <si>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</si>
  <si>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</si>
  <si>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</si>
  <si>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</si>
  <si>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</si>
  <si>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</si>
  <si>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</si>
  <si>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</si>
  <si>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</si>
  <si>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</si>
  <si>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</si>
  <si>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</si>
  <si>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</si>
  <si>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</si>
  <si>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</si>
  <si>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</si>
  <si>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</si>
  <si>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</si>
  <si>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</si>
  <si>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</si>
  <si>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</si>
  <si>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</si>
  <si>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</si>
  <si>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</si>
  <si>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</si>
  <si>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</si>
  <si>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</si>
  <si>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</si>
  <si>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</si>
  <si>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</si>
  <si>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</si>
  <si>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</si>
  <si>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</si>
  <si>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</si>
  <si>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</si>
  <si>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</si>
  <si>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</si>
  <si>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</si>
  <si>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</si>
  <si>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</si>
  <si>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</si>
  <si>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</si>
  <si>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</si>
  <si>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</si>
  <si>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</si>
  <si>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</si>
  <si>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</si>
  <si>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</si>
  <si>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</si>
  <si>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</si>
  <si>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</si>
  <si>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</si>
  <si>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</si>
  <si>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</si>
  <si>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</si>
  <si>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</si>
  <si>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</si>
  <si>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</si>
  <si>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</si>
  <si>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</si>
  <si>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</si>
  <si>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</si>
  <si>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</si>
  <si>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</si>
  <si>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</si>
  <si>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</si>
  <si>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</si>
  <si>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</si>
  <si>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</si>
  <si>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</si>
  <si>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</si>
  <si>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</si>
  <si>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</si>
  <si>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</si>
  <si>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</si>
  <si>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</si>
  <si>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</si>
  <si>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</si>
  <si>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</si>
  <si>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</si>
  <si>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</si>
  <si>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</si>
  <si>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</si>
  <si>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</si>
  <si>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</si>
  <si>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</si>
  <si>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</si>
  <si>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</si>
  <si>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</si>
  <si>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</si>
  <si>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</si>
  <si>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</si>
  <si>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</si>
  <si>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</si>
  <si>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</si>
  <si>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</si>
  <si>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</si>
  <si>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</si>
  <si>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</si>
  <si>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</si>
  <si>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</si>
  <si>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</si>
  <si>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</si>
  <si>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</si>
  <si>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</si>
  <si>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</si>
  <si>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</si>
  <si>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</si>
  <si>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</si>
  <si>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</si>
  <si>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</si>
  <si>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</si>
  <si>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</si>
  <si>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</si>
  <si>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</si>
  <si>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</si>
  <si>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</si>
  <si>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</si>
  <si>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</si>
  <si>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</si>
  <si>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</si>
  <si>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</si>
  <si>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</si>
  <si>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</si>
  <si>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</si>
  <si>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</si>
  <si>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</si>
  <si>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</si>
  <si>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</si>
  <si>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</si>
  <si>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</si>
  <si>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</si>
  <si>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</si>
  <si>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</si>
  <si>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</si>
  <si>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</si>
  <si>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</si>
  <si>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</si>
  <si>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</si>
  <si>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</si>
  <si>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</si>
  <si>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</si>
  <si>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</si>
  <si>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</si>
  <si>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</si>
  <si>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</si>
  <si>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</si>
  <si>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</si>
  <si>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</si>
  <si>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</si>
  <si>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</si>
  <si>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</si>
  <si>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</si>
  <si>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</si>
  <si>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</si>
  <si>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</si>
  <si>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</si>
  <si>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</si>
  <si>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</si>
  <si>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</si>
  <si>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</si>
  <si>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</si>
  <si>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</si>
  <si>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</si>
  <si>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</si>
  <si>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</si>
  <si>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</si>
  <si>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</si>
  <si>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</si>
  <si>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</si>
  <si>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</si>
  <si>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</si>
  <si>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</si>
  <si>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</si>
  <si>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</si>
  <si>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</si>
  <si>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</si>
  <si>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</si>
  <si>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</si>
  <si>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</si>
  <si>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</si>
  <si>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</si>
  <si>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</si>
  <si>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</si>
  <si>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</si>
  <si>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</si>
  <si>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</si>
  <si>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</si>
  <si>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</si>
  <si>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</si>
  <si>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</si>
  <si>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</si>
  <si>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</si>
  <si>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</si>
  <si>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</si>
  <si>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</si>
  <si>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</si>
  <si>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</si>
  <si>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</si>
  <si>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</si>
  <si>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</si>
  <si>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</si>
  <si>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</si>
  <si>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</si>
  <si>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</si>
  <si>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</si>
  <si>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</si>
  <si>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</si>
  <si>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</si>
  <si>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</si>
  <si>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</si>
  <si>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</si>
  <si>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</si>
  <si>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</si>
  <si>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</si>
  <si>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</si>
  <si>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</si>
  <si>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</si>
  <si>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</si>
  <si>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</si>
  <si>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</si>
  <si>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</si>
  <si>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</si>
  <si>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</si>
  <si>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</si>
  <si>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</si>
  <si>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</si>
  <si>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</si>
  <si>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</si>
  <si>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</si>
  <si>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</si>
  <si>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</si>
  <si>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</si>
  <si>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</si>
  <si>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</si>
  <si>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</si>
  <si>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</si>
  <si>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</si>
  <si>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</si>
  <si>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</si>
  <si>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</si>
  <si>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</si>
  <si>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</si>
  <si>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</si>
  <si>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</si>
  <si>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</si>
  <si>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</si>
  <si>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</si>
  <si>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</si>
  <si>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</si>
  <si>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</si>
  <si>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</si>
  <si>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</si>
  <si>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</si>
  <si>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</si>
  <si>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</si>
  <si>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</si>
  <si>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</si>
  <si>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</si>
  <si>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</si>
  <si>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</si>
  <si>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</si>
  <si>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</si>
  <si>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</si>
  <si>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</si>
  <si>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</si>
  <si>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</si>
  <si>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</si>
  <si>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</si>
  <si>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</si>
  <si>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</si>
  <si>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</si>
  <si>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</si>
  <si>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</si>
  <si>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</si>
  <si>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</si>
  <si>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</si>
  <si>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</si>
  <si>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</si>
  <si>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</si>
  <si>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</si>
  <si>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</si>
  <si>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</si>
  <si>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</si>
  <si>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</si>
  <si>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</si>
  <si>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</si>
  <si>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</si>
  <si>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</si>
  <si>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</si>
  <si>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</si>
  <si>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</si>
  <si>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</si>
  <si>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</si>
  <si>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</si>
  <si>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</si>
  <si>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</si>
  <si>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</si>
  <si>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</si>
  <si>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</si>
  <si>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</si>
  <si>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</si>
  <si>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</si>
  <si>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</si>
  <si>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</si>
  <si>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</si>
  <si>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</si>
  <si>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</si>
  <si>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</si>
  <si>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</si>
  <si>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</si>
  <si>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</si>
  <si>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</si>
  <si>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</si>
  <si>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</si>
  <si>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</si>
  <si>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</si>
  <si>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</si>
  <si>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</si>
  <si>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</si>
  <si>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</si>
  <si>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</si>
  <si>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</si>
  <si>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</si>
  <si>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</si>
  <si>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</si>
  <si>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</si>
  <si>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</si>
  <si>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</si>
  <si>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</si>
  <si>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</si>
  <si>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</si>
  <si>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</si>
  <si>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</si>
  <si>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</si>
  <si>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</si>
  <si>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</si>
  <si>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</si>
  <si>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</si>
  <si>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</si>
  <si>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</si>
  <si>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</si>
  <si>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</si>
  <si>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</si>
  <si>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</si>
  <si>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</si>
  <si>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</si>
  <si>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</si>
  <si>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</si>
  <si>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</si>
  <si>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</si>
  <si>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</si>
  <si>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</si>
  <si>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</si>
  <si>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</si>
  <si>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</si>
  <si>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</si>
  <si>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</si>
  <si>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</si>
  <si>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</si>
  <si>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</si>
  <si>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</si>
  <si>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</si>
  <si>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</si>
  <si>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</si>
  <si>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</si>
  <si>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</si>
  <si>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</si>
  <si>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</si>
  <si>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</si>
  <si>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</si>
  <si>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</si>
  <si>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</si>
  <si>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</si>
  <si>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</si>
  <si>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</si>
  <si>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</si>
  <si>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</si>
  <si>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</si>
  <si>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</si>
  <si>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</si>
  <si>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</si>
  <si>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</si>
  <si>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</si>
  <si>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</si>
  <si>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</si>
  <si>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</si>
  <si>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</si>
  <si>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</si>
  <si>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</si>
  <si>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</si>
  <si>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</si>
  <si>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</si>
  <si>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</si>
  <si>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</si>
  <si>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</si>
  <si>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</si>
  <si>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</si>
  <si>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</si>
  <si>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</si>
  <si>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</si>
  <si>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</si>
  <si>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</si>
  <si>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</si>
  <si>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</si>
  <si>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</si>
  <si>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</si>
  <si>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</si>
  <si>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</si>
  <si>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</si>
  <si>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</si>
  <si>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</si>
  <si>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</si>
  <si>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</si>
  <si>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</si>
  <si>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</si>
  <si>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</si>
  <si>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</si>
  <si>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</si>
  <si>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</si>
  <si>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</si>
  <si>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</si>
  <si>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</si>
  <si>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</si>
  <si>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</si>
  <si>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</si>
  <si>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</si>
  <si>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</si>
  <si>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</si>
  <si>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</si>
  <si>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</si>
  <si>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</si>
  <si>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</si>
  <si>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</si>
  <si>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</si>
  <si>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</si>
  <si>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</si>
  <si>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</si>
  <si>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</si>
  <si>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</si>
  <si>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</si>
  <si>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</si>
  <si>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</si>
  <si>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</si>
  <si>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</si>
  <si>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</si>
  <si>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</si>
  <si>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</si>
  <si>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</si>
  <si>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</si>
  <si>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</si>
  <si>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</si>
  <si>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</si>
  <si>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</si>
  <si>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</si>
  <si>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</si>
  <si>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</si>
  <si>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</si>
  <si>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</si>
  <si>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</si>
  <si>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</si>
  <si>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</si>
  <si>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</si>
  <si>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</si>
  <si>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</si>
  <si>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</si>
  <si>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</si>
  <si>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</si>
  <si>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</si>
  <si>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</si>
  <si>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</si>
  <si>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</si>
  <si>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</si>
  <si>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</si>
  <si>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</si>
  <si>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</si>
  <si>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</si>
  <si>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</si>
  <si>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</si>
  <si>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</si>
  <si>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</si>
  <si>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</si>
  <si>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</si>
  <si>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</si>
  <si>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</si>
  <si>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</si>
  <si>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</si>
  <si>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</si>
  <si>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</si>
  <si>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</si>
  <si>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</si>
  <si>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</si>
  <si>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</si>
  <si>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</si>
  <si>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</si>
  <si>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</si>
  <si>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</si>
  <si>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</si>
  <si>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</si>
  <si>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</si>
  <si>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</si>
  <si>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</si>
  <si>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</si>
  <si>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</si>
  <si>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</si>
  <si>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</si>
  <si>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</si>
  <si>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</si>
  <si>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</si>
  <si>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</si>
  <si>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</si>
  <si>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</si>
  <si>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</si>
  <si>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</si>
  <si>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</si>
  <si>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</si>
  <si>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</si>
  <si>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</si>
  <si>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</si>
  <si>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</si>
  <si>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</si>
  <si>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</si>
  <si>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</si>
  <si>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</si>
  <si>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</si>
  <si>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</si>
  <si>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</si>
  <si>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</si>
  <si>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</si>
  <si>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</si>
  <si>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</si>
  <si>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</si>
  <si>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</si>
  <si>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</si>
  <si>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</si>
  <si>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</si>
  <si>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</si>
  <si>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</si>
  <si>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</si>
  <si>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</si>
  <si>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</si>
  <si>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</si>
  <si>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</si>
  <si>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</si>
  <si>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</si>
  <si>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</si>
  <si>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</si>
  <si>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</si>
  <si>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</si>
  <si>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</si>
  <si>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</si>
  <si>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</si>
  <si>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</si>
  <si>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</si>
  <si>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</si>
  <si>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</si>
  <si>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</si>
  <si>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</si>
  <si>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</si>
  <si>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</si>
  <si>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</si>
  <si>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</si>
  <si>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</si>
  <si>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</si>
  <si>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</si>
  <si>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</si>
  <si>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</si>
  <si>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</si>
  <si>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</si>
  <si>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</si>
  <si>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</si>
  <si>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</si>
  <si>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</si>
  <si>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</si>
  <si>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</si>
  <si>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</si>
  <si>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</si>
  <si>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</si>
  <si>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</si>
  <si>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</si>
  <si>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</si>
  <si>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</si>
  <si>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</si>
  <si>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</si>
  <si>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</si>
  <si>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</si>
  <si>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</si>
  <si>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</si>
  <si>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</si>
  <si>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</si>
  <si>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</si>
  <si>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</si>
  <si>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</si>
  <si>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</si>
  <si>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</si>
  <si>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</si>
  <si>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</si>
  <si>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</si>
  <si>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</si>
  <si>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</si>
  <si>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</si>
  <si>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</si>
  <si>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</si>
  <si>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</si>
  <si>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</si>
  <si>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</si>
  <si>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</si>
  <si>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</si>
  <si>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</si>
  <si>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</si>
  <si>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</si>
  <si>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</si>
  <si>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</si>
  <si>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</si>
  <si>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</si>
  <si>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</si>
  <si>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</si>
  <si>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</si>
  <si>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</si>
  <si>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</si>
  <si>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</si>
  <si>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</si>
  <si>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</si>
  <si>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</si>
  <si>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</si>
  <si>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</si>
  <si>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</si>
  <si>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</si>
  <si>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</si>
  <si>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</si>
  <si>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</si>
  <si>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</si>
  <si>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</si>
  <si>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</si>
  <si>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</si>
  <si>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</si>
  <si>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</si>
  <si>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</si>
  <si>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</si>
  <si>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</si>
  <si>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</si>
  <si>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</si>
  <si>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</si>
  <si>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</si>
  <si>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</si>
  <si>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</si>
  <si>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</si>
  <si>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</si>
  <si>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</si>
  <si>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</si>
  <si>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</si>
  <si>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</si>
  <si>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</si>
  <si>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</si>
  <si>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</si>
  <si>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</si>
  <si>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</si>
  <si>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</si>
  <si>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</si>
  <si>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</si>
  <si>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</si>
  <si>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</si>
  <si>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</si>
  <si>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</si>
  <si>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</si>
  <si>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</si>
  <si>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</si>
  <si>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</si>
  <si>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</si>
  <si>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</si>
  <si>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</si>
  <si>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</si>
  <si>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</si>
  <si>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</si>
  <si>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</si>
  <si>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</si>
  <si>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</si>
  <si>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</si>
  <si>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</si>
  <si>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</si>
  <si>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</si>
  <si>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</si>
  <si>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</si>
  <si>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</si>
  <si>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</si>
  <si>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</si>
  <si>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</si>
  <si>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</si>
  <si>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</si>
  <si>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</si>
  <si>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</si>
  <si>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</si>
  <si>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</si>
  <si>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</si>
  <si>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</si>
  <si>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</si>
  <si>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</si>
  <si>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</si>
  <si>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</si>
  <si>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</si>
  <si>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</si>
  <si>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</si>
  <si>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</si>
  <si>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</si>
  <si>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</si>
  <si>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</si>
  <si>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</si>
  <si>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</si>
  <si>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</si>
  <si>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</si>
  <si>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</si>
  <si>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</si>
  <si>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</si>
  <si>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</si>
  <si>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</si>
  <si>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</si>
  <si>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</si>
  <si>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</si>
  <si>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</si>
  <si>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</si>
  <si>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</si>
  <si>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</si>
  <si>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</si>
  <si>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</si>
  <si>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</si>
  <si>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</si>
  <si>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</si>
  <si>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</si>
  <si>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</si>
  <si>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</si>
  <si>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</si>
  <si>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</si>
  <si>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</si>
  <si>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</si>
  <si>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</si>
  <si>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</si>
  <si>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</si>
  <si>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</si>
  <si>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</si>
  <si>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</si>
  <si>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</si>
  <si>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</si>
  <si>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</si>
  <si>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</si>
  <si>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</si>
  <si>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</si>
  <si>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</si>
  <si>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</si>
  <si>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</si>
  <si>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</si>
  <si>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</si>
  <si>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</si>
  <si>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</si>
  <si>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</si>
  <si>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</si>
  <si>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</si>
  <si>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</si>
  <si>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</si>
  <si>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</si>
  <si>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</si>
  <si>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</si>
  <si>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</si>
  <si>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</si>
  <si>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</si>
  <si>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</si>
  <si>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</si>
  <si>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</si>
  <si>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</si>
  <si>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</si>
  <si>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</si>
  <si>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</si>
  <si>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</si>
  <si>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</si>
  <si>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</si>
  <si>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</si>
  <si>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</si>
  <si>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</si>
  <si>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</si>
  <si>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</si>
  <si>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</si>
  <si>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</si>
  <si>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</si>
  <si>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</si>
  <si>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</si>
  <si>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</si>
  <si>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</si>
  <si>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</si>
  <si>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</si>
  <si>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</si>
  <si>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</si>
  <si>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</si>
  <si>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</si>
  <si>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</si>
  <si>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</si>
  <si>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</si>
  <si>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</si>
  <si>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</si>
  <si>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</si>
  <si>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</si>
  <si>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</si>
  <si>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</si>
  <si>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</si>
  <si>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</si>
  <si>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</si>
  <si>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</si>
  <si>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</si>
  <si>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</si>
  <si>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</si>
  <si>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</si>
  <si>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</si>
  <si>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</si>
  <si>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</si>
  <si>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</si>
  <si>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</si>
  <si>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</si>
  <si>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</si>
  <si>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</si>
  <si>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</si>
  <si>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</si>
  <si>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</si>
  <si>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</si>
  <si>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</si>
  <si>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</si>
  <si>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</si>
  <si>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</si>
  <si>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</si>
  <si>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</si>
  <si>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</si>
  <si>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</si>
  <si>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</si>
  <si>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</si>
  <si>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</si>
  <si>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</si>
  <si>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</si>
  <si>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</si>
  <si>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</si>
  <si>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</si>
  <si>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</si>
  <si>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</si>
  <si>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</si>
  <si>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</si>
  <si>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</si>
  <si>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</si>
  <si>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</si>
  <si>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</si>
  <si>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</si>
  <si>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</si>
  <si>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</si>
  <si>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</si>
  <si>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</si>
  <si>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</si>
  <si>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</si>
  <si>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</si>
  <si>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</si>
  <si>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</si>
  <si>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</si>
  <si>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</si>
  <si>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</si>
  <si>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</si>
  <si>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</si>
  <si>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</si>
  <si>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</si>
  <si>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</si>
  <si>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</si>
  <si>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</si>
  <si>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</si>
  <si>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</si>
  <si>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</si>
  <si>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</si>
  <si>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</si>
  <si>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</si>
  <si>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</si>
  <si>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</si>
  <si>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</si>
  <si>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</si>
  <si>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</si>
  <si>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</si>
  <si>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</si>
  <si>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</si>
  <si>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</si>
  <si>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</si>
  <si>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</si>
  <si>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</si>
  <si>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</si>
  <si>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</si>
  <si>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</si>
  <si>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</si>
  <si>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</si>
  <si>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</si>
  <si>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</si>
  <si>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</si>
  <si>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</si>
  <si>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</si>
  <si>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</si>
  <si>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</si>
  <si>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</si>
  <si>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</si>
  <si>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</si>
  <si>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</si>
  <si>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</si>
  <si>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</si>
  <si>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</si>
  <si>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</si>
  <si>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</si>
  <si>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</si>
  <si>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</si>
  <si>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</si>
  <si>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</si>
  <si>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</si>
  <si>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</si>
  <si>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</si>
  <si>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</si>
  <si>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</si>
  <si>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</si>
  <si>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</si>
  <si>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</si>
  <si>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</si>
  <si>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</si>
  <si>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</si>
  <si>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</si>
  <si>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</si>
  <si>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</si>
  <si>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</si>
  <si>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</si>
  <si>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</si>
  <si>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</si>
  <si>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</si>
  <si>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</si>
  <si>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</si>
  <si>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</si>
  <si>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</si>
  <si>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</si>
  <si>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</si>
  <si>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</si>
  <si>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</si>
  <si>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</si>
  <si>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</si>
  <si>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</si>
  <si>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</si>
  <si>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</si>
  <si>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</si>
  <si>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</si>
  <si>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</si>
  <si>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</si>
  <si>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</si>
  <si>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</si>
  <si>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</si>
  <si>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</si>
  <si>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</si>
  <si>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</si>
  <si>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</si>
  <si>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</si>
  <si>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</si>
  <si>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</si>
  <si>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</si>
  <si>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</si>
  <si>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</si>
  <si>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</si>
  <si>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</si>
  <si>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</si>
  <si>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</si>
  <si>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</si>
  <si>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</si>
  <si>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</si>
  <si>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</si>
  <si>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</si>
  <si>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</si>
  <si>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</si>
  <si>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</si>
  <si>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</si>
  <si>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</si>
  <si>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</si>
  <si>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</si>
  <si>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</si>
  <si>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</si>
  <si>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</si>
  <si>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</si>
  <si>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</si>
  <si>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</si>
  <si>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</si>
  <si>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</si>
  <si>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</si>
  <si>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</si>
  <si>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</si>
  <si>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</si>
  <si>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</si>
  <si>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</si>
  <si>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</si>
  <si>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</si>
  <si>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</si>
  <si>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</si>
  <si>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</si>
  <si>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</si>
  <si>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</si>
  <si>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</si>
  <si>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</si>
  <si>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</si>
  <si>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</si>
  <si>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</si>
  <si>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</si>
  <si>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</si>
  <si>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</si>
  <si>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</si>
  <si>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</si>
  <si>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</si>
  <si>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</si>
  <si>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</si>
  <si>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</si>
  <si>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</si>
  <si>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</si>
  <si>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</si>
  <si>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</si>
  <si>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</si>
  <si>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</si>
  <si>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</si>
  <si>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</si>
  <si>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</si>
  <si>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</si>
  <si>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</si>
  <si>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</si>
  <si>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</si>
  <si>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</si>
  <si>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</si>
  <si>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</si>
  <si>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</si>
  <si>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</si>
  <si>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</si>
  <si>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</si>
  <si>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</si>
  <si>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</si>
  <si>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</si>
  <si>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</si>
  <si>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</si>
  <si>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</si>
  <si>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</si>
  <si>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</si>
  <si>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</si>
  <si>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</si>
  <si>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</si>
  <si>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</si>
  <si>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</si>
  <si>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</si>
  <si>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</si>
  <si>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</si>
  <si>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</si>
  <si>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</si>
  <si>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</si>
  <si>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</si>
  <si>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</si>
  <si>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</si>
  <si>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</si>
  <si>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</si>
  <si>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</si>
  <si>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</si>
  <si>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</si>
  <si>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</si>
  <si>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</si>
  <si>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</si>
  <si>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</si>
  <si>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</si>
  <si>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</si>
  <si>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</si>
  <si>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</si>
  <si>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</si>
  <si>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</si>
  <si>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</si>
  <si>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</si>
  <si>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</si>
  <si>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</si>
  <si>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</si>
  <si>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</si>
  <si>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</si>
  <si>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</si>
  <si>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</si>
  <si>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</si>
  <si>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</si>
  <si>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</si>
  <si>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</si>
  <si>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</si>
  <si>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</si>
  <si>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</si>
  <si>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</si>
  <si>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</si>
  <si>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</si>
  <si>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</si>
  <si>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</si>
  <si>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</si>
  <si>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</si>
  <si>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</si>
  <si>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</si>
  <si>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</si>
  <si>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</si>
  <si>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</si>
  <si>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</si>
  <si>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</si>
  <si>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</si>
  <si>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</si>
  <si>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</si>
  <si>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</si>
  <si>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</si>
  <si>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</si>
  <si>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</si>
  <si>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</si>
  <si>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</si>
  <si>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</si>
  <si>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</si>
  <si>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</si>
  <si>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</si>
  <si>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</si>
  <si>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</si>
  <si>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</si>
  <si>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</si>
  <si>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</si>
  <si>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</si>
  <si>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</si>
  <si>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</si>
  <si>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</si>
  <si>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</si>
  <si>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</si>
  <si>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</si>
  <si>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</si>
  <si>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</si>
  <si>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</si>
  <si>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</si>
  <si>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</si>
  <si>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</si>
  <si>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</si>
  <si>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</si>
  <si>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</si>
  <si>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</si>
  <si>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</si>
  <si>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</si>
  <si>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</si>
  <si>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</si>
  <si>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</si>
  <si>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</si>
  <si>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</si>
  <si>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</si>
  <si>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</si>
  <si>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</si>
  <si>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</si>
  <si>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</si>
  <si>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</si>
  <si>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</si>
  <si>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</si>
  <si>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</si>
  <si>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</si>
  <si>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</si>
  <si>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</si>
  <si>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</si>
  <si>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</si>
  <si>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</si>
  <si>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</si>
  <si>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</si>
  <si>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</si>
  <si>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</si>
  <si>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</si>
  <si>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</si>
  <si>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</si>
  <si>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</si>
  <si>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</si>
  <si>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</si>
  <si>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</si>
  <si>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</si>
  <si>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</si>
  <si>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</si>
  <si>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</si>
  <si>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</si>
  <si>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</si>
  <si>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</si>
  <si>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</si>
  <si>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</si>
  <si>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</si>
  <si>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</si>
  <si>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</si>
  <si>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</si>
  <si>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</si>
  <si>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</si>
  <si>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</si>
  <si>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</si>
  <si>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</si>
  <si>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</si>
  <si>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</si>
  <si>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</si>
  <si>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</si>
  <si>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</si>
  <si>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</si>
  <si>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</si>
  <si>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</si>
  <si>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</si>
  <si>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</si>
  <si>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</si>
  <si>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</si>
  <si>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</si>
  <si>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</si>
  <si>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</si>
  <si>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</si>
  <si>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</si>
  <si>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</si>
  <si>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</si>
  <si>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</si>
  <si>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</si>
  <si>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</si>
  <si>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</si>
  <si>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</si>
  <si>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</si>
  <si>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</si>
  <si>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</si>
  <si>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</si>
  <si>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</si>
  <si>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</si>
  <si>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</si>
  <si>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</si>
  <si>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</si>
  <si>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</si>
  <si>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</si>
  <si>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</si>
  <si>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</si>
  <si>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</si>
  <si>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</si>
  <si>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</si>
  <si>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</si>
  <si>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</si>
  <si>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</si>
  <si>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</si>
  <si>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</si>
  <si>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</si>
  <si>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</si>
  <si>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</si>
  <si>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</si>
  <si>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</si>
  <si>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</si>
  <si>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</si>
  <si>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</si>
  <si>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</si>
  <si>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</si>
  <si>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</si>
  <si>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</si>
  <si>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</si>
  <si>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</si>
  <si>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</si>
  <si>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</si>
  <si>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</si>
  <si>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</si>
  <si>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</si>
  <si>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</si>
  <si>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</si>
  <si>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</si>
  <si>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</si>
  <si>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</si>
  <si>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</si>
  <si>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</si>
  <si>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</si>
  <si>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</si>
  <si>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</si>
  <si>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</si>
  <si>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</si>
  <si>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</si>
  <si>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</si>
  <si>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</si>
  <si>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</si>
  <si>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</si>
  <si>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</si>
  <si>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</si>
  <si>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</si>
  <si>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</si>
  <si>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</si>
  <si>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</si>
  <si>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</si>
  <si>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</si>
  <si>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</si>
  <si>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</si>
  <si>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</si>
  <si>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</si>
  <si>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</si>
  <si>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</si>
  <si>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</si>
  <si>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</si>
  <si>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</si>
  <si>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</si>
  <si>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</si>
  <si>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</si>
  <si>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</si>
  <si>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</si>
  <si>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</si>
  <si>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</si>
  <si>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</si>
  <si>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</si>
  <si>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</si>
  <si>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</si>
  <si>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</si>
  <si>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</si>
  <si>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</si>
  <si>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</si>
  <si>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</si>
  <si>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</si>
  <si>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</si>
  <si>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</si>
  <si>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</si>
  <si>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</si>
  <si>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</si>
  <si>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</si>
  <si>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</si>
  <si>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</si>
  <si>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</si>
  <si>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</si>
  <si>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</si>
  <si>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</si>
  <si>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</si>
  <si>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</si>
  <si>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</si>
  <si>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</si>
  <si>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</si>
  <si>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</si>
  <si>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</si>
  <si>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</si>
  <si>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</si>
  <si>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</si>
  <si>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</si>
  <si>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</si>
  <si>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</si>
  <si>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</si>
  <si>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</si>
  <si>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</si>
  <si>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</si>
  <si>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</si>
  <si>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</si>
  <si>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</si>
  <si>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</si>
  <si>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</si>
  <si>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</si>
  <si>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</si>
  <si>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</si>
  <si>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</si>
  <si>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</si>
  <si>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</si>
  <si>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</si>
  <si>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</si>
  <si>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</si>
  <si>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</si>
  <si>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</si>
  <si>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</si>
  <si>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</si>
  <si>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</si>
  <si>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</si>
  <si>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</si>
  <si>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</si>
  <si>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</si>
  <si>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</si>
  <si>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</si>
  <si>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</si>
  <si>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</si>
  <si>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</si>
  <si>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</si>
  <si>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</si>
  <si>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</si>
  <si>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</si>
  <si>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</si>
  <si>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</si>
  <si>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</si>
  <si>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</si>
  <si>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</si>
  <si>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</si>
  <si>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</si>
  <si>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</si>
  <si>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</si>
  <si>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</si>
  <si>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</si>
  <si>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</si>
  <si>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</si>
  <si>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</si>
  <si>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</si>
  <si>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</si>
  <si>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</si>
  <si>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</si>
  <si>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</si>
  <si>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</si>
  <si>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</si>
  <si>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</si>
  <si>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</si>
  <si>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</si>
  <si>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</si>
  <si>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</si>
  <si>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</si>
  <si>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</si>
  <si>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</si>
  <si>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</si>
  <si>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</si>
  <si>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</si>
  <si>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</si>
  <si>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</si>
  <si>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</si>
  <si>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</si>
  <si>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</si>
  <si>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</si>
  <si>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</si>
  <si>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</si>
  <si>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</si>
  <si>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</si>
  <si>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</si>
  <si>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</si>
  <si>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</si>
  <si>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</si>
  <si>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</si>
  <si>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</si>
  <si>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</si>
  <si>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</si>
  <si>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</si>
  <si>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</si>
  <si>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</si>
  <si>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</si>
  <si>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</si>
  <si>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</si>
  <si>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</si>
  <si>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</si>
  <si>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</si>
  <si>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</si>
  <si>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</si>
  <si>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</si>
  <si>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</si>
  <si>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</si>
  <si>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</si>
  <si>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</si>
  <si>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</si>
  <si>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</si>
  <si>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</si>
  <si>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</si>
  <si>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</si>
  <si>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</si>
  <si>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</si>
  <si>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</si>
  <si>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</si>
  <si>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</si>
  <si>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</si>
  <si>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</si>
  <si>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</si>
  <si>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</si>
  <si>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</si>
  <si>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</si>
  <si>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</si>
  <si>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</si>
  <si>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</si>
  <si>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</si>
  <si>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</si>
  <si>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</si>
  <si>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</si>
  <si>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</si>
  <si>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</si>
  <si>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</si>
  <si>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</si>
  <si>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</si>
  <si>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</si>
  <si>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</si>
  <si>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</si>
  <si>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</si>
  <si>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</si>
  <si>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</si>
  <si>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</si>
  <si>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</si>
  <si>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</si>
  <si>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</si>
  <si>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</si>
  <si>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</si>
  <si>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</si>
  <si>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</si>
  <si>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</si>
  <si>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</si>
  <si>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</si>
  <si>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</si>
  <si>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</si>
  <si>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</si>
  <si>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</si>
  <si>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</si>
  <si>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</si>
  <si>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</si>
  <si>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</si>
  <si>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</si>
  <si>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</si>
  <si>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</si>
  <si>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</si>
  <si>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</si>
  <si>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</si>
  <si>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</si>
  <si>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</si>
  <si>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</si>
  <si>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</si>
  <si>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</si>
  <si>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</si>
  <si>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</si>
  <si>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</si>
  <si>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</si>
  <si>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</si>
  <si>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</si>
  <si>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</si>
  <si>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</si>
  <si>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</si>
  <si>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</si>
  <si>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</si>
  <si>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</si>
  <si>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</si>
  <si>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</si>
  <si>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</si>
  <si>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</si>
  <si>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</si>
  <si>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</si>
  <si>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</si>
  <si>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</si>
  <si>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</si>
  <si>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</si>
  <si>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</si>
  <si>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</si>
  <si>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</si>
  <si>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</si>
  <si>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</si>
  <si>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</si>
  <si>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</si>
  <si>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</si>
  <si>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</si>
  <si>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</si>
  <si>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</si>
  <si>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</si>
  <si>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</si>
  <si>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</si>
  <si>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</si>
  <si>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</si>
  <si>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</si>
  <si>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</si>
  <si>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</si>
  <si>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</si>
  <si>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</si>
  <si>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</si>
  <si>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</si>
  <si>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</si>
  <si>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</si>
  <si>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</si>
  <si>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</si>
  <si>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</si>
  <si>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</si>
  <si>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</si>
  <si>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</si>
  <si>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</si>
  <si>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</si>
  <si>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</si>
  <si>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</si>
  <si>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</si>
  <si>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</si>
  <si>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</si>
  <si>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</si>
  <si>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</si>
  <si>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</si>
  <si>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</si>
  <si>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</si>
  <si>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</si>
  <si>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</si>
  <si>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</si>
  <si>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</si>
  <si>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</si>
  <si>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</si>
  <si>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</si>
  <si>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</si>
  <si>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</si>
  <si>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</si>
  <si>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</si>
  <si>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</si>
  <si>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</si>
  <si>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</si>
  <si>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</si>
  <si>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</si>
  <si>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</si>
  <si>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</si>
  <si>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</si>
  <si>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</si>
  <si>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</si>
  <si>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</si>
  <si>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</si>
  <si>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</si>
  <si>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</si>
  <si>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</si>
  <si>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</si>
  <si>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</si>
  <si>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</si>
  <si>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</si>
  <si>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</si>
  <si>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</si>
  <si>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</si>
  <si>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</si>
  <si>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</si>
  <si>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</si>
  <si>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</si>
  <si>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</si>
  <si>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</si>
  <si>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</si>
  <si>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</si>
  <si>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</si>
  <si>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</si>
  <si>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</si>
  <si>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</si>
  <si>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</si>
  <si>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</si>
  <si>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</si>
  <si>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</si>
  <si>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</si>
  <si>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</si>
  <si>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</si>
  <si>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</si>
  <si>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</si>
  <si>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</si>
  <si>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</si>
  <si>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</si>
  <si>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</si>
  <si>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</si>
  <si>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</si>
  <si>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</si>
  <si>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</si>
  <si>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</si>
  <si>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</si>
  <si>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</si>
  <si>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</si>
  <si>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</si>
  <si>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</si>
  <si>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</si>
  <si>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</si>
  <si>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</si>
  <si>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</si>
  <si>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</si>
  <si>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</si>
  <si>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</si>
  <si>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</si>
  <si>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</si>
  <si>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</si>
  <si>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</si>
  <si>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</si>
  <si>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</si>
  <si>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</si>
  <si>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</si>
  <si>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</si>
  <si>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</si>
  <si>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</si>
  <si>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</si>
  <si>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</si>
  <si>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</si>
  <si>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</si>
  <si>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</si>
  <si>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</si>
  <si>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</si>
  <si>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</si>
  <si>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</si>
  <si>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</si>
  <si>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</si>
  <si>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</si>
  <si>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</si>
  <si>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</si>
  <si>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</si>
  <si>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</si>
  <si>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</si>
  <si>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</si>
  <si>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</si>
  <si>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</si>
  <si>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</si>
  <si>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</si>
  <si>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</si>
  <si>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</si>
  <si>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</si>
  <si>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</si>
  <si>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</si>
  <si>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</si>
  <si>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</si>
  <si>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</si>
  <si>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</si>
  <si>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</si>
  <si>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</si>
  <si>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</si>
  <si>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</si>
  <si>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</si>
  <si>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</si>
  <si>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</si>
  <si>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</si>
  <si>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</si>
  <si>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</si>
  <si>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</si>
  <si>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</si>
  <si>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</si>
  <si>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</si>
  <si>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</si>
  <si>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</si>
  <si>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</si>
  <si>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</si>
  <si>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</si>
  <si>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</si>
  <si>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</si>
  <si>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</si>
  <si>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</si>
  <si>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</si>
  <si>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</si>
  <si>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</si>
  <si>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</si>
  <si>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</si>
  <si>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</si>
  <si>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</si>
  <si>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</si>
  <si>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</si>
  <si>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</si>
  <si>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</si>
  <si>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</si>
  <si>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</si>
  <si>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</si>
  <si>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</si>
  <si>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</si>
  <si>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</si>
  <si>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</si>
  <si>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</si>
  <si>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</si>
  <si>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</si>
  <si>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</si>
  <si>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</si>
  <si>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</si>
  <si>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</si>
  <si>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</si>
  <si>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</si>
  <si>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</si>
  <si>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</si>
  <si>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</si>
  <si>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</si>
  <si>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</si>
  <si>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</si>
  <si>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</si>
  <si>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</si>
  <si>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</si>
  <si>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</si>
  <si>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</si>
  <si>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</si>
  <si>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</si>
  <si>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</si>
  <si>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</si>
  <si>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</si>
  <si>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</si>
  <si>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</si>
  <si>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</si>
  <si>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</si>
  <si>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</si>
  <si>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</si>
  <si>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</si>
  <si>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</si>
  <si>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</si>
  <si>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</si>
  <si>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</si>
  <si>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</si>
  <si>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</si>
  <si>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</si>
  <si>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</si>
  <si>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</si>
  <si>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</si>
  <si>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</si>
  <si>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</si>
  <si>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</si>
  <si>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</si>
  <si>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</si>
  <si>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</si>
  <si>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</si>
  <si>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</si>
  <si>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</si>
  <si>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</si>
  <si>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</si>
  <si>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</si>
  <si>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</si>
  <si>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</si>
  <si>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</si>
  <si>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</si>
  <si>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</si>
  <si>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</si>
  <si>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</si>
  <si>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</si>
  <si>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</si>
  <si>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</si>
  <si>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</si>
  <si>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</si>
  <si>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</si>
  <si>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</si>
  <si>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</si>
  <si>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</si>
  <si>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</si>
  <si>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</si>
  <si>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</si>
  <si>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</si>
  <si>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</si>
  <si>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</si>
  <si>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</si>
  <si>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</si>
  <si>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</si>
  <si>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</si>
  <si>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</si>
  <si>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</si>
  <si>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</si>
  <si>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</si>
  <si>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</si>
  <si>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</si>
  <si>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</si>
  <si>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</si>
  <si>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</si>
  <si>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</si>
  <si>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</si>
  <si>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</si>
  <si>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</si>
  <si>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</si>
  <si>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</si>
  <si>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</si>
  <si>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</si>
  <si>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</si>
  <si>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</si>
  <si>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</si>
  <si>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</si>
  <si>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</si>
  <si>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</si>
  <si>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</si>
  <si>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</si>
  <si>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</si>
  <si>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</si>
  <si>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</si>
  <si>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</si>
  <si>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</si>
  <si>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</si>
  <si>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</si>
  <si>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</si>
  <si>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</si>
  <si>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</si>
  <si>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</si>
  <si>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</si>
  <si>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</si>
  <si>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</si>
  <si>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</si>
  <si>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</si>
  <si>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</si>
  <si>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</si>
  <si>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</si>
  <si>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</si>
  <si>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</si>
  <si>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</si>
  <si>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</si>
  <si>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</si>
  <si>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</si>
  <si>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</si>
  <si>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</si>
  <si>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</si>
  <si>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</si>
  <si>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</si>
  <si>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</si>
  <si>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</si>
  <si>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</si>
  <si>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</si>
  <si>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</si>
  <si>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</si>
  <si>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</si>
  <si>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</si>
  <si>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</si>
  <si>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</si>
  <si>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</si>
  <si>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</si>
  <si>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</si>
  <si>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</si>
  <si>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</si>
  <si>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</si>
  <si>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</si>
  <si>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</si>
  <si>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</si>
  <si>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</si>
  <si>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</si>
  <si>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</si>
  <si>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</si>
  <si>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</si>
  <si>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</si>
  <si>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</si>
  <si>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</si>
  <si>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</si>
  <si>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</si>
  <si>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</si>
  <si>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</si>
  <si>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</si>
  <si>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</si>
  <si>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</si>
  <si>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</si>
  <si>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</si>
  <si>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</si>
  <si>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</si>
  <si>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</si>
  <si>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</si>
  <si>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</si>
  <si>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</si>
  <si>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</si>
  <si>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</si>
  <si>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</si>
  <si>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</si>
  <si>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</si>
  <si>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</si>
  <si>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</si>
  <si>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</si>
  <si>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</si>
  <si>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</si>
  <si>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</si>
  <si>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</si>
  <si>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</si>
  <si>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</si>
  <si>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</si>
  <si>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</si>
  <si>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</si>
  <si>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</si>
  <si>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</si>
  <si>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</si>
  <si>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</si>
  <si>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</si>
  <si>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</si>
  <si>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</si>
  <si>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</si>
  <si>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</si>
  <si>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</si>
  <si>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</si>
  <si>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</si>
  <si>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</si>
  <si>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</si>
  <si>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</si>
  <si>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</si>
  <si>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</si>
  <si>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</si>
  <si>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</si>
  <si>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</si>
  <si>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</si>
  <si>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</si>
  <si>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</si>
  <si>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</si>
  <si>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</si>
  <si>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</si>
  <si>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</si>
  <si>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</si>
  <si>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</si>
  <si>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</si>
  <si>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</si>
  <si>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</si>
  <si>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</si>
  <si>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</si>
  <si>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</si>
  <si>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</si>
  <si>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</si>
  <si>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</si>
  <si>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</si>
  <si>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</si>
  <si>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</si>
  <si>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</si>
  <si>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</si>
  <si>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</si>
  <si>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</si>
  <si>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</si>
  <si>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</si>
  <si>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</si>
  <si>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</si>
  <si>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</si>
  <si>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</si>
  <si>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</si>
  <si>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</si>
  <si>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</si>
  <si>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</si>
  <si>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</si>
  <si>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</si>
  <si>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</si>
  <si>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</si>
  <si>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</si>
  <si>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</si>
  <si>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</si>
  <si>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</si>
  <si>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</si>
  <si>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</si>
  <si>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</si>
  <si>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</si>
  <si>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</si>
  <si>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</si>
  <si>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</si>
  <si>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</si>
  <si>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</si>
  <si>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</si>
  <si>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</si>
  <si>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</si>
  <si>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</si>
  <si>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</si>
  <si>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</si>
  <si>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</si>
  <si>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</si>
  <si>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</si>
  <si>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</si>
  <si>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</si>
  <si>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</si>
  <si>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</si>
  <si>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</si>
  <si>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</si>
  <si>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</si>
  <si>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</si>
  <si>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</si>
  <si>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</si>
  <si>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</si>
  <si>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</si>
  <si>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</si>
  <si>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</si>
  <si>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</si>
  <si>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</si>
  <si>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</si>
  <si>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</si>
  <si>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</si>
  <si>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</si>
  <si>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</si>
  <si>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</si>
  <si>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</si>
  <si>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</si>
  <si>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</si>
  <si>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</si>
  <si>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</si>
  <si>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</si>
  <si>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</si>
  <si>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</si>
  <si>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</si>
  <si>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</si>
  <si>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</si>
  <si>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</si>
  <si>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</si>
  <si>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</si>
  <si>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</si>
  <si>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</si>
  <si>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</si>
  <si>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</si>
  <si>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</si>
  <si>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</si>
  <si>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</si>
  <si>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</si>
  <si>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</si>
  <si>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</si>
  <si>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</si>
  <si>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</si>
  <si>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</si>
  <si>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</si>
  <si>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</si>
  <si>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</si>
  <si>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</si>
  <si>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</si>
  <si>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</si>
  <si>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</si>
  <si>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</si>
  <si>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</si>
  <si>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</si>
  <si>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</si>
  <si>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</si>
  <si>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</si>
  <si>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</si>
  <si>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</si>
  <si>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</si>
  <si>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</si>
  <si>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</si>
  <si>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</si>
  <si>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</si>
  <si>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</si>
  <si>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</si>
  <si>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</si>
  <si>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</si>
  <si>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</si>
  <si>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</si>
  <si>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</si>
  <si>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</si>
  <si>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</si>
  <si>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</si>
  <si>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</si>
  <si>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</si>
  <si>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</si>
  <si>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</si>
  <si>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</si>
  <si>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</si>
  <si>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</si>
  <si>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</si>
  <si>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</si>
  <si>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</si>
  <si>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</si>
  <si>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</si>
  <si>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</si>
  <si>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</si>
  <si>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</si>
  <si>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</si>
  <si>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</si>
  <si>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</si>
  <si>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</si>
  <si>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</si>
  <si>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</si>
  <si>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</si>
  <si>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</si>
  <si>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</si>
  <si>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</si>
  <si>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</si>
  <si>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</si>
  <si>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</si>
  <si>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</si>
  <si>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</si>
  <si>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</si>
  <si>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</si>
  <si>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</si>
  <si>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</si>
  <si>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</si>
  <si>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</si>
  <si>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</si>
  <si>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</si>
  <si>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</si>
  <si>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</si>
  <si>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</si>
  <si>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</si>
  <si>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</si>
  <si>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</si>
  <si>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</si>
  <si>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</si>
  <si>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</si>
  <si>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</si>
  <si>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</si>
  <si>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</si>
  <si>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</si>
  <si>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</si>
  <si>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</si>
  <si>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</si>
  <si>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</si>
  <si>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</si>
  <si>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</si>
  <si>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</si>
  <si>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</si>
  <si>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</si>
  <si>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</si>
  <si>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</si>
  <si>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</si>
  <si>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</si>
  <si>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</si>
  <si>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</si>
  <si>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</si>
  <si>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</si>
  <si>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</si>
  <si>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</si>
  <si>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</si>
  <si>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</si>
  <si>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</si>
  <si>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</si>
  <si>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</si>
  <si>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</si>
  <si>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</si>
  <si>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</si>
  <si>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</si>
  <si>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</si>
  <si>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</si>
  <si>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</si>
  <si>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</si>
  <si>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</si>
  <si>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</si>
  <si>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</si>
  <si>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</si>
  <si>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</si>
  <si>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</si>
  <si>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</si>
  <si>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</si>
  <si>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</si>
  <si>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</si>
  <si>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</si>
  <si>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</si>
  <si>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</si>
  <si>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</si>
  <si>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</si>
  <si>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</si>
  <si>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</si>
  <si>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</si>
  <si>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</si>
  <si>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</si>
  <si>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</si>
  <si>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</si>
  <si>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</si>
  <si>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</si>
  <si>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</si>
  <si>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</si>
  <si>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</si>
  <si>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</si>
  <si>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</si>
  <si>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</si>
  <si>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</si>
  <si>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</si>
  <si>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</si>
  <si>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</si>
  <si>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</si>
  <si>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</si>
  <si>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</si>
  <si>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</si>
  <si>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</si>
  <si>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</si>
  <si>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</si>
  <si>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</si>
  <si>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</si>
  <si>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</si>
  <si>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</si>
  <si>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</si>
  <si>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</si>
  <si>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</si>
  <si>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</si>
  <si>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</si>
  <si>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</si>
  <si>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</si>
  <si>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</si>
  <si>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</si>
  <si>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</si>
  <si>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</si>
  <si>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</si>
  <si>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</si>
  <si>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</si>
  <si>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</si>
  <si>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</si>
  <si>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</si>
  <si>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</si>
  <si>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</si>
  <si>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</si>
  <si>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</si>
  <si>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</si>
  <si>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</si>
  <si>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</si>
  <si>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</si>
  <si>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</si>
  <si>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</si>
  <si>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</si>
  <si>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</si>
  <si>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</si>
  <si>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</si>
  <si>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</si>
  <si>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</si>
  <si>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</si>
  <si>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</si>
  <si>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</si>
  <si>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</si>
  <si>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</si>
  <si>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</si>
  <si>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</si>
  <si>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</si>
  <si>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</si>
  <si>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</si>
  <si>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</si>
  <si>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</si>
  <si>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</si>
  <si>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</si>
  <si>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</si>
  <si>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</si>
  <si>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</si>
  <si>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</si>
  <si>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</si>
  <si>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</si>
  <si>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</si>
  <si>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</si>
  <si>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</si>
  <si>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</si>
  <si>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</si>
  <si>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</si>
  <si>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</si>
  <si>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</si>
  <si>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</si>
  <si>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</si>
  <si>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</si>
  <si>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</si>
  <si>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</si>
  <si>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</si>
  <si>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</si>
  <si>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</si>
  <si>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</si>
  <si>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</si>
  <si>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</si>
  <si>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</si>
  <si>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</si>
  <si>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</si>
  <si>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</si>
  <si>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</si>
  <si>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</si>
  <si>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</si>
  <si>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</si>
  <si>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</si>
  <si>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</si>
  <si>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</si>
  <si>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</si>
  <si>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</si>
  <si>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</si>
  <si>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</si>
  <si>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</si>
  <si>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</si>
  <si>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</si>
  <si>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</si>
  <si>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</si>
  <si>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</si>
  <si>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</si>
  <si>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</si>
  <si>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</si>
  <si>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</si>
  <si>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</si>
  <si>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</si>
  <si>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</si>
  <si>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</si>
  <si>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</si>
  <si>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</si>
  <si>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</si>
  <si>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</si>
  <si>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</si>
  <si>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</si>
  <si>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</si>
  <si>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</si>
  <si>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</si>
  <si>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</si>
  <si>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</si>
  <si>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</si>
  <si>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</si>
  <si>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</si>
  <si>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</si>
  <si>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</si>
  <si>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</si>
  <si>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</si>
  <si>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</si>
  <si>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</si>
  <si>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</si>
  <si>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</si>
  <si>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</si>
  <si>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</si>
  <si>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</si>
  <si>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</si>
  <si>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</si>
  <si>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</si>
  <si>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</si>
  <si>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</si>
  <si>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</si>
  <si>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</si>
  <si>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</si>
  <si>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</si>
  <si>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</si>
  <si>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</si>
  <si>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</si>
  <si>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</si>
  <si>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</si>
  <si>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</si>
  <si>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</si>
  <si>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</si>
  <si>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</si>
  <si>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</si>
  <si>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</si>
  <si>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</si>
  <si>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</si>
  <si>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</si>
  <si>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</si>
  <si>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</si>
  <si>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</si>
  <si>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</si>
  <si>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</si>
  <si>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</si>
  <si>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</si>
  <si>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</si>
  <si>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</si>
  <si>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</si>
  <si>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</si>
  <si>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</si>
  <si>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</si>
  <si>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</si>
  <si>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</si>
  <si>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</si>
  <si>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</si>
  <si>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</si>
  <si>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</si>
  <si>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</si>
  <si>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</si>
  <si>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</si>
  <si>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</si>
  <si>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</si>
  <si>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</si>
  <si>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</si>
  <si>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</si>
  <si>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</si>
  <si>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</si>
  <si>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</si>
  <si>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</si>
  <si>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</si>
  <si>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</si>
  <si>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</si>
  <si>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</si>
  <si>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</si>
  <si>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</si>
  <si>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</si>
  <si>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</si>
  <si>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</si>
  <si>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</si>
  <si>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</si>
  <si>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</si>
  <si>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</si>
  <si>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</si>
  <si>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</si>
  <si>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</si>
  <si>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</si>
  <si>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</si>
  <si>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</si>
  <si>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</si>
  <si>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</si>
  <si>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</si>
  <si>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</si>
  <si>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</si>
  <si>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</si>
  <si>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</si>
  <si>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</si>
  <si>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</si>
  <si>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</si>
  <si>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</si>
  <si>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</si>
  <si>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</si>
  <si>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</si>
  <si>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</si>
  <si>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</si>
  <si>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</si>
  <si>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</si>
  <si>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</si>
  <si>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</si>
  <si>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</si>
  <si>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</si>
  <si>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</si>
  <si>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</si>
  <si>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</si>
  <si>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</si>
  <si>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</si>
  <si>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</si>
  <si>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</si>
  <si>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</si>
  <si>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</si>
  <si>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</si>
  <si>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</si>
  <si>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</si>
  <si>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</si>
  <si>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</si>
  <si>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</si>
  <si>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</si>
  <si>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</si>
  <si>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</si>
  <si>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</si>
  <si>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</si>
  <si>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</si>
  <si>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</si>
  <si>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</si>
  <si>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</si>
  <si>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</si>
  <si>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</si>
  <si>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</si>
  <si>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</si>
  <si>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</si>
  <si>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</si>
  <si>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</si>
  <si>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</si>
  <si>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</si>
  <si>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</si>
  <si>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</si>
  <si>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</si>
  <si>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</si>
  <si>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</si>
  <si>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</si>
  <si>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</si>
  <si>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</si>
  <si>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</si>
  <si>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</si>
  <si>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</si>
  <si>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</si>
  <si>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</si>
  <si>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</si>
  <si>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</si>
  <si>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</si>
  <si>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</si>
  <si>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</si>
  <si>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</si>
  <si>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</si>
  <si>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</si>
  <si>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</si>
  <si>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</si>
  <si>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</si>
  <si>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</si>
  <si>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</si>
  <si>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</si>
  <si>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</si>
  <si>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</si>
  <si>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</si>
  <si>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</si>
  <si>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</si>
  <si>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</si>
  <si>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</si>
  <si>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</si>
  <si>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</si>
  <si>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</si>
  <si>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</si>
  <si>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</si>
  <si>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</si>
  <si>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</si>
  <si>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</si>
  <si>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</si>
  <si>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</si>
  <si>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</si>
  <si>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</si>
  <si>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</si>
  <si>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</si>
  <si>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</si>
  <si>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</si>
  <si>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</si>
  <si>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</si>
  <si>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</si>
  <si>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</si>
  <si>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</si>
  <si>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</si>
  <si>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</si>
  <si>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</si>
  <si>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</si>
  <si>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</si>
  <si>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</si>
  <si>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</si>
  <si>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</si>
  <si>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</si>
  <si>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</si>
  <si>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</si>
  <si>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</si>
  <si>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</si>
  <si>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</si>
  <si>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</si>
  <si>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</si>
  <si>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</si>
  <si>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</si>
  <si>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</si>
  <si>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</si>
  <si>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</si>
  <si>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</si>
  <si>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</si>
  <si>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</si>
  <si>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</si>
  <si>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</si>
  <si>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</si>
  <si>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</si>
  <si>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</si>
  <si>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</si>
  <si>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</si>
  <si>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</si>
  <si>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</si>
  <si>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</si>
  <si>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</si>
  <si>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</si>
  <si>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</si>
  <si>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</si>
  <si>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</si>
  <si>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</si>
  <si>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</si>
  <si>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</si>
  <si>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</si>
  <si>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</si>
  <si>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</si>
  <si>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</si>
  <si>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</si>
  <si>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</si>
  <si>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</si>
  <si>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</si>
  <si>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</si>
  <si>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</si>
  <si>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</si>
  <si>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</si>
  <si>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</si>
  <si>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</si>
  <si>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</si>
  <si>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</si>
  <si>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</si>
  <si>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</si>
  <si>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</si>
  <si>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</si>
  <si>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</si>
  <si>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</si>
  <si>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</si>
  <si>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</si>
  <si>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</si>
  <si>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</si>
  <si>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</si>
  <si>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</si>
  <si>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</si>
  <si>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</si>
  <si>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</si>
  <si>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</si>
  <si>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</si>
  <si>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</si>
  <si>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</si>
  <si>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</si>
  <si>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</si>
  <si>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</si>
  <si>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</si>
  <si>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</si>
  <si>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</si>
  <si>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</si>
  <si>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</si>
  <si>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</si>
  <si>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</si>
  <si>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</si>
  <si>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</si>
  <si>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</si>
  <si>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</si>
  <si>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</si>
  <si>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</si>
  <si>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</si>
  <si>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</si>
  <si>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</si>
  <si>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</si>
  <si>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</si>
  <si>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</si>
  <si>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</si>
  <si>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</si>
  <si>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</si>
  <si>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</si>
  <si>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</si>
  <si>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</si>
  <si>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</si>
  <si>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</si>
  <si>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</si>
  <si>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</si>
  <si>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</si>
  <si>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</si>
  <si>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</si>
  <si>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</si>
  <si>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</si>
  <si>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</si>
  <si>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</si>
  <si>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</si>
  <si>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</si>
  <si>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</si>
  <si>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</si>
  <si>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</si>
  <si>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</si>
  <si>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</si>
  <si>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</si>
  <si>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</si>
  <si>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</si>
  <si>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</si>
  <si>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</si>
  <si>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</si>
  <si>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</si>
  <si>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</si>
  <si>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</si>
  <si>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</si>
  <si>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</si>
  <si>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</si>
  <si>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</si>
  <si>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</si>
  <si>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</si>
  <si>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</si>
  <si>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</si>
  <si>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</si>
  <si>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</si>
  <si>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</si>
  <si>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</si>
  <si>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</si>
  <si>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</si>
  <si>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</si>
  <si>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</si>
  <si>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</si>
  <si>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</si>
  <si>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</si>
  <si>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</si>
  <si>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</si>
  <si>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</si>
  <si>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</si>
  <si>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</si>
  <si>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</si>
  <si>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</si>
  <si>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</si>
  <si>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</si>
  <si>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</si>
  <si>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</si>
  <si>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</si>
  <si>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</si>
  <si>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</si>
  <si>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</si>
  <si>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</si>
  <si>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</si>
  <si>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</si>
  <si>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</si>
  <si>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</si>
  <si>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</si>
  <si>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</si>
  <si>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</si>
  <si>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</si>
  <si>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</si>
  <si>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</si>
  <si>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</si>
  <si>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</si>
  <si>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</si>
  <si>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</si>
  <si>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</si>
  <si>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</si>
  <si>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</si>
  <si>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</si>
  <si>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</si>
  <si>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</si>
  <si>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</si>
  <si>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</si>
  <si>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</si>
  <si>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</si>
  <si>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</si>
  <si>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</si>
  <si>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</si>
  <si>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</si>
  <si>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</si>
  <si>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</si>
  <si>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</si>
  <si>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</si>
  <si>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</si>
  <si>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</si>
  <si>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</si>
  <si>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</si>
  <si>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</si>
  <si>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</si>
  <si>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</si>
  <si>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</si>
  <si>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</si>
  <si>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</si>
  <si>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</si>
  <si>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</si>
  <si>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</si>
  <si>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</si>
  <si>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</si>
  <si>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</si>
  <si>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</si>
  <si>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</si>
  <si>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</si>
  <si>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</si>
  <si>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</si>
  <si>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</si>
  <si>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</si>
  <si>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</si>
  <si>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</si>
  <si>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</si>
  <si>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</si>
  <si>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</si>
  <si>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</si>
  <si>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</si>
  <si>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</si>
  <si>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</si>
  <si>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</si>
  <si>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</si>
  <si>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</si>
  <si>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</si>
  <si>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</si>
  <si>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</si>
  <si>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</si>
  <si>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</si>
  <si>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</si>
  <si>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</si>
  <si>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</si>
  <si>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</si>
  <si>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</si>
  <si>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</si>
  <si>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</si>
  <si>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</si>
  <si>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</si>
  <si>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</si>
  <si>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</si>
  <si>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</si>
  <si>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</si>
  <si>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</si>
  <si>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</si>
  <si>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</si>
  <si>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</si>
  <si>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</si>
  <si>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</si>
  <si>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</si>
  <si>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</si>
  <si>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</si>
  <si>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</si>
  <si>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</si>
  <si>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</si>
  <si>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</si>
  <si>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</si>
  <si>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</si>
  <si>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</si>
  <si>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</si>
  <si>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</si>
  <si>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</si>
  <si>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</si>
  <si>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</si>
  <si>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</si>
  <si>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</si>
  <si>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</si>
  <si>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</si>
  <si>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</si>
  <si>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</si>
  <si>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</si>
  <si>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</si>
  <si>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</si>
  <si>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</si>
  <si>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</si>
  <si>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</si>
  <si>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</si>
  <si>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</si>
  <si>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</si>
  <si>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</si>
  <si>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</si>
  <si>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</si>
  <si>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</si>
  <si>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</si>
  <si>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</si>
  <si>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</si>
  <si>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</si>
  <si>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</si>
  <si>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</si>
  <si>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</si>
  <si>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</si>
  <si>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</si>
  <si>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</si>
  <si>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</si>
  <si>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</si>
  <si>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</si>
  <si>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</si>
  <si>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</si>
  <si>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</si>
  <si>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</si>
  <si>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</si>
  <si>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</si>
  <si>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</si>
  <si>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</si>
  <si>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</si>
  <si>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</si>
  <si>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</si>
  <si>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</si>
  <si>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</si>
  <si>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</si>
  <si>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</si>
  <si>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</si>
  <si>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</si>
  <si>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</si>
  <si>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</si>
  <si>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</si>
  <si>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</si>
  <si>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</si>
  <si>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</si>
  <si>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</si>
  <si>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</si>
  <si>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</si>
  <si>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</si>
  <si>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</si>
  <si>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</si>
  <si>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</si>
  <si>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</si>
  <si>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</si>
  <si>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</si>
  <si>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</si>
  <si>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</si>
  <si>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</si>
  <si>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</si>
  <si>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</si>
  <si>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</si>
  <si>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</si>
  <si>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</si>
  <si>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</si>
  <si>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</si>
  <si>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</si>
  <si>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</si>
  <si>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</si>
  <si>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</si>
  <si>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</si>
  <si>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</si>
  <si>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</si>
  <si>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</si>
  <si>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</si>
  <si>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</si>
  <si>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</si>
  <si>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</si>
  <si>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</si>
  <si>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</si>
  <si>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</si>
  <si>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</si>
  <si>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</si>
  <si>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</si>
  <si>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</si>
  <si>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</si>
  <si>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</si>
  <si>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</si>
  <si>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</si>
  <si>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</si>
  <si>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</si>
  <si>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</si>
  <si>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</si>
  <si>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</si>
  <si>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</si>
  <si>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</si>
  <si>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</si>
  <si>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</si>
  <si>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</si>
  <si>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</si>
  <si>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</si>
  <si>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</si>
  <si>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</si>
  <si>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</si>
  <si>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</si>
  <si>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</si>
  <si>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</si>
  <si>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</si>
  <si>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</si>
  <si>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</si>
  <si>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</si>
  <si>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</si>
  <si>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</si>
  <si>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</si>
  <si>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</si>
  <si>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</si>
  <si>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</si>
  <si>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</si>
  <si>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</si>
  <si>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</si>
  <si>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</si>
  <si>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</si>
  <si>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</si>
  <si>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</si>
  <si>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</si>
  <si>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</si>
  <si>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</si>
  <si>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</si>
  <si>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</si>
  <si>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</si>
  <si>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</si>
  <si>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</si>
  <si>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</si>
  <si>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</si>
  <si>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</si>
  <si>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</si>
  <si>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</si>
  <si>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</si>
  <si>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</si>
  <si>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</si>
  <si>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</si>
  <si>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</si>
  <si>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</si>
  <si>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</si>
  <si>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</si>
  <si>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</si>
  <si>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</si>
  <si>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</si>
  <si>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</si>
  <si>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</si>
  <si>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</si>
  <si>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</si>
  <si>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</si>
  <si>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</si>
  <si>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</si>
  <si>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</si>
  <si>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</si>
  <si>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</si>
  <si>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</si>
  <si>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</si>
  <si>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</si>
  <si>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</si>
  <si>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</si>
  <si>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</si>
  <si>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</si>
  <si>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</si>
  <si>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</si>
  <si>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</si>
  <si>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</si>
  <si>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</si>
  <si>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</si>
  <si>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</si>
  <si>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</si>
  <si>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</si>
  <si>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</si>
  <si>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</si>
  <si>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</si>
  <si>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</si>
  <si>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</si>
  <si>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</si>
  <si>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</si>
  <si>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</si>
  <si>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</si>
  <si>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</si>
  <si>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</si>
  <si>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</si>
  <si>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</si>
  <si>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</si>
  <si>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</si>
  <si>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</si>
  <si>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</si>
  <si>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</si>
  <si>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</si>
  <si>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</si>
  <si>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</si>
  <si>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</si>
  <si>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</si>
  <si>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</si>
  <si>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</si>
  <si>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</si>
  <si>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</si>
  <si>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</si>
  <si>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</si>
  <si>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</si>
  <si>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</si>
  <si>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</si>
  <si>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</si>
  <si>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</si>
  <si>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</si>
  <si>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</si>
  <si>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</si>
  <si>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</si>
  <si>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</si>
  <si>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</si>
  <si>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</si>
  <si>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</si>
  <si>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</si>
  <si>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</si>
  <si>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</si>
  <si>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</si>
  <si>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</si>
  <si>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</si>
  <si>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</si>
  <si>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</si>
  <si>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</si>
  <si>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</si>
  <si>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</si>
  <si>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</si>
  <si>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</si>
  <si>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</si>
  <si>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</si>
  <si>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</si>
  <si>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</si>
  <si>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</si>
  <si>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</si>
  <si>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</si>
  <si>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</si>
  <si>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</si>
  <si>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</si>
  <si>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</si>
  <si>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</si>
  <si>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</si>
  <si>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</si>
  <si>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</si>
  <si>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</si>
  <si>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</si>
  <si>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</si>
  <si>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</si>
  <si>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</si>
  <si>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</si>
  <si>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</si>
  <si>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</si>
  <si>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</si>
  <si>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</si>
  <si>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</si>
  <si>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</si>
  <si>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</si>
  <si>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</si>
  <si>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</si>
  <si>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</si>
  <si>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</si>
  <si>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</si>
  <si>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</si>
  <si>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</si>
  <si>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</si>
  <si>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</si>
  <si>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</si>
  <si>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</si>
  <si>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</si>
  <si>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</si>
  <si>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</si>
  <si>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</si>
  <si>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</si>
  <si>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</si>
  <si>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</si>
  <si>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</si>
  <si>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</si>
  <si>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</si>
  <si>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</si>
  <si>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</si>
  <si>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</si>
  <si>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</si>
  <si>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</si>
  <si>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</si>
  <si>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</si>
  <si>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</si>
  <si>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</si>
  <si>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</si>
  <si>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</si>
  <si>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</si>
  <si>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</si>
  <si>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</si>
  <si>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</si>
  <si>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</si>
  <si>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</si>
  <si>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</si>
  <si>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</si>
  <si>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</si>
  <si>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</si>
  <si>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</si>
  <si>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</si>
  <si>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</si>
  <si>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</si>
  <si>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</si>
  <si>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</si>
  <si>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</si>
  <si>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</si>
  <si>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</si>
  <si>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</si>
  <si>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</si>
  <si>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</si>
  <si>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</si>
  <si>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</si>
  <si>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</si>
  <si>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</si>
  <si>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</si>
  <si>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</si>
  <si>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</si>
  <si>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</si>
  <si>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</si>
  <si>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</si>
  <si>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</si>
  <si>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</si>
  <si>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</si>
  <si>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</si>
  <si>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</si>
  <si>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</si>
  <si>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</si>
  <si>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</si>
  <si>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</si>
  <si>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</si>
  <si>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</si>
  <si>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</si>
  <si>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</si>
  <si>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</si>
  <si>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</si>
  <si>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</si>
  <si>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</si>
  <si>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</si>
  <si>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</si>
  <si>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</si>
  <si>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</si>
  <si>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</si>
  <si>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</si>
  <si>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</si>
  <si>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</si>
  <si>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</si>
  <si>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</si>
  <si>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</si>
  <si>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</si>
  <si>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</si>
  <si>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</si>
  <si>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</si>
  <si>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</si>
  <si>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</si>
  <si>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</si>
  <si>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</si>
  <si>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</si>
  <si>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</si>
  <si>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</si>
  <si>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</si>
  <si>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</si>
  <si>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</si>
  <si>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</si>
  <si>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</si>
  <si>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</si>
  <si>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</si>
  <si>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</si>
  <si>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</si>
  <si>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</si>
  <si>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</si>
  <si>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</si>
  <si>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</si>
  <si>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</si>
  <si>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</si>
  <si>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</si>
  <si>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</si>
  <si>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</si>
  <si>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</si>
  <si>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</si>
  <si>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</si>
  <si>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</si>
  <si>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</si>
  <si>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</si>
  <si>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</si>
  <si>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</si>
  <si>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</si>
  <si>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</si>
  <si>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</si>
  <si>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</si>
  <si>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</si>
  <si>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</si>
  <si>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</si>
  <si>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</si>
  <si>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</si>
  <si>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</si>
  <si>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</si>
  <si>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</si>
  <si>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</si>
  <si>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</si>
  <si>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</si>
  <si>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</si>
  <si>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</si>
  <si>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</si>
  <si>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</si>
  <si>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</si>
  <si>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</si>
  <si>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</si>
  <si>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</si>
  <si>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</si>
  <si>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</si>
  <si>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</si>
  <si>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</si>
  <si>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</si>
  <si>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</si>
  <si>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</si>
  <si>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</si>
  <si>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</si>
  <si>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</si>
  <si>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</si>
  <si>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</si>
  <si>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</si>
  <si>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</si>
  <si>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</si>
  <si>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</si>
  <si>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</si>
  <si>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</si>
  <si>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</si>
  <si>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</si>
  <si>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</si>
  <si>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</si>
  <si>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</si>
  <si>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</si>
  <si>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</si>
  <si>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</si>
  <si>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</si>
  <si>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</si>
  <si>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</si>
  <si>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</si>
  <si>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</si>
  <si>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</si>
  <si>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</si>
  <si>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</si>
  <si>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</si>
  <si>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</si>
  <si>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</si>
  <si>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</si>
  <si>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</si>
  <si>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</si>
  <si>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</si>
  <si>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</si>
  <si>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</si>
  <si>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</si>
  <si>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</si>
  <si>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</si>
  <si>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</si>
  <si>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</si>
  <si>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</si>
  <si>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</si>
  <si>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</si>
  <si>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</si>
  <si>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</si>
  <si>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</si>
  <si>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</si>
  <si>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</si>
  <si>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</si>
  <si>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</si>
  <si>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</si>
  <si>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</si>
  <si>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</si>
  <si>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</si>
  <si>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</si>
  <si>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</si>
  <si>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</si>
  <si>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</si>
  <si>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</si>
  <si>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</si>
  <si>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</si>
  <si>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</si>
  <si>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</si>
  <si>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</si>
  <si>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</si>
  <si>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</si>
  <si>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</si>
  <si>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</si>
  <si>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</si>
  <si>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</si>
  <si>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</si>
  <si>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</si>
  <si>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</si>
  <si>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</si>
  <si>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</si>
  <si>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</si>
  <si>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</si>
  <si>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</si>
  <si>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</si>
  <si>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</si>
  <si>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</si>
  <si>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</si>
  <si>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</si>
  <si>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</si>
  <si>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</si>
  <si>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</si>
  <si>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</si>
  <si>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</si>
  <si>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</si>
  <si>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</si>
  <si>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</si>
  <si>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</si>
  <si>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</si>
  <si>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</si>
  <si>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</si>
  <si>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</si>
  <si>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</si>
  <si>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</si>
  <si>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</si>
  <si>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</si>
  <si>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</si>
  <si>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</si>
  <si>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</si>
  <si>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</si>
  <si>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</si>
  <si>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</si>
  <si>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</si>
  <si>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</si>
  <si>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</si>
  <si>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</si>
  <si>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</si>
  <si>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</si>
  <si>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</si>
  <si>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</si>
  <si>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</si>
  <si>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</si>
  <si>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</si>
  <si>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</si>
  <si>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</si>
  <si>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</si>
  <si>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</si>
  <si>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</si>
  <si>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</si>
  <si>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</si>
  <si>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</si>
  <si>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</si>
  <si>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</si>
  <si>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</si>
  <si>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</si>
  <si>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</si>
  <si>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</si>
  <si>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</si>
  <si>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</si>
  <si>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</si>
  <si>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</si>
  <si>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</si>
  <si>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</si>
  <si>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</si>
  <si>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</si>
  <si>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</si>
  <si>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</si>
  <si>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</si>
  <si>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</si>
  <si>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</si>
  <si>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</si>
  <si>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</si>
  <si>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</si>
  <si>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</si>
  <si>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</si>
  <si>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</si>
  <si>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</si>
  <si>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</si>
  <si>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</si>
  <si>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</si>
  <si>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</si>
  <si>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</si>
  <si>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</si>
  <si>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</si>
  <si>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</si>
  <si>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</si>
  <si>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</si>
  <si>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</si>
  <si>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</si>
  <si>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</si>
  <si>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</si>
  <si>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</si>
  <si>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</si>
  <si>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</si>
  <si>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</si>
  <si>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</si>
  <si>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</si>
  <si>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</si>
  <si>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</si>
  <si>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</si>
  <si>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</si>
  <si>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</si>
  <si>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</si>
  <si>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</si>
  <si>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</si>
  <si>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</si>
  <si>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</si>
  <si>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</si>
  <si>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</si>
  <si>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</si>
  <si>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</si>
  <si>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</si>
  <si>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</si>
  <si>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</si>
  <si>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</si>
  <si>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</si>
  <si>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</si>
  <si>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</si>
  <si>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</si>
  <si>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</si>
  <si>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</si>
  <si>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</si>
  <si>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</si>
  <si>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</si>
  <si>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</si>
  <si>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</si>
  <si>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</si>
  <si>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</si>
  <si>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</si>
  <si>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</si>
  <si>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</si>
  <si>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</si>
  <si>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</si>
  <si>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</si>
  <si>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</si>
  <si>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</si>
  <si>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</si>
  <si>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</si>
  <si>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</si>
  <si>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</si>
  <si>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</si>
  <si>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</si>
  <si>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</si>
  <si>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</si>
  <si>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</si>
  <si>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</si>
  <si>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</si>
  <si>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</si>
  <si>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</si>
  <si>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</si>
  <si>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</si>
  <si>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</si>
  <si>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</si>
  <si>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</si>
  <si>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</si>
  <si>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</si>
  <si>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</si>
  <si>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</si>
  <si>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</si>
  <si>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</si>
  <si>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</si>
  <si>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</si>
  <si>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</si>
  <si>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</si>
  <si>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</si>
  <si>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</si>
  <si>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</si>
  <si>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</si>
  <si>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</si>
  <si>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</si>
  <si>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</si>
  <si>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</si>
  <si>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</si>
  <si>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</si>
  <si>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</si>
  <si>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</si>
  <si>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</si>
  <si>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</si>
  <si>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</si>
  <si>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</si>
  <si>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</si>
  <si>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</si>
  <si>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</si>
  <si>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</si>
  <si>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</si>
  <si>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</si>
  <si>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</si>
  <si>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</si>
  <si>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</si>
  <si>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</si>
  <si>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</si>
  <si>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</si>
  <si>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</si>
  <si>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</si>
  <si>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</si>
  <si>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</si>
  <si>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</si>
  <si>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</si>
  <si>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</si>
  <si>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</si>
  <si>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</si>
  <si>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</si>
  <si>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</si>
  <si>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</si>
  <si>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</si>
  <si>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</si>
  <si>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</si>
  <si>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</si>
  <si>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</si>
  <si>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</si>
  <si>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</si>
  <si>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</si>
  <si>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</si>
  <si>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</si>
  <si>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</si>
  <si>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</si>
  <si>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</si>
  <si>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</si>
  <si>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</si>
  <si>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</si>
  <si>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</si>
  <si>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</si>
  <si>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</si>
  <si>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</si>
  <si>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</si>
  <si>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</si>
  <si>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</si>
  <si>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</si>
  <si>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</si>
  <si>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</si>
  <si>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</si>
  <si>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</si>
  <si>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</si>
  <si>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</si>
  <si>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</si>
  <si>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</si>
  <si>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</si>
  <si>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</si>
  <si>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</si>
  <si>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</si>
  <si>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</si>
  <si>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</si>
  <si>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</si>
  <si>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</si>
  <si>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</si>
  <si>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</si>
  <si>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</si>
  <si>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</si>
  <si>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</si>
  <si>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</si>
  <si>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</si>
  <si>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</si>
  <si>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</si>
  <si>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</si>
  <si>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</si>
  <si>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</si>
  <si>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</si>
  <si>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</si>
  <si>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</si>
  <si>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</si>
  <si>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</si>
  <si>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</si>
  <si>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</si>
  <si>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</si>
  <si>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</si>
  <si>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</si>
  <si>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</si>
  <si>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</si>
  <si>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</si>
  <si>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</si>
  <si>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</si>
  <si>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</si>
  <si>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</si>
  <si>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</si>
  <si>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</si>
  <si>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</si>
  <si>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</si>
  <si>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</si>
  <si>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</si>
  <si>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</si>
  <si>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</si>
  <si>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</si>
  <si>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</si>
  <si>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</si>
  <si>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</si>
  <si>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</si>
  <si>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</si>
  <si>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</si>
  <si>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</si>
  <si>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</si>
  <si>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</si>
  <si>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</si>
  <si>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</si>
  <si>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</si>
  <si>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</si>
  <si>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</si>
  <si>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</si>
  <si>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</si>
  <si>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</si>
  <si>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</si>
  <si>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</si>
  <si>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</si>
  <si>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</si>
  <si>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</si>
  <si>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</si>
  <si>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</si>
  <si>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</si>
  <si>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</si>
  <si>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</si>
  <si>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</si>
  <si>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</si>
  <si>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</si>
  <si>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</si>
  <si>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</si>
  <si>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</si>
  <si>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</si>
  <si>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</si>
  <si>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</si>
  <si>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</si>
  <si>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</si>
  <si>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</si>
  <si>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</si>
  <si>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</si>
  <si>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</si>
  <si>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</si>
  <si>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</si>
  <si>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</si>
  <si>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</si>
  <si>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</si>
  <si>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</si>
  <si>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</si>
  <si>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</si>
  <si>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</si>
  <si>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</si>
  <si>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</si>
  <si>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</si>
  <si>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</si>
  <si>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</si>
  <si>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</si>
  <si>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</si>
  <si>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</si>
  <si>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</si>
  <si>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</si>
  <si>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</si>
  <si>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</si>
  <si>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</si>
  <si>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</si>
  <si>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</si>
  <si>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</si>
  <si>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</si>
  <si>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</si>
  <si>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</si>
  <si>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</si>
  <si>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</si>
  <si>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</si>
  <si>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</si>
  <si>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</si>
  <si>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</si>
  <si>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</si>
  <si>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</si>
  <si>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</si>
  <si>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</si>
  <si>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</si>
  <si>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</si>
  <si>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</si>
  <si>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</si>
  <si>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</si>
  <si>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</si>
  <si>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</si>
  <si>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</si>
  <si>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</si>
  <si>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</si>
  <si>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</si>
  <si>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</si>
  <si>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</si>
  <si>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</si>
  <si>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</si>
  <si>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</si>
  <si>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</si>
  <si>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</si>
  <si>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</si>
  <si>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</si>
  <si>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</si>
  <si>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</si>
  <si>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</si>
  <si>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</si>
  <si>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</si>
  <si>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</si>
  <si>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</si>
  <si>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</si>
  <si>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</si>
  <si>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</si>
  <si>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</si>
  <si>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</si>
  <si>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</si>
  <si>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</si>
  <si>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</si>
  <si>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</si>
  <si>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</si>
  <si>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</si>
  <si>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</si>
  <si>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</si>
  <si>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</si>
  <si>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</si>
  <si>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</si>
  <si>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</si>
  <si>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</si>
  <si>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</si>
  <si>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</si>
  <si>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</si>
  <si>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</si>
  <si>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</si>
  <si>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</si>
  <si>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</si>
  <si>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</si>
  <si>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</si>
  <si>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</si>
  <si>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</si>
  <si>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</si>
  <si>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</si>
  <si>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</si>
  <si>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</si>
  <si>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</si>
  <si>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</si>
  <si>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</si>
  <si>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</si>
  <si>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</si>
  <si>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</si>
  <si>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</si>
  <si>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</si>
  <si>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</si>
  <si>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</si>
  <si>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</si>
  <si>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</si>
  <si>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</si>
  <si>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</si>
  <si>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</si>
  <si>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</si>
  <si>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</si>
  <si>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</si>
  <si>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</si>
  <si>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</si>
  <si>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</si>
  <si>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</si>
  <si>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</si>
  <si>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</si>
  <si>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</si>
  <si>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</si>
  <si>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</si>
  <si>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</si>
  <si>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</si>
  <si>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</si>
  <si>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</si>
  <si>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</si>
  <si>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</si>
  <si>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</si>
  <si>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</si>
  <si>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</si>
  <si>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</si>
  <si>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</si>
  <si>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</si>
  <si>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</si>
  <si>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</si>
  <si>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</si>
  <si>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</si>
  <si>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</si>
  <si>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</si>
  <si>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</si>
  <si>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</si>
  <si>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</si>
  <si>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</si>
  <si>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</si>
  <si>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</si>
  <si>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</si>
  <si>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</si>
  <si>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</si>
  <si>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</si>
  <si>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</si>
  <si>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</si>
  <si>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</si>
  <si>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</si>
  <si>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</si>
  <si>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</si>
  <si>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</si>
  <si>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</si>
  <si>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</si>
  <si>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</si>
  <si>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</si>
  <si>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</si>
  <si>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</si>
  <si>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</si>
  <si>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</si>
  <si>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</si>
  <si>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</si>
  <si>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</si>
  <si>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</si>
  <si>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</si>
  <si>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</si>
  <si>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</si>
  <si>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</si>
  <si>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</si>
  <si>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</si>
  <si>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</si>
  <si>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</si>
  <si>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</si>
  <si>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</si>
  <si>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</si>
  <si>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</si>
  <si>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</si>
  <si>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</si>
  <si>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</si>
  <si>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</si>
  <si>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</si>
  <si>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</si>
  <si>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</si>
  <si>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</si>
  <si>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</si>
  <si>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</si>
  <si>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</si>
  <si>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</si>
  <si>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</si>
  <si>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</si>
  <si>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</si>
  <si>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</si>
  <si>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</si>
  <si>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</si>
  <si>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</si>
  <si>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</si>
  <si>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</si>
  <si>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</si>
  <si>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</si>
  <si>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</si>
  <si>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</si>
  <si>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</si>
  <si>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</si>
  <si>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</si>
  <si>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</si>
  <si>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</si>
  <si>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</si>
  <si>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</si>
  <si>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</si>
  <si>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</si>
  <si>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</si>
  <si>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</si>
  <si>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</si>
  <si>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</si>
  <si>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</si>
  <si>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</si>
  <si>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</si>
  <si>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</si>
  <si>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</si>
  <si>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</si>
  <si>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</si>
  <si>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</si>
  <si>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</si>
  <si>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</si>
  <si>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</si>
  <si>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</si>
  <si>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</si>
  <si>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</si>
  <si>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</si>
  <si>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</si>
  <si>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</si>
  <si>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</si>
  <si>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</si>
  <si>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</si>
  <si>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</si>
  <si>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</si>
  <si>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</si>
  <si>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</si>
  <si>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</si>
  <si>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</si>
  <si>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</si>
  <si>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</si>
  <si>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</si>
  <si>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</si>
  <si>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</si>
  <si>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</si>
  <si>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</si>
  <si>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</si>
  <si>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</si>
  <si>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</si>
  <si>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</si>
  <si>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</si>
  <si>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</si>
  <si>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</si>
  <si>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</si>
  <si>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</si>
  <si>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</si>
  <si>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</si>
  <si>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</si>
  <si>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</si>
  <si>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</si>
  <si>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</si>
  <si>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</si>
  <si>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</si>
  <si>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</si>
  <si>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</si>
  <si>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</si>
  <si>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</si>
  <si>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</si>
  <si>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</si>
  <si>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</si>
  <si>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</si>
  <si>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</si>
  <si>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</si>
  <si>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</si>
  <si>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</si>
  <si>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</si>
  <si>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</si>
  <si>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</si>
  <si>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</si>
  <si>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</si>
  <si>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</si>
  <si>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</si>
  <si>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</si>
  <si>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</si>
  <si>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</si>
  <si>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</si>
  <si>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</si>
  <si>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</si>
  <si>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</si>
  <si>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</si>
  <si>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</si>
  <si>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</si>
  <si>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</si>
  <si>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</si>
  <si>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</si>
  <si>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</si>
  <si>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</si>
  <si>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</si>
  <si>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</si>
  <si>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</si>
  <si>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</si>
  <si>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</si>
  <si>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</si>
  <si>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</si>
  <si>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</si>
  <si>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</si>
  <si>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</si>
  <si>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</si>
  <si>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</si>
  <si>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</si>
  <si>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</si>
  <si>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</si>
  <si>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</si>
  <si>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</si>
  <si>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</si>
  <si>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</si>
  <si>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</si>
  <si>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</si>
  <si>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</si>
  <si>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</si>
  <si>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</si>
  <si>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</si>
  <si>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</si>
  <si>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</si>
  <si>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</si>
  <si>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</si>
  <si>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</si>
  <si>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</si>
  <si>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</si>
  <si>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</si>
  <si>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</si>
  <si>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</si>
  <si>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</si>
  <si>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</si>
  <si>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</si>
  <si>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</si>
  <si>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</si>
  <si>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</si>
  <si>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</si>
  <si>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</si>
  <si>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</si>
  <si>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</si>
  <si>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</si>
  <si>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</si>
  <si>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</si>
  <si>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</si>
  <si>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</si>
  <si>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</si>
  <si>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</si>
  <si>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</si>
  <si>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</si>
  <si>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</si>
  <si>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</si>
  <si>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</si>
  <si>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</si>
  <si>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</si>
  <si>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</si>
  <si>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</si>
  <si>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</si>
  <si>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</si>
  <si>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</si>
  <si>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</si>
  <si>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</si>
  <si>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</si>
  <si>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</si>
  <si>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</si>
  <si>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</si>
  <si>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</si>
  <si>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</si>
  <si>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</si>
  <si>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</si>
  <si>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</si>
  <si>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</si>
  <si>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</si>
  <si>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</si>
  <si>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</si>
  <si>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</si>
  <si>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</si>
  <si>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</si>
  <si>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</si>
  <si>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</si>
  <si>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</si>
  <si>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</si>
  <si>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</si>
  <si>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</si>
  <si>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</si>
  <si>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</si>
  <si>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</si>
  <si>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</si>
  <si>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</si>
  <si>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</si>
  <si>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</si>
  <si>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</si>
  <si>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</si>
  <si>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</si>
  <si>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</si>
  <si>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</si>
  <si>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</si>
  <si>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</si>
  <si>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</si>
  <si>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</si>
  <si>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</si>
  <si>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</si>
  <si>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</si>
  <si>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</si>
  <si>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</si>
  <si>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</si>
  <si>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</si>
  <si>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</si>
  <si>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</si>
  <si>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</si>
  <si>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</si>
  <si>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</si>
  <si>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</si>
  <si>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</si>
  <si>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</si>
  <si>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</si>
  <si>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</si>
  <si>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</si>
  <si>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</si>
  <si>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</si>
  <si>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</si>
  <si>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</si>
  <si>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</si>
  <si>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</si>
  <si>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</si>
  <si>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</si>
  <si>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</si>
  <si>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</si>
  <si>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</si>
  <si>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</si>
  <si>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</si>
  <si>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</si>
  <si>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</si>
  <si>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</si>
  <si>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</si>
  <si>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</si>
  <si>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</si>
  <si>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</si>
  <si>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</si>
  <si>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</si>
  <si>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</si>
  <si>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</si>
  <si>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</si>
  <si>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</si>
  <si>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</si>
  <si>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</si>
  <si>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</si>
  <si>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</si>
  <si>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</si>
  <si>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</si>
  <si>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</si>
  <si>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</si>
  <si>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</si>
  <si>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</si>
  <si>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</si>
  <si>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</si>
  <si>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</si>
  <si>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</si>
  <si>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</si>
  <si>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</si>
  <si>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</si>
  <si>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</si>
  <si>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</si>
  <si>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</si>
  <si>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</si>
  <si>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</si>
  <si>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</si>
  <si>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</si>
  <si>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</si>
  <si>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</si>
  <si>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</si>
  <si>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</si>
  <si>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</si>
  <si>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</si>
  <si>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</si>
  <si>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</si>
  <si>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</si>
  <si>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</si>
  <si>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</si>
  <si>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</si>
  <si>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</si>
  <si>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</si>
  <si>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</si>
  <si>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</si>
  <si>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</si>
  <si>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</si>
  <si>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</si>
  <si>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</si>
  <si>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</si>
  <si>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</si>
  <si>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</si>
  <si>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</si>
  <si>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</si>
  <si>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</si>
  <si>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</si>
  <si>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</si>
  <si>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</si>
  <si>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</si>
  <si>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</si>
  <si>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</si>
  <si>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</si>
  <si>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</si>
  <si>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</si>
  <si>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</si>
  <si>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</si>
  <si>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</si>
  <si>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</si>
  <si>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</si>
  <si>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</si>
  <si>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</si>
  <si>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</si>
  <si>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</si>
  <si>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</si>
  <si>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</si>
  <si>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</si>
  <si>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</si>
  <si>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</si>
  <si>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</si>
  <si>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</si>
  <si>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</si>
  <si>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</si>
  <si>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</si>
  <si>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</si>
  <si>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</si>
  <si>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</si>
  <si>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</si>
  <si>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</si>
  <si>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</si>
  <si>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</si>
  <si>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</si>
  <si>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</si>
  <si>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</si>
  <si>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</si>
  <si>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</si>
  <si>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</si>
  <si>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</si>
  <si>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</si>
  <si>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</si>
  <si>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</si>
  <si>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</si>
  <si>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</si>
  <si>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</si>
  <si>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</si>
  <si>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</si>
  <si>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</si>
  <si>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</si>
  <si>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</si>
  <si>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</si>
  <si>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</si>
  <si>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</si>
  <si>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</si>
  <si>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</si>
  <si>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</si>
  <si>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</si>
  <si>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</si>
  <si>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</si>
  <si>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</si>
  <si>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</si>
  <si>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</si>
  <si>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</si>
  <si>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</si>
  <si>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</si>
  <si>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</si>
  <si>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</si>
  <si>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</si>
  <si>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</si>
  <si>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</si>
  <si>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</si>
  <si>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</si>
  <si>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</si>
  <si>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</si>
  <si>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</si>
  <si>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</si>
  <si>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</si>
  <si>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</si>
  <si>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</si>
  <si>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</si>
  <si>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</si>
  <si>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</si>
  <si>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</si>
  <si>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</si>
  <si>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</si>
  <si>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</si>
  <si>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</si>
  <si>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</si>
  <si>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</si>
  <si>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</si>
  <si>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</si>
  <si>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</si>
  <si>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</si>
  <si>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</si>
  <si>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</si>
  <si>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</si>
  <si>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</si>
  <si>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</si>
  <si>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</si>
  <si>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</si>
  <si>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</si>
  <si>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</si>
  <si>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</si>
  <si>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</si>
  <si>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</si>
  <si>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</si>
  <si>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</si>
  <si>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</si>
  <si>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</si>
  <si>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</si>
  <si>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</si>
  <si>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</si>
  <si>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</si>
  <si>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</si>
  <si>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</si>
  <si>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</si>
  <si>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</si>
  <si>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</si>
  <si>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</si>
  <si>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</si>
  <si>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</si>
  <si>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</si>
  <si>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</si>
  <si>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</si>
  <si>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</si>
  <si>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</si>
  <si>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</si>
  <si>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</si>
  <si>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</si>
  <si>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</si>
  <si>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</si>
  <si>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</si>
  <si>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</si>
  <si>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</si>
  <si>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</si>
  <si>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</si>
  <si>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</si>
  <si>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</si>
  <si>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</si>
  <si>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</si>
  <si>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</si>
  <si>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</si>
  <si>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</si>
  <si>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</si>
  <si>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</si>
  <si>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</si>
  <si>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</si>
  <si>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</si>
  <si>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</si>
  <si>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</si>
  <si>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</si>
  <si>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</si>
  <si>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</si>
  <si>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</si>
  <si>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</si>
  <si>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</si>
  <si>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</si>
  <si>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</si>
  <si>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</si>
  <si>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</si>
  <si>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</si>
  <si>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</si>
  <si>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</si>
  <si>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</si>
  <si>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</si>
  <si>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</si>
  <si>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</si>
  <si>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</si>
  <si>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</si>
  <si>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</si>
  <si>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</si>
  <si>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</si>
  <si>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</si>
  <si>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</si>
  <si>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</si>
  <si>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</si>
  <si>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</si>
  <si>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</si>
  <si>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</si>
  <si>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</si>
  <si>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</si>
  <si>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</si>
  <si>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</si>
  <si>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</si>
  <si>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</si>
  <si>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</si>
  <si>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</si>
  <si>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</si>
  <si>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</si>
  <si>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</si>
  <si>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</si>
  <si>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</si>
  <si>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</si>
  <si>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</si>
  <si>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</si>
  <si>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</si>
  <si>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</si>
  <si>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</si>
  <si>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</si>
  <si>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</si>
  <si>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</si>
  <si>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</si>
  <si>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</si>
  <si>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</si>
  <si>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</si>
  <si>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</si>
  <si>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</si>
  <si>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</si>
  <si>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</si>
  <si>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</si>
  <si>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</si>
  <si>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</si>
  <si>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</si>
  <si>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</si>
  <si>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</si>
  <si>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</si>
  <si>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</si>
  <si>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</si>
  <si>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</si>
  <si>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</si>
  <si>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</si>
  <si>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</si>
  <si>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</si>
  <si>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</si>
  <si>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</si>
  <si>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</si>
  <si>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</si>
  <si>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</si>
  <si>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</si>
  <si>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</si>
  <si>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</si>
  <si>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</si>
  <si>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</si>
  <si>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</si>
  <si>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</si>
  <si>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</si>
  <si>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</si>
  <si>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</si>
  <si>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</si>
  <si>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</si>
  <si>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</si>
  <si>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</si>
  <si>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</si>
  <si>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</si>
  <si>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</si>
  <si>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</si>
  <si>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</si>
  <si>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</si>
  <si>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</si>
  <si>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</si>
  <si>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</si>
  <si>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</si>
  <si>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</si>
  <si>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</si>
  <si>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</si>
  <si>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</si>
  <si>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</si>
  <si>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</si>
  <si>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</si>
  <si>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</si>
  <si>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</si>
  <si>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</si>
  <si>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</si>
  <si>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</si>
  <si>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</si>
  <si>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</si>
  <si>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</si>
  <si>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</si>
  <si>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</si>
  <si>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</si>
  <si>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</si>
  <si>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</si>
  <si>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</si>
  <si>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</si>
  <si>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</si>
  <si>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</si>
  <si>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</si>
  <si>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</si>
  <si>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</si>
  <si>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</si>
  <si>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</si>
  <si>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</si>
  <si>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</si>
  <si>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</si>
  <si>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</si>
  <si>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</si>
  <si>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</si>
  <si>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</si>
  <si>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</si>
  <si>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</si>
  <si>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</si>
  <si>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</si>
  <si>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</si>
  <si>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</si>
  <si>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</si>
  <si>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</si>
  <si>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</si>
  <si>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</si>
  <si>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</si>
  <si>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</si>
  <si>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</si>
  <si>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</si>
  <si>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</si>
  <si>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</si>
  <si>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</si>
  <si>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</si>
  <si>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</si>
  <si>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</si>
  <si>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</si>
  <si>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</si>
  <si>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</si>
  <si>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</si>
  <si>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</si>
  <si>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</si>
  <si>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</si>
  <si>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</si>
  <si>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</si>
  <si>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</si>
  <si>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</si>
  <si>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</si>
  <si>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</si>
  <si>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</si>
  <si>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</si>
  <si>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</si>
  <si>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</si>
  <si>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</si>
  <si>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</si>
  <si>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</si>
  <si>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</si>
  <si>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</si>
  <si>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</si>
  <si>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</si>
  <si>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</si>
  <si>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</si>
  <si>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</si>
  <si>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</si>
  <si>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</si>
  <si>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</si>
  <si>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</si>
  <si>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</si>
  <si>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</si>
  <si>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</si>
  <si>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</si>
  <si>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</si>
  <si>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</si>
  <si>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</si>
  <si>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</si>
  <si>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</si>
  <si>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</si>
  <si>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</si>
  <si>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</si>
  <si>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</si>
  <si>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</si>
  <si>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</si>
  <si>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</si>
  <si>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</si>
  <si>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</si>
  <si>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</si>
  <si>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</si>
  <si>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</si>
  <si>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</si>
  <si>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</si>
  <si>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</si>
  <si>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</si>
  <si>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</si>
  <si>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</si>
  <si>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</si>
  <si>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</si>
  <si>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</si>
  <si>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</si>
  <si>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</si>
  <si>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</si>
  <si>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</si>
  <si>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</si>
  <si>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</si>
  <si>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</si>
  <si>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</si>
  <si>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</si>
  <si>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</si>
  <si>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</si>
  <si>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</si>
  <si>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</si>
  <si>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</si>
  <si>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</si>
  <si>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</si>
  <si>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</si>
  <si>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</si>
  <si>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</si>
  <si>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</si>
  <si>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</si>
  <si>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</si>
  <si>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</si>
  <si>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</si>
  <si>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</si>
  <si>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</si>
  <si>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</si>
  <si>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</si>
  <si>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</si>
  <si>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</si>
  <si>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</si>
  <si>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</si>
  <si>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</si>
  <si>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</si>
  <si>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</si>
  <si>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</si>
  <si>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</si>
  <si>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</si>
  <si>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</si>
  <si>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</si>
  <si>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</si>
  <si>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</si>
  <si>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</si>
  <si>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</si>
  <si>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</si>
  <si>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</si>
  <si>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</si>
  <si>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</si>
  <si>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</si>
  <si>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</si>
  <si>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</si>
  <si>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</si>
  <si>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</si>
  <si>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</si>
  <si>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</si>
  <si>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</si>
  <si>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</si>
  <si>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</si>
  <si>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</si>
  <si>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</si>
  <si>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</si>
  <si>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</si>
  <si>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</si>
  <si>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</si>
  <si>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</si>
  <si>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</si>
  <si>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</si>
  <si>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</si>
  <si>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</si>
  <si>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</si>
  <si>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</si>
  <si>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</si>
  <si>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</si>
  <si>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</si>
  <si>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</si>
  <si>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</si>
  <si>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</si>
  <si>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</si>
  <si>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</si>
  <si>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</si>
  <si>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</si>
  <si>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</si>
  <si>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</si>
  <si>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</si>
  <si>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</si>
  <si>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</si>
  <si>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</si>
  <si>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</si>
  <si>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</si>
  <si>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</si>
  <si>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</si>
  <si>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</si>
  <si>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</si>
  <si>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</si>
  <si>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</si>
  <si>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</si>
  <si>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</si>
  <si>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</si>
  <si>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</si>
  <si>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</si>
  <si>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</si>
  <si>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</si>
  <si>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</si>
  <si>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</si>
  <si>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</si>
  <si>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</si>
  <si>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</si>
  <si>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</si>
  <si>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</si>
  <si>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</si>
  <si>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</si>
  <si>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</si>
  <si>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</si>
  <si>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</si>
  <si>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</si>
  <si>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</si>
  <si>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</si>
  <si>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</si>
  <si>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</si>
  <si>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</si>
  <si>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</si>
  <si>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</si>
  <si>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</si>
  <si>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</si>
  <si>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</si>
  <si>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</si>
  <si>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</si>
  <si>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</si>
  <si>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</si>
  <si>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</si>
  <si>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</si>
  <si>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</si>
  <si>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</si>
  <si>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</si>
  <si>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</si>
  <si>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</si>
  <si>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</si>
  <si>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</si>
  <si>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</si>
  <si>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</si>
  <si>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</si>
  <si>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</si>
  <si>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</si>
  <si>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</si>
  <si>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</si>
  <si>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</si>
  <si>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</si>
  <si>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</si>
  <si>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</si>
  <si>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</si>
  <si>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</si>
  <si>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</si>
  <si>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</si>
  <si>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</si>
  <si>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</si>
  <si>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</si>
  <si>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</si>
  <si>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</si>
  <si>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</si>
  <si>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</si>
  <si>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</si>
  <si>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</si>
  <si>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</si>
  <si>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</si>
  <si>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</si>
  <si>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</si>
  <si>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</si>
  <si>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</si>
  <si>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</si>
  <si>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</si>
  <si>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</si>
  <si>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</si>
  <si>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</si>
  <si>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</si>
  <si>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</si>
  <si>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</si>
  <si>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</si>
  <si>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</si>
  <si>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</si>
  <si>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</si>
  <si>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</si>
  <si>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</si>
  <si>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</si>
  <si>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</si>
  <si>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</si>
  <si>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</si>
  <si>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</si>
  <si>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</si>
  <si>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</si>
  <si>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</si>
  <si>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</si>
  <si>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</si>
  <si>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</si>
  <si>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</si>
  <si>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</si>
  <si>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</si>
  <si>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</si>
  <si>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</si>
  <si>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</si>
  <si>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</si>
  <si>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</si>
  <si>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</si>
  <si>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</si>
  <si>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</si>
  <si>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</si>
  <si>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</si>
  <si>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</si>
  <si>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</si>
  <si>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</si>
  <si>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</si>
  <si>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</si>
  <si>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</si>
  <si>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</si>
  <si>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</si>
  <si>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</si>
  <si>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</si>
  <si>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</si>
  <si>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</si>
  <si>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</si>
  <si>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</si>
  <si>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</si>
  <si>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</si>
  <si>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</si>
  <si>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</si>
  <si>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</si>
  <si>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</si>
  <si>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</si>
  <si>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</si>
  <si>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</si>
  <si>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</si>
  <si>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</si>
  <si>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</si>
  <si>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</si>
  <si>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</si>
  <si>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</si>
  <si>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</si>
  <si>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</si>
  <si>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</si>
  <si>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</si>
  <si>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</si>
  <si>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</si>
  <si>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</si>
  <si>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</si>
  <si>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</si>
  <si>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</si>
  <si>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</si>
  <si>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</si>
  <si>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</si>
  <si>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</si>
  <si>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</si>
  <si>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</si>
  <si>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</si>
  <si>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</si>
  <si>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</si>
  <si>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</si>
  <si>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</si>
  <si>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</si>
  <si>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</si>
  <si>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</si>
  <si>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</si>
  <si>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</si>
  <si>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</si>
  <si>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</si>
  <si>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</si>
  <si>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</si>
  <si>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</si>
  <si>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</si>
  <si>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</si>
  <si>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</si>
  <si>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</si>
  <si>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</si>
  <si>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</si>
  <si>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</si>
  <si>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</si>
  <si>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</si>
  <si>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</si>
  <si>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</si>
  <si>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</si>
  <si>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</si>
  <si>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</si>
  <si>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</si>
  <si>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</si>
  <si>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</si>
  <si>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</si>
  <si>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</si>
  <si>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</si>
  <si>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</si>
  <si>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</si>
  <si>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</si>
  <si>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</si>
  <si>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</si>
  <si>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</si>
  <si>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</si>
  <si>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</si>
  <si>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</si>
  <si>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</si>
  <si>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</si>
  <si>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</si>
  <si>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</si>
  <si>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</si>
  <si>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</si>
  <si>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</si>
  <si>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</si>
  <si>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</si>
  <si>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</si>
  <si>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</si>
  <si>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</si>
  <si>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</si>
  <si>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</si>
  <si>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</si>
  <si>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</si>
  <si>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</si>
  <si>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</si>
  <si>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</si>
  <si>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</si>
  <si>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</si>
  <si>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</si>
  <si>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</si>
  <si>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</si>
  <si>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</si>
  <si>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</si>
  <si>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</si>
  <si>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</si>
  <si>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</si>
  <si>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</si>
  <si>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</si>
  <si>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</si>
  <si>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</si>
  <si>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</si>
  <si>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</si>
  <si>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</si>
  <si>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</si>
  <si>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</si>
  <si>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</si>
  <si>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</si>
  <si>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</si>
  <si>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</si>
  <si>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</si>
  <si>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</si>
  <si>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</si>
  <si>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</si>
  <si>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</si>
  <si>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</si>
  <si>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</si>
  <si>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</si>
  <si>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</si>
  <si>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</si>
  <si>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</si>
  <si>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</si>
  <si>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</si>
  <si>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</si>
  <si>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</si>
  <si>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</si>
  <si>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</si>
  <si>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</si>
  <si>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</si>
  <si>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</si>
  <si>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</si>
  <si>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</si>
  <si>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</si>
  <si>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</si>
  <si>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</si>
  <si>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</si>
  <si>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</si>
  <si>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</si>
  <si>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</si>
  <si>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</si>
  <si>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</si>
  <si>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</si>
  <si>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</si>
  <si>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</si>
  <si>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</si>
  <si>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</si>
  <si>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</si>
  <si>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</si>
  <si>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</si>
  <si>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</si>
  <si>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</si>
  <si>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</si>
  <si>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</si>
  <si>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</si>
  <si>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</si>
  <si>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</si>
  <si>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</si>
  <si>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</si>
  <si>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</si>
  <si>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</si>
  <si>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</si>
  <si>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</si>
  <si>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</si>
  <si>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</si>
  <si>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</si>
  <si>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</si>
  <si>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</si>
  <si>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</si>
  <si>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</si>
  <si>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</si>
  <si>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</si>
  <si>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</si>
  <si>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</si>
  <si>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</si>
  <si>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</si>
  <si>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</si>
  <si>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</si>
  <si>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</si>
  <si>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</si>
  <si>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</si>
  <si>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</si>
  <si>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</si>
  <si>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</si>
  <si>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</si>
  <si>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</si>
  <si>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</si>
  <si>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</si>
  <si>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</si>
  <si>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</si>
  <si>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</si>
  <si>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</si>
  <si>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</si>
  <si>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</si>
  <si>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</si>
  <si>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</si>
  <si>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</si>
  <si>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</si>
  <si>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</si>
  <si>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</si>
  <si>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</si>
  <si>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</si>
  <si>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</si>
  <si>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</si>
  <si>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</si>
  <si>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</si>
  <si>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</si>
  <si>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</si>
  <si>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</si>
  <si>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</si>
  <si>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</si>
  <si>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</si>
  <si>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</si>
  <si>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</si>
  <si>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</si>
  <si>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</si>
  <si>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</si>
  <si>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</si>
  <si>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</si>
  <si>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</si>
  <si>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</si>
  <si>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</si>
  <si>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</si>
  <si>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</si>
  <si>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</si>
  <si>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</si>
  <si>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</si>
  <si>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</si>
  <si>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</si>
  <si>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</si>
  <si>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</si>
  <si>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</si>
  <si>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</si>
  <si>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</si>
  <si>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</si>
  <si>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</si>
  <si>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</si>
  <si>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</si>
  <si>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</si>
  <si>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</si>
  <si>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</si>
  <si>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</si>
  <si>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</si>
  <si>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</si>
  <si>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</si>
  <si>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</si>
  <si>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</si>
  <si>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</si>
  <si>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</si>
  <si>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</si>
  <si>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</si>
  <si>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</si>
  <si>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</si>
  <si>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</si>
  <si>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</si>
  <si>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</si>
  <si>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</si>
  <si>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</si>
  <si>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</si>
  <si>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</si>
  <si>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</si>
  <si>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</si>
  <si>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</si>
  <si>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</si>
  <si>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</si>
  <si>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</si>
  <si>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</si>
  <si>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</si>
  <si>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</si>
  <si>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</si>
  <si>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</si>
  <si>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</si>
  <si>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</si>
  <si>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</si>
  <si>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</si>
  <si>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</si>
  <si>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</si>
  <si>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</si>
  <si>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</si>
  <si>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</si>
  <si>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</si>
  <si>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</si>
  <si>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</si>
  <si>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</si>
  <si>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</si>
  <si>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</si>
  <si>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</si>
  <si>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</si>
  <si>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</si>
  <si>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</si>
  <si>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</si>
  <si>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</si>
  <si>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</si>
  <si>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</si>
  <si>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</si>
  <si>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</si>
  <si>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</si>
  <si>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</si>
  <si>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</si>
  <si>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</si>
  <si>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</si>
  <si>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</si>
  <si>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</si>
  <si>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</si>
  <si>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</si>
  <si>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</si>
  <si>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</si>
  <si>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</si>
  <si>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</si>
  <si>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</si>
  <si>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</si>
  <si>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</si>
  <si>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</si>
  <si>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</si>
  <si>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</si>
  <si>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</si>
  <si>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</si>
  <si>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</si>
  <si>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</si>
  <si>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</si>
  <si>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</si>
  <si>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</si>
  <si>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</si>
  <si>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</si>
  <si>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</si>
  <si>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</si>
  <si>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</si>
  <si>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</si>
  <si>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</si>
  <si>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</si>
  <si>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</si>
  <si>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</si>
  <si>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</si>
  <si>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</si>
  <si>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</si>
  <si>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</si>
  <si>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</si>
  <si>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</si>
  <si>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</si>
  <si>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</si>
  <si>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</si>
  <si>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</si>
  <si>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</si>
  <si>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</si>
  <si>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</si>
  <si>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</si>
  <si>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</si>
  <si>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</si>
  <si>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</si>
  <si>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</si>
  <si>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</si>
  <si>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</si>
  <si>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</si>
  <si>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</si>
  <si>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</si>
  <si>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</si>
  <si>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</si>
  <si>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</si>
  <si>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</si>
  <si>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</si>
  <si>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</si>
  <si>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</si>
  <si>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</si>
  <si>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</si>
  <si>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</si>
  <si>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</si>
  <si>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</si>
  <si>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</si>
  <si>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</si>
  <si>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</si>
  <si>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</si>
  <si>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</si>
  <si>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</si>
  <si>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</si>
  <si>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</si>
  <si>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</si>
  <si>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</si>
  <si>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</si>
  <si>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</si>
  <si>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</si>
  <si>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</si>
  <si>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</si>
  <si>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</si>
  <si>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</si>
  <si>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</si>
  <si>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</si>
  <si>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</si>
  <si>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</si>
  <si>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</si>
  <si>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</si>
  <si>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</si>
  <si>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</si>
  <si>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</si>
  <si>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</si>
  <si>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</si>
  <si>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</si>
  <si>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</si>
  <si>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</si>
  <si>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</si>
  <si>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</si>
  <si>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</si>
  <si>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</si>
  <si>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</si>
  <si>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</si>
  <si>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</si>
  <si>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</si>
  <si>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</si>
  <si>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</si>
  <si>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</si>
  <si>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</si>
  <si>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</si>
  <si>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</si>
  <si>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</si>
  <si>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</si>
  <si>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</si>
  <si>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</si>
  <si>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</si>
  <si>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</si>
  <si>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</si>
  <si>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</si>
  <si>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</si>
  <si>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</si>
  <si>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</si>
  <si>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</si>
  <si>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</si>
  <si>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</si>
  <si>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</si>
  <si>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</si>
  <si>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</si>
  <si>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</si>
  <si>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</si>
  <si>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</si>
  <si>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</si>
  <si>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</si>
  <si>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</si>
  <si>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</si>
  <si>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</si>
  <si>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</si>
  <si>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</si>
  <si>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</si>
  <si>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</si>
  <si>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</si>
  <si>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</si>
  <si>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</si>
  <si>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</si>
  <si>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</si>
  <si>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</si>
  <si>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</si>
  <si>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</si>
  <si>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</si>
  <si>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</si>
  <si>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</si>
  <si>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</si>
  <si>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</si>
  <si>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</si>
  <si>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</si>
  <si>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</si>
  <si>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</si>
  <si>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</si>
  <si>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</si>
  <si>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</si>
  <si>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</si>
  <si>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</si>
  <si>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</si>
  <si>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</si>
  <si>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</si>
  <si>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</si>
  <si>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</si>
  <si>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</si>
  <si>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</si>
  <si>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</si>
  <si>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</si>
  <si>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</si>
  <si>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</si>
  <si>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</si>
  <si>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</si>
  <si>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</si>
  <si>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</si>
  <si>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</si>
  <si>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</si>
  <si>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</si>
  <si>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</si>
  <si>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</si>
  <si>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</si>
  <si>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</si>
  <si>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</si>
  <si>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</si>
  <si>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</si>
  <si>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</si>
  <si>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</si>
  <si>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</si>
  <si>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</si>
  <si>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</si>
  <si>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</si>
  <si>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</si>
  <si>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</si>
  <si>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</si>
  <si>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</si>
  <si>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</si>
  <si>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</si>
  <si>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</si>
  <si>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</si>
  <si>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</si>
  <si>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</si>
  <si>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</si>
  <si>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</si>
  <si>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</si>
  <si>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</si>
  <si>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</si>
  <si>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</si>
  <si>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</si>
  <si>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</si>
  <si>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</si>
  <si>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</si>
  <si>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</si>
  <si>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</si>
  <si>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</si>
  <si>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</si>
  <si>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</si>
  <si>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</si>
  <si>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</si>
  <si>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</si>
  <si>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</si>
  <si>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</si>
  <si>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</si>
  <si>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</si>
  <si>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</si>
  <si>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</si>
  <si>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</si>
  <si>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</si>
  <si>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</si>
  <si>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</si>
  <si>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</si>
  <si>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</si>
  <si>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</si>
  <si>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</si>
  <si>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</si>
  <si>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</si>
  <si>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</si>
  <si>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</si>
  <si>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</si>
  <si>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</si>
  <si>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</si>
  <si>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</si>
  <si>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</si>
  <si>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</si>
  <si>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</si>
  <si>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</si>
  <si>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</si>
  <si>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</si>
  <si>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</si>
  <si>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</si>
  <si>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</si>
  <si>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</si>
  <si>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</si>
  <si>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</si>
  <si>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</si>
  <si>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</si>
  <si>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</si>
  <si>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</si>
  <si>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</si>
  <si>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</si>
  <si>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</si>
  <si>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</si>
  <si>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</si>
  <si>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</si>
  <si>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</si>
  <si>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</si>
  <si>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</si>
  <si>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</si>
  <si>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</si>
  <si>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</si>
  <si>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</si>
  <si>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</si>
  <si>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</si>
  <si>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</si>
  <si>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</si>
  <si>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</si>
  <si>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</si>
  <si>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</si>
  <si>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</si>
  <si>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</si>
  <si>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</si>
  <si>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</si>
  <si>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</si>
  <si>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</si>
  <si>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</si>
  <si>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</si>
  <si>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</si>
  <si>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</si>
  <si>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</si>
  <si>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</si>
  <si>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</si>
  <si>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</si>
  <si>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</si>
  <si>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</si>
  <si>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</si>
  <si>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</si>
  <si>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</si>
  <si>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</si>
  <si>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</si>
  <si>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</si>
  <si>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</si>
  <si>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</si>
  <si>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</si>
  <si>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</si>
  <si>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</si>
  <si>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</si>
  <si>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</si>
  <si>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</si>
  <si>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</si>
  <si>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</si>
  <si>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</si>
  <si>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</si>
  <si>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</si>
  <si>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</si>
  <si>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</si>
  <si>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</si>
  <si>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</si>
  <si>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</si>
  <si>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</si>
  <si>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</si>
  <si>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</si>
  <si>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</si>
  <si>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</si>
  <si>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</si>
  <si>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</si>
  <si>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</si>
  <si>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</si>
  <si>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</si>
  <si>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</si>
  <si>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</si>
  <si>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</si>
  <si>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</si>
  <si>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</si>
  <si>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</si>
  <si>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</si>
  <si>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</si>
  <si>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</si>
  <si>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</si>
  <si>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</si>
  <si>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</si>
  <si>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</si>
  <si>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</si>
  <si>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</si>
  <si>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</si>
  <si>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</si>
  <si>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</si>
  <si>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</si>
  <si>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</si>
  <si>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</si>
  <si>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</si>
  <si>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</si>
  <si>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</si>
  <si>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</si>
  <si>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</si>
  <si>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</si>
  <si>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</si>
  <si>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</si>
  <si>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</si>
  <si>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</si>
  <si>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</si>
  <si>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</si>
  <si>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</si>
  <si>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</si>
  <si>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</si>
  <si>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</si>
  <si>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</si>
  <si>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</si>
  <si>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</si>
  <si>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</si>
  <si>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</si>
  <si>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</si>
  <si>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</si>
  <si>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</si>
  <si>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</si>
  <si>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</si>
  <si>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</si>
  <si>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</si>
  <si>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</si>
  <si>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</si>
  <si>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</si>
  <si>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</si>
  <si>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</si>
  <si>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</si>
  <si>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</si>
  <si>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</si>
  <si>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</si>
  <si>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</si>
  <si>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</si>
  <si>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</si>
  <si>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</si>
  <si>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</si>
  <si>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</si>
  <si>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</si>
  <si>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</si>
  <si>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</si>
  <si>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</si>
  <si>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</si>
  <si>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</si>
  <si>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</si>
  <si>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</si>
  <si>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</si>
  <si>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</si>
  <si>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</si>
  <si>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</si>
  <si>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</si>
  <si>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</si>
  <si>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</si>
  <si>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</si>
  <si>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</si>
  <si>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</si>
  <si>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</si>
  <si>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</si>
  <si>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</si>
  <si>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</si>
  <si>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</si>
  <si>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</si>
  <si>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</si>
  <si>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</si>
  <si>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</si>
  <si>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</si>
  <si>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</si>
  <si>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</si>
  <si>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</si>
  <si>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</si>
  <si>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</si>
  <si>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</si>
  <si>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</si>
  <si>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</si>
  <si>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</si>
  <si>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</si>
  <si>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</si>
  <si>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</si>
  <si>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</si>
  <si>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</si>
  <si>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</si>
  <si>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</si>
  <si>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</si>
  <si>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</si>
  <si>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</si>
  <si>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</si>
  <si>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</si>
  <si>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</si>
  <si>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</si>
  <si>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</si>
  <si>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</si>
  <si>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</si>
  <si>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</si>
  <si>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</si>
  <si>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</si>
  <si>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</si>
  <si>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</si>
  <si>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</si>
  <si>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</si>
  <si>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</si>
  <si>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</si>
  <si>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</si>
  <si>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</si>
  <si>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</si>
  <si>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</si>
  <si>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</si>
  <si>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</si>
  <si>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</si>
  <si>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</si>
  <si>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</si>
  <si>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</si>
  <si>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</si>
  <si>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</si>
  <si>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</si>
  <si>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</si>
  <si>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</si>
  <si>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</si>
  <si>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</si>
  <si>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</si>
  <si>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</si>
  <si>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</si>
  <si>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</si>
  <si>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</si>
  <si>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</si>
  <si>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</si>
  <si>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</si>
  <si>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</si>
  <si>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</si>
  <si>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</si>
  <si>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</si>
  <si>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</si>
  <si>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</si>
  <si>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</si>
  <si>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</si>
  <si>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</si>
  <si>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</si>
  <si>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</si>
  <si>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</si>
  <si>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</si>
  <si>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</si>
  <si>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</si>
  <si>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</si>
  <si>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</si>
  <si>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</si>
  <si>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</si>
  <si>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</si>
  <si>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</si>
  <si>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</si>
  <si>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</si>
  <si>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</si>
  <si>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</si>
  <si>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</si>
  <si>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</si>
  <si>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</si>
  <si>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</si>
  <si>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</si>
  <si>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</si>
  <si>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</si>
  <si>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</si>
  <si>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</si>
  <si>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</si>
  <si>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</si>
  <si>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</si>
  <si>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</si>
  <si>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</si>
  <si>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</si>
  <si>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</si>
  <si>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</si>
  <si>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</si>
  <si>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</si>
  <si>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</si>
  <si>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</si>
  <si>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</si>
  <si>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</si>
  <si>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</si>
  <si>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</si>
  <si>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</si>
  <si>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</si>
  <si>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</si>
  <si>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</si>
  <si>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</si>
  <si>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</si>
  <si>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</si>
  <si>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</si>
  <si>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</si>
  <si>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</si>
  <si>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</si>
  <si>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</si>
  <si>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</si>
  <si>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</si>
  <si>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</si>
  <si>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</si>
  <si>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</si>
  <si>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</si>
  <si>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</si>
  <si>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</si>
  <si>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</si>
  <si>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</si>
  <si>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</si>
  <si>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</si>
  <si>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</si>
  <si>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</si>
  <si>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</si>
  <si>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</si>
  <si>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</si>
  <si>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</si>
  <si>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</si>
  <si>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</si>
  <si>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</si>
  <si>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</si>
  <si>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</si>
  <si>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</si>
  <si>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</si>
  <si>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</si>
  <si>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</si>
  <si>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</si>
  <si>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</si>
  <si>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</si>
  <si>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</si>
  <si>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</si>
  <si>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</si>
  <si>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</si>
  <si>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</si>
  <si>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</si>
  <si>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</si>
  <si>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</si>
  <si>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</si>
  <si>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</si>
  <si>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</si>
  <si>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</si>
  <si>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</si>
  <si>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</si>
  <si>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</si>
  <si>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</si>
  <si>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</si>
  <si>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</si>
  <si>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</si>
  <si>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</si>
  <si>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</si>
  <si>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</si>
  <si>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</si>
  <si>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</si>
  <si>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</si>
  <si>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</si>
  <si>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</si>
  <si>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</si>
  <si>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</si>
  <si>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</si>
  <si>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</si>
  <si>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</si>
  <si>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</si>
  <si>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</si>
  <si>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</si>
  <si>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</si>
  <si>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</si>
  <si>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</si>
  <si>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</si>
  <si>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</si>
  <si>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</si>
  <si>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</si>
  <si>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</si>
  <si>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</si>
  <si>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</si>
  <si>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</si>
  <si>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</si>
  <si>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</si>
  <si>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</si>
  <si>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</si>
  <si>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</si>
  <si>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</si>
  <si>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</si>
  <si>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</si>
  <si>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</si>
  <si>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</si>
  <si>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</si>
  <si>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</si>
  <si>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</si>
  <si>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</si>
  <si>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</si>
  <si>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</si>
  <si>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</si>
  <si>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</si>
  <si>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</si>
  <si>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</si>
  <si>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</si>
  <si>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</si>
  <si>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</si>
  <si>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</si>
  <si>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</si>
  <si>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</si>
  <si>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</si>
  <si>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</si>
  <si>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</si>
  <si>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</si>
  <si>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</si>
  <si>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</si>
  <si>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</si>
  <si>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</si>
  <si>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</si>
  <si>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</si>
  <si>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</si>
  <si>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</si>
  <si>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</si>
  <si>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</si>
  <si>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</si>
  <si>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</si>
  <si>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</si>
  <si>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</si>
  <si>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</si>
  <si>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</si>
  <si>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</si>
  <si>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</si>
  <si>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</si>
  <si>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</si>
  <si>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</si>
  <si>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</si>
  <si>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</si>
  <si>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</si>
  <si>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</si>
  <si>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</si>
  <si>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</si>
  <si>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</si>
  <si>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</si>
  <si>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</si>
  <si>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</si>
  <si>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</si>
  <si>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</si>
  <si>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</si>
  <si>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</si>
  <si>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</si>
  <si>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</si>
  <si>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</si>
  <si>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</si>
  <si>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</si>
  <si>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</si>
  <si>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</si>
  <si>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</si>
  <si>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</si>
  <si>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</si>
  <si>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</si>
  <si>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</si>
  <si>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</si>
  <si>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</si>
  <si>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</si>
  <si>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</si>
  <si>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</si>
  <si>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</si>
  <si>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</si>
  <si>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</si>
  <si>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</si>
  <si>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</si>
  <si>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</si>
  <si>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</si>
  <si>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</si>
  <si>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</si>
  <si>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</si>
  <si>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</si>
  <si>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</si>
  <si>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</si>
  <si>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</si>
  <si>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</si>
  <si>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</si>
  <si>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</si>
  <si>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</si>
  <si>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</si>
  <si>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</si>
  <si>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</si>
  <si>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</si>
  <si>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</si>
  <si>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</si>
  <si>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</si>
  <si>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</si>
  <si>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</si>
  <si>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</si>
  <si>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</si>
  <si>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</si>
  <si>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</si>
  <si>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</si>
  <si>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</si>
  <si>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</si>
  <si>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</si>
  <si>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</si>
  <si>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</si>
  <si>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</si>
  <si>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</si>
  <si>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</si>
  <si>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</si>
  <si>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</si>
  <si>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</si>
  <si>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</si>
  <si>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</si>
  <si>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</si>
  <si>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</si>
  <si>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</si>
  <si>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</si>
  <si>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</si>
  <si>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</si>
  <si>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</si>
  <si>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</si>
  <si>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</si>
  <si>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</si>
  <si>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</si>
  <si>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</si>
  <si>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</si>
  <si>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</si>
  <si>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</si>
  <si>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</si>
  <si>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</si>
  <si>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</si>
  <si>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</si>
  <si>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</si>
  <si>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</si>
  <si>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</si>
  <si>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</si>
  <si>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</si>
  <si>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</si>
  <si>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</si>
  <si>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</si>
  <si>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</si>
  <si>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</si>
  <si>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</si>
  <si>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</si>
  <si>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</si>
  <si>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</si>
  <si>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</si>
  <si>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</si>
  <si>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</si>
  <si>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</si>
  <si>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</si>
  <si>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</si>
  <si>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</si>
  <si>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</si>
  <si>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</si>
  <si>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</si>
  <si>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</si>
  <si>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</si>
  <si>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</si>
  <si>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</si>
  <si>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</si>
  <si>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</si>
  <si>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</si>
  <si>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</si>
  <si>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</si>
  <si>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</si>
  <si>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</si>
  <si>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</si>
  <si>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</si>
  <si>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</si>
  <si>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</si>
  <si>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</si>
  <si>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</si>
  <si>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</si>
  <si>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</si>
  <si>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</si>
  <si>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</si>
  <si>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</si>
  <si>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</si>
  <si>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</si>
  <si>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</si>
  <si>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</si>
  <si>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</si>
  <si>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</si>
  <si>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</si>
  <si>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</si>
  <si>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</si>
  <si>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</si>
  <si>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</si>
  <si>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</si>
  <si>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</si>
  <si>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</si>
  <si>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</si>
  <si>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</si>
  <si>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</si>
  <si>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</si>
  <si>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</si>
  <si>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</si>
  <si>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</si>
  <si>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</si>
  <si>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</si>
  <si>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</si>
  <si>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</si>
  <si>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</si>
  <si>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</si>
  <si>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</si>
  <si>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</si>
  <si>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</si>
  <si>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</si>
  <si>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</si>
  <si>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</si>
  <si>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</si>
  <si>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</si>
  <si>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</si>
  <si>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</si>
  <si>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</si>
  <si>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</si>
  <si>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</si>
  <si>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</si>
  <si>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</si>
  <si>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</si>
  <si>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</si>
  <si>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</si>
  <si>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</si>
  <si>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</si>
  <si>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</si>
  <si>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</si>
  <si>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</si>
  <si>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</si>
  <si>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</si>
  <si>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</si>
  <si>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</si>
  <si>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</si>
  <si>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</si>
  <si>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</si>
  <si>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</si>
  <si>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</si>
  <si>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</si>
  <si>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</si>
  <si>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</si>
  <si>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</si>
  <si>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</si>
  <si>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</si>
  <si>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</si>
  <si>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</si>
  <si>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</si>
  <si>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</si>
  <si>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</si>
  <si>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</si>
  <si>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</si>
  <si>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</si>
  <si>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</si>
  <si>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</si>
  <si>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</si>
  <si>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</si>
  <si>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</si>
  <si>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</si>
  <si>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</si>
  <si>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</si>
  <si>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</si>
  <si>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</si>
  <si>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</si>
  <si>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</si>
  <si>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</si>
  <si>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</si>
  <si>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</si>
  <si>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</si>
  <si>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</si>
  <si>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</si>
  <si>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</si>
  <si>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</si>
  <si>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</si>
  <si>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</si>
  <si>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</si>
  <si>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</si>
  <si>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</si>
  <si>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</si>
  <si>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</si>
  <si>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</si>
  <si>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</si>
  <si>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</si>
  <si>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</si>
  <si>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</si>
  <si>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</si>
  <si>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</si>
  <si>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</si>
  <si>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</si>
  <si>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</si>
  <si>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</si>
  <si>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</si>
  <si>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</si>
  <si>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</si>
  <si>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</si>
  <si>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</si>
  <si>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</si>
  <si>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</si>
  <si>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</si>
  <si>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</si>
  <si>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</si>
  <si>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</si>
  <si>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</si>
  <si>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</si>
  <si>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</si>
  <si>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</si>
  <si>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</si>
  <si>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</si>
  <si>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</si>
  <si>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</si>
  <si>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</si>
  <si>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</si>
  <si>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</si>
  <si>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</si>
  <si>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</si>
  <si>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</si>
  <si>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</si>
  <si>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</si>
  <si>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</si>
  <si>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</si>
  <si>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</si>
  <si>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</si>
  <si>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</si>
  <si>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</si>
  <si>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</si>
  <si>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</si>
  <si>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</si>
  <si>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</si>
  <si>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</si>
  <si>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</si>
  <si>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</si>
  <si>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</si>
  <si>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</si>
  <si>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</si>
  <si>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</si>
  <si>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</si>
  <si>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</si>
  <si>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</si>
  <si>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</si>
  <si>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</si>
  <si>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</si>
  <si>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</si>
  <si>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</si>
  <si>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</si>
  <si>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</si>
  <si>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</si>
  <si>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</si>
  <si>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</si>
  <si>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</si>
  <si>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</si>
  <si>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</si>
  <si>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</si>
  <si>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</si>
  <si>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</si>
  <si>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</si>
  <si>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</si>
  <si>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</si>
  <si>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</si>
  <si>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</si>
  <si>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</si>
  <si>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</si>
  <si>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</si>
  <si>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</si>
  <si>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</si>
  <si>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</si>
  <si>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</si>
  <si>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</si>
  <si>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</si>
  <si>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</si>
  <si>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</si>
  <si>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</si>
  <si>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</si>
  <si>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</si>
  <si>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</si>
  <si>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</si>
  <si>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</si>
  <si>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</si>
  <si>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</si>
  <si>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</si>
  <si>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</si>
  <si>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</si>
  <si>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</si>
  <si>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</si>
  <si>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</si>
  <si>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</si>
  <si>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</si>
  <si>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</si>
  <si>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</si>
  <si>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</si>
  <si>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</si>
  <si>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</si>
  <si>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</si>
  <si>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</si>
  <si>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</si>
  <si>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</si>
  <si>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</si>
  <si>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</si>
  <si>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</si>
  <si>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</si>
  <si>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</si>
  <si>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</si>
  <si>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</si>
  <si>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</si>
  <si>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</si>
  <si>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</si>
  <si>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</si>
  <si>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</si>
  <si>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</si>
  <si>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</si>
  <si>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</si>
  <si>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</si>
  <si>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</si>
  <si>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</si>
  <si>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</si>
  <si>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</si>
  <si>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</si>
  <si>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</si>
  <si>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</si>
  <si>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</si>
  <si>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</si>
  <si>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</si>
  <si>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</si>
  <si>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</si>
  <si>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</si>
  <si>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</si>
  <si>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</si>
  <si>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</si>
  <si>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</si>
  <si>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</si>
  <si>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</si>
  <si>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</si>
  <si>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</si>
  <si>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</si>
  <si>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</si>
  <si>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</si>
  <si>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</si>
  <si>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</si>
  <si>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</si>
  <si>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</si>
  <si>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</si>
  <si>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</si>
  <si>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</si>
  <si>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</si>
  <si>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</si>
  <si>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</si>
  <si>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</si>
  <si>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</si>
  <si>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</si>
  <si>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</si>
  <si>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</si>
  <si>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</si>
  <si>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</si>
  <si>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</si>
  <si>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</si>
  <si>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</si>
  <si>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</si>
  <si>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</si>
  <si>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</si>
  <si>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</si>
  <si>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</si>
  <si>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</si>
  <si>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</si>
  <si>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</si>
  <si>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</si>
  <si>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</si>
  <si>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</si>
  <si>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</si>
  <si>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</si>
  <si>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</si>
  <si>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</si>
  <si>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</si>
  <si>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</si>
  <si>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</si>
  <si>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</si>
  <si>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</si>
  <si>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</si>
  <si>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</si>
  <si>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</si>
  <si>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</si>
  <si>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</si>
  <si>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</si>
  <si>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</si>
  <si>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</si>
  <si>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</si>
  <si>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</si>
  <si>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</si>
  <si>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</si>
  <si>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</si>
  <si>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</si>
  <si>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</si>
  <si>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</si>
  <si>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</si>
  <si>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</si>
  <si>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</si>
  <si>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</si>
  <si>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</si>
  <si>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</si>
  <si>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</si>
  <si>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</si>
  <si>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</si>
  <si>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</si>
  <si>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</si>
  <si>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</si>
  <si>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</si>
  <si>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</si>
  <si>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</si>
  <si>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</si>
  <si>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</si>
  <si>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</si>
  <si>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</si>
  <si>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</si>
  <si>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</si>
  <si>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</si>
  <si>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</si>
  <si>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</si>
  <si>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</si>
  <si>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</si>
  <si>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</si>
  <si>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</si>
  <si>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</si>
  <si>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</si>
  <si>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</si>
  <si>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</si>
  <si>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</si>
  <si>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</si>
  <si>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</si>
  <si>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</si>
  <si>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</si>
  <si>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</si>
  <si>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</si>
  <si>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</si>
  <si>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</si>
  <si>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</si>
  <si>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</si>
  <si>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</si>
  <si>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</si>
  <si>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</si>
  <si>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</si>
  <si>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</si>
  <si>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</si>
  <si>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</si>
  <si>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</si>
  <si>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</si>
  <si>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</si>
  <si>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</si>
  <si>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</si>
  <si>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</si>
  <si>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</si>
  <si>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</si>
  <si>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</si>
  <si>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</si>
  <si>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</si>
  <si>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</si>
  <si>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</si>
  <si>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</si>
  <si>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</si>
  <si>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</si>
  <si>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</si>
  <si>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</si>
  <si>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</si>
  <si>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</si>
  <si>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</si>
  <si>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</si>
  <si>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</si>
  <si>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</si>
  <si>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</si>
  <si>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</si>
  <si>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</si>
  <si>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</si>
  <si>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</si>
  <si>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</si>
  <si>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</si>
  <si>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</si>
  <si>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</si>
  <si>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</si>
  <si>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</si>
  <si>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</si>
  <si>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</si>
  <si>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</si>
  <si>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</si>
  <si>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</si>
  <si>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</si>
  <si>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</si>
  <si>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</si>
  <si>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</si>
  <si>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</si>
  <si>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</si>
  <si>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</si>
  <si>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</si>
  <si>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</si>
  <si>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</si>
  <si>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</si>
  <si>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</si>
  <si>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</si>
  <si>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</si>
  <si>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</si>
  <si>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</si>
  <si>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</si>
  <si>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</si>
  <si>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</si>
  <si>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</si>
  <si>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</si>
  <si>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</si>
  <si>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</si>
  <si>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</si>
  <si>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</si>
  <si>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</si>
  <si>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</si>
  <si>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</si>
  <si>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</si>
  <si>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</si>
  <si>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</si>
  <si>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</si>
  <si>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</si>
  <si>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</si>
  <si>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</si>
  <si>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</si>
  <si>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</si>
  <si>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</si>
  <si>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</si>
  <si>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</si>
  <si>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</si>
  <si>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</si>
  <si>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</si>
  <si>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</si>
  <si>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</si>
  <si>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</si>
  <si>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</si>
  <si>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</si>
  <si>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</si>
  <si>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</si>
  <si>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</si>
  <si>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</si>
  <si>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</si>
  <si>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</si>
  <si>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</si>
  <si>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</si>
  <si>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</si>
  <si>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</si>
  <si>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</si>
  <si>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</si>
  <si>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</si>
  <si>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</si>
  <si>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</si>
  <si>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</si>
  <si>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</si>
  <si>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</si>
  <si>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</si>
  <si>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</si>
  <si>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</si>
  <si>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</si>
  <si>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</si>
  <si>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</si>
  <si>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</si>
  <si>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</si>
  <si>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</si>
  <si>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</si>
  <si>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</si>
  <si>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</si>
  <si>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</si>
  <si>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</si>
  <si>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</si>
  <si>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</si>
  <si>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</si>
  <si>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</si>
  <si>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</si>
  <si>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</si>
  <si>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</si>
  <si>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</si>
  <si>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</si>
  <si>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</si>
  <si>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</si>
  <si>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</si>
  <si>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</si>
  <si>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</si>
  <si>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</si>
  <si>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</si>
  <si>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</si>
  <si>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</si>
  <si>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</si>
  <si>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</si>
  <si>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</si>
  <si>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</si>
  <si>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</si>
  <si>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</si>
  <si>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</si>
  <si>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</si>
  <si>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</si>
  <si>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</si>
  <si>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</si>
  <si>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</si>
  <si>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</si>
  <si>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</si>
  <si>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</si>
  <si>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</si>
  <si>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</si>
  <si>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</si>
  <si>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</si>
  <si>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</si>
  <si>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</si>
  <si>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</si>
  <si>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</si>
  <si>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</si>
  <si>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</si>
  <si>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</si>
  <si>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</si>
  <si>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</si>
  <si>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</si>
  <si>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</si>
  <si>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</si>
  <si>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</si>
  <si>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</si>
  <si>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</si>
  <si>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</si>
  <si>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</si>
  <si>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</si>
  <si>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</si>
  <si>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</si>
  <si>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</si>
  <si>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</si>
  <si>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</si>
  <si>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</si>
  <si>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</si>
  <si>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</si>
  <si>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</si>
  <si>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</si>
  <si>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</si>
  <si>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</si>
  <si>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</si>
  <si>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</si>
  <si>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</si>
  <si>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</si>
  <si>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</si>
  <si>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</si>
  <si>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</si>
  <si>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</si>
  <si>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</si>
  <si>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</si>
  <si>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</si>
  <si>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</si>
  <si>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</si>
  <si>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</si>
  <si>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</si>
  <si>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</si>
  <si>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</si>
  <si>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</si>
  <si>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</si>
  <si>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</si>
  <si>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</si>
  <si>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</si>
  <si>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</si>
  <si>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</si>
  <si>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</si>
  <si>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</si>
  <si>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</si>
  <si>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</si>
  <si>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</si>
  <si>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</si>
  <si>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</si>
  <si>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</si>
  <si>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</si>
  <si>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</si>
  <si>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</si>
  <si>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</si>
  <si>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</si>
  <si>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</si>
  <si>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</si>
  <si>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</si>
  <si>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</si>
  <si>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</si>
  <si>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</si>
  <si>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</si>
  <si>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</si>
  <si>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</si>
  <si>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</si>
  <si>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</si>
  <si>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</si>
  <si>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</si>
  <si>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</si>
  <si>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</si>
  <si>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</si>
  <si>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</si>
  <si>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</si>
  <si>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</si>
  <si>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</si>
  <si>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</si>
  <si>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</si>
  <si>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</si>
  <si>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</si>
  <si>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</si>
  <si>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</si>
  <si>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</si>
  <si>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</si>
  <si>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</si>
  <si>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</si>
  <si>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</si>
  <si>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</si>
  <si>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</si>
  <si>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</si>
  <si>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</si>
  <si>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</si>
  <si>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</si>
  <si>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</si>
  <si>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</si>
  <si>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</si>
  <si>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</si>
  <si>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</si>
  <si>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</si>
  <si>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</si>
  <si>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</si>
  <si>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</si>
  <si>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</si>
  <si>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</si>
  <si>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</si>
  <si>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</si>
  <si>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</si>
  <si>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</si>
  <si>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</si>
  <si>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</si>
  <si>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</si>
  <si>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</si>
  <si>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</si>
  <si>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</si>
  <si>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</si>
  <si>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</si>
  <si>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</si>
  <si>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</si>
  <si>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</si>
  <si>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</si>
  <si>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</si>
  <si>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</si>
  <si>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</si>
  <si>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</si>
  <si>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</si>
  <si>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</si>
  <si>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</si>
  <si>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</si>
  <si>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</si>
  <si>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</si>
  <si>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</si>
  <si>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</si>
  <si>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</si>
  <si>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</si>
  <si>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</si>
  <si>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</si>
  <si>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</si>
  <si>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</si>
  <si>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</si>
  <si>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</si>
  <si>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</si>
  <si>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</si>
  <si>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</si>
  <si>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</si>
  <si>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</si>
  <si>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</si>
  <si>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</si>
  <si>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</si>
  <si>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</si>
  <si>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</si>
  <si>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</si>
  <si>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</si>
  <si>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</si>
  <si>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</si>
  <si>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</si>
  <si>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</si>
  <si>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</si>
  <si>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</si>
  <si>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</si>
  <si>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</si>
  <si>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</si>
  <si>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</si>
  <si>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</si>
  <si>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</si>
  <si>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</si>
  <si>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</si>
  <si>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</si>
  <si>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</si>
  <si>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</si>
  <si>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</si>
  <si>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</si>
  <si>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</si>
  <si>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</si>
  <si>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</si>
  <si>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</si>
  <si>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</si>
  <si>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</si>
  <si>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</si>
  <si>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</si>
  <si>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</si>
  <si>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</si>
  <si>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</si>
  <si>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</si>
  <si>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</si>
  <si>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</si>
  <si>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</si>
  <si>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</si>
  <si>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</si>
  <si>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</si>
  <si>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</si>
  <si>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</si>
  <si>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</si>
  <si>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</si>
  <si>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</si>
  <si>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</si>
  <si>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</si>
  <si>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</si>
  <si>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</si>
  <si>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</si>
  <si>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</si>
  <si>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</si>
  <si>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</si>
  <si>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</si>
  <si>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</si>
  <si>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</si>
  <si>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</si>
  <si>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</si>
  <si>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</si>
  <si>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</si>
  <si>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</si>
  <si>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</si>
  <si>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</si>
  <si>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</si>
  <si>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</si>
  <si>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</si>
  <si>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</si>
  <si>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</si>
  <si>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</si>
  <si>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</si>
  <si>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</si>
  <si>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</si>
  <si>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</si>
  <si>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</si>
  <si>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</si>
  <si>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</si>
  <si>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</si>
  <si>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</si>
  <si>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</si>
  <si>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</si>
  <si>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</si>
  <si>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</si>
  <si>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</si>
  <si>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</si>
  <si>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</si>
  <si>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</si>
  <si>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</si>
  <si>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</si>
  <si>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</si>
  <si>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</si>
  <si>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</si>
  <si>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</si>
  <si>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</si>
  <si>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</si>
  <si>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</si>
  <si>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</si>
  <si>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</si>
  <si>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</si>
  <si>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</si>
  <si>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</si>
  <si>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</si>
  <si>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</si>
  <si>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</si>
  <si>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</si>
  <si>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</si>
  <si>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</si>
  <si>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</si>
  <si>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</si>
  <si>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</si>
  <si>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</si>
  <si>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</si>
  <si>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</si>
  <si>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</si>
  <si>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</si>
  <si>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</si>
  <si>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</si>
  <si>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</si>
  <si>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</si>
  <si>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</si>
  <si>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</si>
  <si>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</si>
  <si>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</si>
  <si>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</si>
  <si>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</si>
  <si>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</si>
  <si>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</si>
  <si>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</si>
  <si>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</si>
  <si>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</si>
  <si>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</si>
  <si>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</si>
  <si>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</si>
  <si>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</si>
  <si>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</si>
  <si>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</si>
  <si>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</si>
  <si>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</si>
  <si>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</si>
  <si>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</si>
  <si>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</si>
  <si>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</si>
  <si>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</si>
  <si>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</si>
  <si>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</si>
  <si>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</si>
  <si>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</si>
  <si>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</si>
  <si>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</si>
  <si>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</si>
  <si>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</si>
  <si>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</si>
  <si>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</si>
  <si>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</si>
  <si>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</si>
  <si>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</si>
  <si>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</si>
  <si>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</si>
  <si>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</si>
  <si>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</si>
  <si>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</si>
  <si>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</si>
  <si>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</si>
  <si>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</si>
  <si>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</si>
  <si>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</si>
  <si>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</si>
  <si>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</si>
  <si>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</si>
  <si>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</si>
  <si>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</si>
  <si>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</si>
  <si>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</si>
  <si>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</si>
  <si>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</si>
  <si>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</si>
  <si>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</si>
  <si>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</si>
  <si>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</si>
  <si>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</si>
  <si>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</si>
  <si>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</si>
  <si>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</si>
  <si>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</si>
  <si>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</si>
  <si>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</si>
  <si>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</si>
  <si>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</si>
  <si>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</si>
  <si>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</si>
  <si>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</si>
  <si>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</si>
  <si>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</si>
  <si>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</si>
  <si>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</si>
  <si>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</si>
  <si>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</si>
  <si>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</si>
  <si>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</si>
  <si>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</si>
  <si>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</si>
  <si>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</si>
  <si>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</si>
  <si>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</si>
  <si>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</si>
  <si>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</si>
  <si>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</si>
  <si>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</si>
  <si>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</si>
  <si>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</si>
  <si>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</si>
  <si>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</si>
  <si>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</si>
  <si>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</si>
  <si>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</si>
  <si>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</si>
  <si>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</si>
  <si>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</si>
  <si>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</si>
  <si>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</si>
  <si>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</si>
  <si>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</si>
  <si>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</si>
  <si>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</si>
  <si>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</si>
  <si>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</si>
  <si>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</si>
  <si>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</si>
  <si>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</si>
  <si>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</si>
  <si>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</si>
  <si>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</si>
  <si>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</si>
  <si>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</si>
  <si>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</si>
  <si>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</si>
  <si>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</si>
  <si>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</si>
  <si>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</si>
  <si>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</si>
  <si>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</si>
  <si>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</si>
  <si>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</si>
  <si>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</si>
  <si>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</si>
  <si>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</si>
  <si>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</si>
  <si>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</si>
  <si>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</si>
  <si>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</si>
  <si>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</si>
  <si>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</si>
  <si>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</si>
  <si>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</si>
  <si>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</si>
  <si>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</si>
  <si>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</si>
  <si>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</si>
  <si>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</si>
  <si>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</si>
  <si>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</si>
  <si>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</si>
  <si>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</si>
  <si>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</si>
  <si>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</si>
  <si>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</si>
  <si>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</si>
  <si>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</si>
  <si>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</si>
  <si>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</si>
  <si>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</si>
  <si>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</si>
  <si>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</si>
  <si>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</si>
  <si>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</si>
  <si>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</si>
  <si>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</si>
  <si>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</si>
  <si>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</si>
  <si>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</si>
  <si>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</si>
  <si>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</si>
  <si>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</si>
  <si>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</si>
  <si>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</si>
  <si>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</si>
  <si>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</si>
  <si>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</si>
  <si>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</si>
  <si>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</si>
  <si>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</si>
  <si>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</si>
  <si>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</si>
  <si>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</si>
  <si>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</si>
  <si>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</si>
  <si>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</si>
  <si>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</si>
  <si>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</si>
  <si>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</si>
  <si>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</si>
  <si>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</si>
  <si>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</si>
  <si>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</si>
  <si>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</si>
  <si>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</si>
  <si>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</si>
  <si>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</si>
  <si>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</si>
  <si>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</si>
  <si>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</si>
  <si>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</si>
  <si>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</si>
  <si>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</si>
  <si>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</si>
  <si>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</si>
  <si>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</si>
  <si>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</si>
  <si>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</si>
  <si>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</si>
  <si>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</si>
  <si>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</si>
  <si>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</si>
  <si>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</si>
  <si>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</si>
  <si>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</si>
  <si>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</si>
  <si>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</si>
  <si>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</si>
  <si>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</si>
  <si>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</si>
  <si>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</si>
  <si>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</si>
  <si>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</si>
  <si>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</si>
  <si>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</si>
  <si>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</si>
  <si>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</si>
  <si>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</si>
  <si>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</si>
  <si>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</si>
  <si>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</si>
  <si>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</si>
  <si>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</si>
  <si>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</si>
  <si>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</si>
  <si>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</si>
  <si>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</si>
  <si>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</si>
  <si>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</si>
  <si>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</si>
  <si>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</si>
  <si>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</si>
  <si>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</si>
  <si>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</si>
  <si>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</si>
  <si>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</si>
  <si>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</si>
  <si>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</si>
  <si>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</si>
  <si>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</si>
  <si>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</si>
  <si>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</si>
  <si>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</si>
  <si>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</si>
  <si>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</si>
  <si>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</si>
  <si>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</si>
  <si>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</si>
  <si>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</si>
  <si>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</si>
  <si>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</si>
  <si>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</si>
  <si>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</si>
  <si>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</si>
  <si>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</si>
  <si>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</si>
  <si>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</si>
  <si>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</si>
  <si>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</si>
  <si>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</si>
  <si>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</si>
  <si>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</si>
  <si>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</si>
  <si>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</si>
  <si>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</si>
  <si>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</si>
  <si>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</si>
  <si>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</si>
  <si>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</si>
  <si>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</si>
  <si>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</si>
  <si>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</si>
  <si>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</si>
  <si>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</si>
  <si>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</si>
  <si>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</si>
  <si>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</si>
  <si>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</si>
  <si>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</si>
  <si>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</si>
  <si>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</si>
  <si>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</si>
  <si>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</si>
  <si>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</si>
  <si>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</si>
  <si>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</si>
  <si>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</si>
  <si>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</si>
  <si>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</si>
  <si>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</si>
  <si>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</si>
  <si>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</si>
  <si>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</si>
  <si>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</si>
  <si>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</si>
  <si>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</si>
  <si>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</si>
  <si>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</si>
  <si>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</si>
  <si>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</si>
  <si>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</si>
  <si>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</si>
  <si>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</si>
  <si>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</si>
  <si>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</si>
  <si>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</si>
  <si>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</si>
  <si>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</si>
  <si>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</si>
  <si>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</si>
  <si>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</si>
  <si>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</si>
  <si>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</si>
  <si>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</si>
  <si>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</si>
  <si>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</si>
  <si>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</si>
  <si>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</si>
  <si>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</si>
  <si>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</si>
  <si>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</si>
  <si>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</si>
  <si>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</si>
  <si>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</si>
  <si>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</si>
  <si>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</si>
  <si>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</si>
  <si>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</si>
  <si>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</si>
  <si>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</si>
  <si>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</si>
  <si>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</si>
  <si>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</si>
  <si>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</si>
  <si>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</si>
  <si>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</si>
  <si>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</si>
  <si>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</si>
  <si>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</si>
  <si>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</si>
  <si>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</si>
  <si>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</si>
  <si>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</si>
  <si>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</si>
  <si>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</si>
  <si>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</si>
  <si>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</si>
  <si>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</si>
  <si>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</si>
  <si>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</si>
  <si>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</si>
  <si>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</si>
  <si>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</si>
  <si>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</si>
  <si>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</si>
  <si>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</si>
  <si>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</si>
  <si>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</si>
  <si>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</si>
  <si>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</si>
  <si>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</si>
  <si>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</si>
  <si>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</si>
  <si>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</si>
  <si>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</si>
  <si>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</si>
  <si>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</si>
  <si>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</si>
  <si>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</si>
  <si>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</si>
  <si>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</si>
  <si>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</si>
  <si>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</si>
  <si>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</si>
  <si>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</si>
  <si>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</si>
  <si>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</si>
  <si>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</si>
  <si>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</si>
  <si>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</si>
  <si>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</si>
  <si>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</si>
  <si>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</si>
  <si>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</si>
  <si>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</si>
  <si>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</si>
  <si>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</si>
  <si>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</si>
  <si>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</si>
  <si>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</si>
  <si>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</si>
  <si>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</si>
  <si>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</si>
  <si>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</si>
  <si>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</si>
  <si>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</si>
  <si>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</si>
  <si>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</si>
  <si>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</si>
  <si>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</si>
  <si>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</si>
  <si>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</si>
  <si>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</si>
  <si>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</si>
  <si>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</si>
  <si>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</si>
  <si>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</si>
  <si>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</si>
  <si>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</si>
  <si>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</si>
  <si>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</si>
  <si>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</si>
  <si>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</si>
  <si>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</si>
  <si>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</si>
  <si>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</si>
  <si>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</si>
  <si>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</si>
  <si>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</si>
  <si>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</si>
  <si>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</si>
  <si>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</si>
  <si>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</si>
  <si>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</si>
  <si>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</si>
  <si>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</si>
  <si>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</si>
  <si>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</si>
  <si>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</si>
  <si>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</si>
  <si>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</si>
  <si>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</si>
  <si>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</si>
  <si>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</si>
  <si>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</si>
  <si>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</si>
  <si>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</si>
  <si>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</si>
  <si>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</si>
  <si>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</si>
  <si>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</si>
  <si>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</si>
  <si>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</si>
  <si>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</si>
  <si>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</si>
  <si>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</si>
  <si>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</si>
  <si>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</si>
  <si>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</si>
  <si>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</si>
  <si>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</si>
  <si>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</si>
  <si>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</si>
  <si>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</si>
  <si>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</si>
  <si>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</si>
  <si>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</si>
  <si>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</si>
  <si>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</si>
  <si>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</si>
  <si>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</si>
  <si>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</si>
  <si>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</si>
  <si>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</si>
  <si>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</si>
  <si>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</si>
  <si>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</si>
  <si>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</si>
  <si>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</si>
  <si>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</si>
  <si>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</si>
  <si>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</si>
  <si>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</si>
  <si>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</si>
  <si>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</si>
  <si>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</si>
  <si>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</si>
  <si>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</si>
  <si>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</si>
  <si>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</si>
  <si>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</si>
  <si>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</si>
  <si>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</si>
  <si>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</si>
  <si>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</si>
  <si>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</si>
  <si>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</si>
  <si>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</si>
  <si>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</si>
  <si>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</si>
  <si>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</si>
  <si>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</si>
  <si>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</si>
  <si>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</si>
  <si>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</si>
  <si>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</si>
  <si>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</si>
  <si>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</si>
  <si>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</si>
  <si>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</si>
  <si>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</si>
  <si>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</si>
  <si>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</si>
  <si>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</si>
  <si>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</si>
  <si>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</si>
  <si>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</si>
  <si>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</si>
  <si>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</si>
  <si>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</si>
  <si>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</si>
  <si>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</si>
  <si>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</si>
  <si>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</si>
  <si>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</si>
  <si>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</si>
  <si>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</si>
  <si>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</si>
  <si>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</si>
  <si>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</si>
  <si>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</si>
  <si>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</si>
  <si>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</si>
  <si>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</si>
  <si>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</si>
  <si>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</si>
  <si>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</si>
  <si>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</si>
  <si>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</si>
  <si>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</si>
  <si>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</si>
  <si>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</si>
  <si>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</si>
  <si>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</si>
  <si>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</si>
  <si>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</si>
  <si>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</si>
  <si>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</si>
  <si>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</si>
  <si>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</si>
  <si>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</si>
  <si>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</si>
  <si>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</si>
  <si>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</si>
  <si>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</si>
  <si>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</si>
  <si>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</si>
  <si>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</si>
  <si>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</si>
  <si>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</si>
  <si>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</si>
  <si>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</si>
  <si>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</si>
  <si>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</si>
  <si>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</si>
  <si>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</si>
  <si>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</si>
  <si>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</si>
  <si>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</si>
  <si>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</si>
  <si>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</si>
  <si>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</si>
  <si>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</si>
  <si>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</si>
  <si>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</si>
  <si>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</si>
  <si>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</si>
  <si>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</si>
  <si>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</si>
  <si>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</si>
  <si>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</si>
  <si>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</si>
  <si>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</si>
  <si>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</si>
  <si>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</si>
  <si>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</si>
  <si>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</si>
  <si>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</si>
  <si>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</si>
  <si>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</si>
  <si>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</si>
  <si>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</si>
  <si>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</si>
  <si>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</si>
  <si>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</si>
  <si>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</si>
  <si>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</si>
  <si>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</si>
  <si>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</si>
  <si>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</si>
  <si>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</si>
  <si>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</si>
  <si>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</si>
  <si>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</si>
  <si>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</si>
  <si>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</si>
  <si>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</si>
  <si>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</si>
  <si>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</si>
  <si>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</si>
  <si>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</si>
  <si>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</si>
  <si>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</si>
  <si>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</si>
  <si>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</si>
  <si>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</si>
  <si>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</si>
  <si>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</si>
  <si>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</si>
  <si>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</si>
  <si>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</si>
  <si>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</si>
  <si>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</si>
  <si>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</si>
  <si>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</si>
  <si>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</si>
  <si>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</si>
  <si>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</si>
  <si>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</si>
  <si>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</si>
  <si>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</si>
  <si>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</si>
  <si>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</si>
  <si>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</si>
  <si>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</si>
  <si>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</si>
  <si>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</si>
  <si>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</si>
  <si>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</si>
  <si>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</si>
  <si>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</si>
  <si>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</si>
  <si>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</si>
  <si>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</si>
  <si>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</si>
  <si>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</si>
  <si>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</si>
  <si>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</si>
  <si>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</si>
  <si>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</si>
  <si>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</si>
  <si>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</si>
  <si>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</si>
  <si>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</si>
  <si>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</si>
  <si>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</si>
  <si>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</si>
  <si>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</si>
  <si>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</si>
  <si>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</si>
  <si>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</si>
  <si>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</si>
  <si>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</si>
  <si>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</si>
  <si>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</si>
  <si>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</si>
  <si>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</si>
  <si>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</si>
  <si>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</si>
  <si>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</si>
  <si>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</si>
  <si>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</si>
  <si>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</si>
  <si>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</si>
  <si>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</si>
  <si>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</si>
  <si>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</si>
  <si>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</si>
  <si>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</si>
  <si>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</si>
  <si>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</si>
  <si>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</si>
  <si>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</si>
  <si>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</si>
  <si>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</si>
  <si>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</si>
  <si>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</si>
  <si>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</si>
  <si>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</si>
  <si>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</si>
  <si>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</si>
  <si>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</si>
  <si>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</si>
  <si>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</si>
  <si>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</si>
  <si>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</si>
  <si>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</si>
  <si>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</si>
  <si>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</si>
  <si>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</si>
  <si>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</si>
  <si>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</si>
  <si>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</si>
  <si>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</si>
  <si>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</si>
  <si>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</si>
  <si>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</si>
  <si>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</si>
  <si>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</si>
  <si>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</si>
  <si>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</si>
  <si>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</si>
  <si>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</si>
  <si>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</si>
  <si>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</si>
  <si>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</si>
  <si>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</si>
  <si>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</si>
  <si>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</si>
  <si>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</si>
  <si>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</si>
  <si>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</si>
  <si>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</si>
  <si>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</si>
  <si>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</si>
  <si>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</si>
  <si>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</si>
  <si>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</si>
  <si>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</si>
  <si>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</si>
  <si>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</si>
  <si>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</si>
  <si>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</si>
  <si>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</si>
  <si>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</si>
  <si>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</si>
  <si>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</si>
  <si>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</si>
  <si>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</si>
  <si>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</si>
  <si>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</si>
  <si>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</si>
  <si>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</si>
  <si>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</si>
  <si>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</si>
  <si>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</si>
  <si>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</si>
  <si>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</si>
  <si>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</si>
  <si>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</si>
  <si>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</si>
  <si>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</si>
  <si>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</si>
  <si>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</si>
  <si>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</si>
  <si>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</si>
  <si>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</si>
  <si>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</si>
  <si>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</si>
  <si>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</si>
  <si>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</si>
  <si>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</si>
  <si>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</si>
  <si>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</si>
  <si>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</si>
  <si>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</si>
  <si>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</si>
  <si>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</si>
  <si>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</si>
  <si>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</si>
  <si>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</si>
  <si>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</si>
  <si>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</si>
  <si>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</si>
  <si>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</si>
  <si>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</si>
  <si>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</si>
  <si>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</si>
  <si>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</si>
  <si>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</si>
  <si>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</si>
  <si>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</si>
  <si>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</si>
  <si>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</si>
  <si>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</si>
  <si>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</si>
  <si>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</si>
  <si>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</si>
  <si>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</si>
  <si>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</si>
  <si>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</si>
  <si>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</si>
  <si>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</si>
  <si>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</si>
  <si>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</si>
  <si>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</si>
  <si>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</si>
  <si>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</si>
  <si>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</si>
  <si>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</si>
  <si>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</si>
  <si>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</si>
  <si>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</si>
  <si>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</si>
  <si>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</si>
  <si>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</si>
  <si>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</si>
  <si>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</si>
  <si>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</si>
  <si>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</si>
  <si>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</si>
  <si>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</si>
  <si>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</si>
  <si>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</si>
  <si>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</si>
  <si>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</si>
  <si>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</si>
  <si>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</si>
  <si>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</si>
  <si>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</si>
  <si>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</si>
  <si>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</si>
  <si>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</si>
  <si>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</si>
  <si>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</si>
  <si>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</si>
  <si>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</si>
  <si>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</si>
  <si>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</si>
  <si>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</si>
  <si>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</si>
  <si>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</si>
  <si>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</si>
  <si>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</si>
  <si>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</si>
  <si>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</si>
  <si>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</si>
  <si>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</si>
  <si>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</si>
  <si>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</si>
  <si>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</si>
  <si>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</si>
  <si>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</si>
  <si>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</si>
  <si>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</si>
  <si>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</si>
  <si>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</si>
  <si>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</si>
  <si>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</si>
  <si>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</si>
  <si>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</si>
  <si>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</si>
  <si>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</si>
  <si>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</si>
  <si>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</si>
  <si>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</si>
  <si>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</si>
  <si>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</si>
  <si>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</si>
  <si>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</si>
  <si>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</si>
  <si>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</si>
  <si>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</si>
  <si>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</si>
  <si>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</si>
  <si>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</si>
  <si>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</si>
  <si>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</si>
  <si>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</si>
  <si>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</si>
  <si>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</si>
  <si>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</si>
  <si>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</si>
  <si>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</si>
  <si>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</si>
  <si>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</si>
  <si>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</si>
  <si>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</si>
  <si>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</si>
  <si>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</si>
  <si>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</si>
  <si>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</si>
  <si>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</si>
  <si>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</si>
  <si>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</si>
  <si>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</si>
  <si>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</si>
  <si>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</si>
  <si>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</si>
  <si>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</si>
  <si>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</si>
  <si>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</si>
  <si>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</si>
  <si>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</si>
  <si>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</si>
  <si>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</si>
  <si>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</si>
  <si>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</si>
  <si>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</si>
  <si>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</si>
  <si>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</si>
  <si>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</si>
  <si>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</si>
  <si>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</si>
  <si>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</si>
  <si>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</si>
  <si>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</si>
  <si>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</si>
  <si>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</si>
  <si>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</si>
  <si>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</si>
  <si>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</si>
  <si>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</si>
  <si>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</si>
  <si>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</si>
  <si>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</si>
  <si>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</si>
  <si>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</si>
  <si>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</si>
  <si>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</si>
  <si>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</si>
  <si>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</si>
  <si>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</si>
  <si>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</si>
  <si>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</si>
  <si>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</si>
  <si>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</si>
  <si>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</si>
  <si>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</si>
  <si>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</si>
  <si>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</si>
  <si>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</si>
  <si>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</si>
  <si>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</si>
  <si>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</si>
  <si>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</si>
  <si>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</si>
  <si>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</si>
  <si>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</si>
  <si>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</si>
  <si>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</si>
  <si>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</si>
  <si>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</si>
  <si>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</si>
  <si>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</si>
  <si>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</si>
  <si>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</si>
  <si>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</si>
  <si>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</si>
  <si>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</si>
  <si>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</si>
  <si>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</si>
  <si>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</si>
  <si>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</si>
  <si>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</si>
  <si>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</si>
  <si>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</si>
  <si>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</si>
  <si>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</si>
  <si>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</si>
  <si>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</si>
  <si>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</si>
  <si>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</si>
  <si>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</si>
  <si>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</si>
  <si>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</si>
  <si>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</si>
  <si>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</si>
  <si>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</si>
  <si>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</si>
  <si>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</si>
  <si>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</si>
  <si>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</si>
  <si>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</si>
  <si>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</si>
  <si>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</si>
  <si>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</si>
  <si>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</si>
  <si>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</si>
  <si>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</si>
  <si>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</si>
  <si>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</si>
  <si>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</si>
  <si>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</si>
  <si>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</si>
  <si>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</si>
  <si>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</si>
  <si>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</si>
  <si>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</si>
  <si>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</si>
  <si>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</si>
  <si>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</si>
  <si>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</si>
  <si>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</si>
  <si>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</si>
  <si>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</si>
  <si>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</si>
  <si>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</si>
  <si>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</si>
  <si>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</si>
  <si>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</si>
  <si>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</si>
  <si>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</si>
  <si>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</si>
  <si>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</si>
  <si>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</si>
  <si>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</si>
  <si>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</si>
  <si>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</si>
  <si>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</si>
  <si>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</si>
  <si>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</si>
  <si>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</si>
  <si>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</si>
  <si>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</si>
  <si>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</si>
  <si>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</si>
  <si>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</si>
  <si>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</si>
  <si>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</si>
  <si>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</si>
  <si>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</si>
  <si>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</si>
  <si>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</si>
  <si>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</si>
  <si>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</si>
  <si>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</si>
  <si>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</si>
  <si>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</si>
  <si>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</si>
  <si>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</si>
  <si>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</si>
  <si>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</si>
  <si>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</si>
  <si>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</si>
  <si>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</si>
  <si>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</si>
  <si>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</si>
  <si>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</si>
  <si>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</si>
  <si>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</si>
  <si>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</si>
  <si>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</si>
  <si>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</si>
  <si>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</si>
  <si>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</si>
  <si>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</si>
  <si>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</si>
  <si>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</si>
  <si>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</si>
  <si>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</si>
  <si>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</si>
  <si>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</si>
  <si>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</si>
  <si>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</si>
  <si>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</si>
  <si>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</si>
  <si>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</si>
  <si>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</si>
  <si>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</si>
  <si>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</si>
  <si>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</si>
  <si>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</si>
  <si>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</si>
  <si>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</si>
  <si>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</si>
  <si>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</si>
  <si>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</si>
  <si>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</si>
  <si>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</si>
  <si>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</si>
  <si>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</si>
  <si>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</si>
  <si>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</si>
  <si>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</si>
  <si>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</si>
  <si>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</si>
  <si>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</si>
  <si>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</si>
  <si>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</si>
  <si>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</si>
  <si>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</si>
  <si>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</si>
  <si>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</si>
  <si>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</si>
  <si>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</si>
  <si>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</si>
  <si>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</si>
  <si>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</si>
  <si>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</si>
  <si>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</si>
  <si>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</si>
  <si>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</si>
  <si>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</si>
  <si>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</si>
  <si>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</si>
  <si>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</si>
  <si>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</si>
  <si>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</si>
  <si>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</si>
  <si>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</si>
  <si>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</si>
  <si>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</si>
  <si>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</si>
  <si>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</si>
  <si>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</si>
  <si>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</si>
  <si>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</si>
  <si>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</si>
  <si>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</si>
  <si>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</si>
  <si>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</si>
  <si>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</si>
  <si>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</si>
  <si>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</si>
  <si>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</si>
  <si>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</si>
  <si>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</si>
  <si>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</si>
  <si>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</si>
  <si>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</si>
  <si>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</si>
  <si>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</si>
  <si>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</si>
  <si>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</si>
  <si>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</si>
  <si>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</si>
  <si>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</si>
  <si>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</si>
  <si>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</si>
  <si>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</si>
  <si>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</si>
  <si>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</si>
  <si>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</si>
  <si>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</si>
  <si>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</si>
  <si>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</si>
  <si>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</si>
  <si>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</si>
  <si>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</si>
  <si>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</si>
  <si>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</si>
  <si>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</si>
  <si>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</si>
  <si>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</si>
  <si>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</si>
  <si>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</si>
  <si>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</si>
  <si>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</si>
  <si>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</si>
  <si>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</si>
  <si>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</si>
  <si>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</si>
  <si>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</si>
  <si>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</si>
  <si>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</si>
  <si>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</si>
  <si>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</si>
  <si>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</si>
  <si>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</si>
  <si>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</si>
  <si>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</si>
  <si>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</si>
  <si>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</si>
  <si>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</si>
  <si>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</si>
  <si>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</si>
  <si>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</si>
  <si>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</si>
  <si>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</si>
  <si>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</si>
  <si>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</si>
  <si>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</si>
  <si>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</si>
  <si>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</si>
  <si>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</si>
  <si>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</si>
  <si>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</si>
  <si>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</si>
  <si>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</si>
  <si>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</si>
  <si>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</si>
  <si>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</si>
  <si>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</si>
  <si>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</si>
  <si>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</si>
  <si>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</si>
  <si>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</si>
  <si>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</si>
  <si>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</si>
  <si>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</si>
  <si>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</si>
  <si>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</si>
  <si>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</si>
  <si>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</si>
  <si>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</si>
  <si>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</si>
  <si>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</si>
  <si>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</si>
  <si>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</si>
  <si>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</si>
  <si>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</si>
  <si>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</si>
  <si>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</si>
  <si>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</si>
  <si>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</si>
  <si>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</si>
  <si>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</si>
  <si>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</si>
  <si>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</si>
  <si>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</si>
  <si>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</si>
  <si>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</si>
  <si>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</si>
  <si>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</si>
  <si>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</si>
  <si>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</si>
  <si>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</si>
  <si>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</si>
  <si>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</si>
  <si>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</si>
  <si>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</si>
  <si>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</si>
  <si>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</si>
  <si>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</si>
  <si>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</si>
  <si>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</si>
  <si>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</si>
  <si>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</si>
  <si>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</si>
  <si>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</si>
  <si>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</si>
  <si>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</si>
  <si>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</si>
  <si>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</si>
  <si>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</si>
  <si>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</si>
  <si>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</si>
  <si>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</si>
  <si>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</si>
  <si>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</si>
  <si>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</si>
  <si>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</si>
  <si>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</si>
  <si>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</si>
  <si>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</si>
  <si>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</si>
  <si>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</si>
  <si>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</si>
  <si>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</si>
  <si>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</si>
  <si>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</si>
  <si>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</si>
  <si>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</si>
  <si>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</si>
  <si>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</si>
  <si>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</si>
  <si>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</si>
  <si>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</si>
  <si>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</si>
  <si>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</si>
  <si>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</si>
  <si>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</si>
  <si>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</si>
  <si>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</si>
  <si>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</si>
  <si>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</si>
  <si>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</si>
  <si>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</si>
  <si>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</si>
  <si>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</si>
  <si>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</si>
  <si>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</si>
  <si>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</si>
  <si>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</si>
  <si>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</si>
  <si>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</si>
  <si>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</si>
  <si>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</si>
  <si>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</si>
  <si>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</si>
  <si>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</si>
  <si>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</si>
  <si>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</si>
  <si>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</si>
  <si>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</si>
  <si>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</si>
  <si>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</si>
  <si>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</si>
  <si>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</si>
  <si>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</si>
  <si>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</si>
  <si>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</si>
  <si>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</si>
  <si>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</si>
  <si>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</si>
  <si>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</si>
  <si>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</si>
  <si>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</si>
  <si>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</si>
  <si>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</si>
  <si>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</si>
  <si>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</si>
  <si>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</si>
  <si>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</si>
  <si>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</si>
  <si>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</si>
  <si>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</si>
  <si>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</si>
  <si>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</si>
  <si>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</si>
  <si>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</si>
  <si>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</si>
  <si>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</si>
  <si>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</si>
  <si>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</si>
  <si>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</si>
  <si>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</si>
  <si>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</si>
  <si>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</si>
  <si>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</si>
  <si>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</si>
  <si>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</si>
  <si>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</si>
  <si>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</si>
  <si>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</si>
  <si>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</si>
  <si>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</si>
  <si>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</si>
  <si>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</si>
  <si>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</si>
  <si>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</si>
  <si>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</si>
  <si>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</si>
  <si>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</si>
  <si>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</si>
  <si>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</si>
  <si>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</si>
  <si>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</si>
  <si>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</si>
  <si>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</si>
  <si>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</si>
  <si>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</si>
  <si>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</si>
  <si>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</si>
  <si>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</si>
  <si>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</si>
  <si>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</si>
  <si>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</si>
  <si>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</si>
  <si>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</si>
  <si>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</si>
  <si>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</si>
  <si>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</si>
  <si>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</si>
  <si>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</si>
  <si>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</si>
  <si>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</si>
  <si>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</si>
  <si>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</si>
  <si>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</si>
  <si>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</si>
  <si>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</si>
  <si>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</si>
  <si>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</si>
  <si>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</si>
  <si>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</si>
  <si>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</si>
  <si>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</si>
  <si>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</si>
  <si>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</si>
  <si>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</si>
  <si>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</si>
  <si>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</si>
  <si>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</si>
  <si>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</si>
  <si>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</si>
  <si>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</si>
  <si>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</si>
  <si>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</si>
  <si>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</si>
  <si>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</si>
  <si>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</si>
  <si>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</si>
  <si>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</si>
  <si>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</si>
  <si>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</si>
  <si>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</si>
  <si>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</si>
  <si>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</si>
  <si>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</si>
  <si>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</si>
  <si>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</si>
  <si>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</si>
  <si>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</si>
  <si>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</si>
  <si>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</si>
  <si>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</si>
  <si>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</si>
  <si>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</si>
  <si>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</si>
  <si>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</si>
  <si>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</si>
  <si>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</si>
  <si>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</si>
  <si>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</si>
  <si>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</si>
  <si>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</si>
  <si>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</si>
  <si>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</si>
  <si>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</si>
  <si>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</si>
  <si>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</si>
  <si>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</si>
  <si>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</si>
  <si>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</si>
  <si>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</si>
  <si>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</si>
  <si>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</si>
  <si>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</si>
  <si>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</si>
  <si>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</si>
  <si>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</si>
  <si>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</si>
  <si>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</si>
  <si>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</si>
  <si>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</si>
  <si>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</si>
  <si>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</si>
  <si>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</si>
  <si>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</si>
  <si>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</si>
  <si>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</si>
  <si>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</si>
  <si>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</si>
  <si>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</si>
  <si>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</si>
  <si>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</si>
  <si>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</si>
  <si>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</si>
  <si>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</si>
  <si>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</si>
  <si>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</si>
  <si>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</si>
  <si>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</si>
  <si>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</si>
  <si>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</si>
  <si>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</si>
  <si>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</si>
  <si>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</si>
  <si>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</si>
  <si>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</si>
  <si>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</si>
  <si>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</si>
  <si>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</si>
  <si>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</si>
  <si>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</si>
  <si>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</si>
  <si>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</si>
  <si>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</si>
  <si>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</si>
  <si>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</si>
  <si>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</si>
  <si>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</si>
  <si>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</si>
  <si>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</si>
  <si>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</si>
  <si>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</si>
  <si>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</si>
  <si>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</si>
  <si>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</si>
  <si>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</si>
  <si>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</si>
  <si>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</si>
  <si>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</si>
  <si>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</si>
  <si>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</si>
  <si>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</si>
  <si>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</si>
  <si>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</si>
  <si>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</si>
  <si>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</si>
  <si>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</si>
  <si>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</si>
  <si>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</si>
  <si>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</si>
  <si>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</si>
  <si>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</si>
  <si>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</si>
  <si>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</si>
  <si>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</si>
  <si>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</si>
  <si>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</si>
  <si>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</si>
  <si>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</si>
  <si>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</si>
  <si>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</si>
  <si>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</si>
  <si>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</si>
  <si>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</si>
  <si>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</si>
  <si>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</si>
  <si>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</si>
  <si>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</si>
  <si>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</si>
  <si>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</si>
  <si>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</si>
  <si>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</si>
  <si>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</si>
  <si>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</si>
  <si>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</si>
  <si>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</si>
  <si>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</si>
  <si>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</si>
  <si>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</si>
  <si>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</si>
  <si>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</si>
  <si>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</si>
  <si>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</si>
  <si>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</si>
  <si>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</si>
  <si>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</si>
  <si>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</si>
  <si>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</si>
  <si>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</si>
  <si>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</si>
  <si>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</si>
  <si>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</si>
  <si>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</si>
  <si>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</si>
  <si>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</si>
  <si>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</si>
  <si>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</si>
  <si>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</si>
  <si>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</si>
  <si>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</si>
  <si>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</si>
  <si>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</si>
  <si>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</si>
  <si>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</si>
  <si>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</si>
  <si>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</si>
  <si>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</si>
  <si>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</si>
  <si>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</si>
  <si>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</si>
  <si>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</si>
  <si>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</si>
  <si>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</si>
  <si>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</si>
  <si>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</si>
  <si>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</si>
  <si>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</si>
  <si>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</si>
  <si>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</si>
  <si>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</si>
  <si>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</si>
  <si>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</si>
  <si>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</si>
  <si>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</si>
  <si>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</si>
  <si>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</si>
  <si>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</si>
  <si>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</si>
  <si>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</si>
  <si>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</si>
  <si>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</si>
  <si>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</si>
  <si>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</si>
  <si>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</si>
  <si>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</si>
  <si>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</si>
  <si>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</si>
  <si>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</si>
  <si>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</si>
  <si>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</si>
  <si>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</si>
  <si>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</si>
  <si>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</si>
  <si>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</si>
  <si>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</si>
  <si>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</si>
  <si>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</si>
  <si>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</si>
  <si>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</si>
  <si>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</si>
  <si>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</si>
  <si>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</si>
  <si>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</si>
  <si>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</si>
  <si>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</si>
  <si>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</si>
  <si>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</si>
  <si>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</si>
  <si>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</si>
  <si>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</si>
  <si>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</si>
  <si>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</si>
  <si>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</si>
  <si>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</si>
  <si>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</si>
  <si>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</si>
  <si>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</si>
  <si>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</si>
  <si>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</si>
  <si>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</si>
  <si>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</si>
  <si>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</si>
  <si>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</si>
  <si>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</si>
  <si>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</si>
  <si>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</si>
  <si>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</si>
  <si>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</si>
  <si>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</si>
  <si>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</si>
  <si>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</si>
  <si>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</si>
  <si>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</si>
  <si>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</si>
  <si>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</si>
  <si>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</si>
  <si>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</si>
  <si>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</si>
  <si>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</si>
  <si>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</si>
  <si>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</si>
  <si>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</si>
  <si>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</si>
  <si>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</si>
  <si>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</si>
  <si>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</si>
  <si>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</si>
  <si>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</si>
  <si>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</si>
  <si>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</si>
  <si>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</si>
  <si>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</si>
  <si>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</si>
  <si>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</si>
  <si>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</si>
  <si>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</si>
  <si>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</si>
  <si>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</si>
  <si>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</si>
  <si>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</si>
  <si>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</si>
  <si>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</si>
  <si>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</si>
  <si>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</si>
  <si>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</si>
  <si>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</si>
  <si>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</si>
  <si>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</si>
  <si>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</si>
  <si>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</si>
  <si>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</si>
  <si>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</si>
  <si>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</si>
  <si>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</si>
  <si>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</si>
  <si>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</si>
  <si>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</si>
  <si>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</si>
  <si>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</si>
  <si>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</si>
  <si>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</si>
  <si>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</si>
  <si>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</si>
  <si>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</si>
  <si>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</si>
  <si>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</si>
  <si>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</si>
  <si>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</si>
  <si>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</si>
  <si>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</si>
  <si>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</si>
  <si>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</si>
  <si>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</si>
  <si>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</si>
  <si>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</si>
  <si>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</si>
  <si>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</si>
  <si>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</si>
  <si>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</si>
  <si>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</si>
  <si>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</si>
  <si>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</si>
  <si>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</si>
  <si>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</si>
  <si>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</si>
  <si>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</si>
  <si>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</si>
  <si>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</si>
  <si>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</si>
  <si>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</si>
  <si>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</si>
  <si>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</si>
  <si>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</si>
  <si>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</si>
  <si>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</si>
  <si>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</si>
  <si>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</si>
  <si>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</si>
  <si>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</si>
  <si>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</si>
  <si>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</si>
  <si>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</si>
  <si>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</si>
  <si>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</si>
  <si>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</si>
  <si>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</si>
  <si>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</si>
  <si>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</si>
  <si>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</si>
  <si>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</si>
  <si>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</si>
  <si>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</si>
  <si>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</si>
  <si>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</si>
  <si>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</si>
  <si>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</si>
  <si>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</si>
  <si>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</si>
  <si>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</si>
  <si>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</si>
  <si>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</si>
  <si>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</si>
  <si>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</si>
  <si>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</si>
  <si>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</si>
  <si>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</si>
  <si>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</si>
  <si>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</si>
  <si>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</si>
  <si>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</si>
  <si>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</si>
  <si>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</si>
  <si>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</si>
  <si>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</si>
  <si>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</si>
  <si>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</si>
  <si>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</si>
  <si>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</si>
  <si>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</si>
  <si>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</si>
  <si>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</si>
  <si>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</si>
  <si>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</si>
  <si>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</si>
  <si>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</si>
  <si>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</si>
  <si>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</si>
  <si>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</si>
  <si>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</si>
  <si>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</si>
  <si>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</si>
  <si>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</si>
  <si>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</si>
  <si>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</si>
  <si>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</si>
  <si>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</si>
  <si>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</si>
  <si>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</si>
  <si>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</si>
  <si>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</si>
  <si>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</si>
  <si>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</si>
  <si>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</si>
  <si>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</si>
  <si>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</si>
  <si>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</si>
  <si>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</si>
  <si>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</si>
  <si>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</si>
  <si>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</si>
  <si>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</si>
  <si>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</si>
  <si>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</si>
  <si>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</si>
  <si>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</si>
  <si>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</si>
  <si>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</si>
  <si>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</si>
  <si>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</si>
  <si>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</si>
  <si>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</si>
  <si>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</si>
  <si>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</si>
  <si>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</si>
  <si>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</si>
  <si>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</si>
  <si>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</si>
  <si>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</si>
  <si>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</si>
  <si>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</si>
  <si>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</si>
  <si>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</si>
  <si>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</si>
  <si>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</si>
  <si>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</si>
  <si>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</si>
  <si>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</si>
  <si>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</si>
  <si>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</si>
  <si>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</si>
  <si>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</si>
  <si>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</si>
  <si>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</si>
  <si>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</si>
  <si>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</si>
  <si>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</si>
  <si>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</si>
  <si>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</si>
  <si>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</si>
  <si>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</si>
  <si>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</si>
  <si>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</si>
  <si>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</si>
  <si>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</si>
  <si>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</si>
  <si>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</si>
  <si>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</si>
  <si>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</si>
  <si>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</si>
  <si>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</si>
  <si>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</si>
  <si>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</si>
  <si>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</si>
  <si>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</si>
  <si>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</si>
  <si>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</si>
  <si>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</si>
  <si>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</si>
  <si>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</si>
  <si>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</si>
  <si>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</si>
  <si>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</si>
  <si>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</si>
  <si>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</si>
  <si>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</si>
  <si>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</si>
  <si>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</si>
  <si>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</si>
  <si>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</si>
  <si>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</si>
  <si>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</si>
  <si>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</si>
  <si>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</si>
  <si>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</si>
  <si>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</si>
  <si>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</si>
  <si>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</si>
  <si>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</si>
  <si>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</si>
  <si>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</si>
  <si>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</si>
  <si>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</si>
  <si>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</si>
  <si>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</si>
  <si>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</si>
  <si>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</si>
  <si>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</si>
  <si>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</si>
  <si>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</si>
  <si>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</si>
  <si>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</si>
  <si>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</si>
  <si>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</si>
  <si>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</si>
  <si>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</si>
  <si>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</si>
  <si>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</si>
  <si>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</si>
  <si>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</si>
  <si>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</si>
  <si>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</si>
  <si>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</si>
  <si>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</si>
  <si>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</si>
  <si>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</si>
  <si>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</si>
  <si>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</si>
  <si>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</si>
  <si>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</si>
  <si>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</si>
  <si>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</si>
  <si>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</si>
  <si>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</si>
  <si>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</si>
  <si>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</si>
  <si>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</si>
  <si>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</si>
  <si>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</si>
  <si>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</si>
  <si>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</si>
  <si>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</si>
  <si>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</si>
  <si>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</si>
  <si>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</si>
  <si>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</si>
  <si>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</si>
  <si>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</si>
  <si>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</si>
  <si>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</si>
  <si>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</si>
  <si>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</si>
  <si>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</si>
  <si>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</si>
  <si>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</si>
  <si>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</si>
  <si>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</si>
  <si>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</si>
  <si>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</si>
  <si>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</si>
  <si>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</si>
  <si>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</si>
  <si>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</si>
  <si>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</si>
  <si>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</si>
  <si>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</si>
  <si>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</si>
  <si>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</si>
  <si>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</si>
  <si>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</si>
  <si>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</si>
  <si>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</si>
  <si>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</si>
  <si>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</si>
  <si>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</si>
  <si>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</si>
  <si>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</si>
  <si>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</si>
  <si>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</si>
  <si>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</si>
  <si>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</si>
  <si>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</si>
  <si>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</si>
  <si>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</si>
  <si>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</si>
  <si>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</si>
  <si>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</si>
  <si>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</si>
  <si>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</si>
  <si>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</si>
  <si>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</si>
  <si>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</si>
  <si>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</si>
  <si>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</si>
  <si>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</si>
  <si>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</si>
  <si>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</si>
  <si>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</si>
  <si>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</si>
  <si>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</si>
  <si>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</si>
  <si>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</si>
  <si>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</si>
  <si>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</si>
  <si>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</si>
  <si>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</si>
  <si>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</si>
  <si>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</si>
  <si>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</si>
  <si>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</si>
  <si>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</si>
  <si>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</si>
  <si>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</si>
  <si>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</si>
  <si>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</si>
  <si>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</si>
  <si>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</si>
  <si>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</si>
  <si>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</si>
  <si>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</si>
  <si>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</si>
  <si>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</si>
  <si>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</si>
  <si>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</si>
  <si>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</si>
  <si>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</si>
  <si>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</si>
  <si>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</si>
  <si>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</si>
  <si>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</si>
  <si>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</si>
  <si>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</si>
  <si>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</si>
  <si>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</si>
  <si>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</si>
  <si>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</si>
  <si>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</si>
  <si>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</si>
  <si>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</si>
  <si>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</si>
  <si>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</si>
  <si>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</si>
  <si>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</si>
  <si>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</si>
  <si>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</si>
  <si>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</si>
  <si>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</si>
  <si>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</si>
  <si>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</si>
  <si>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</si>
  <si>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</si>
  <si>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</si>
  <si>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</si>
  <si>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</si>
  <si>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</si>
  <si>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</si>
  <si>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</si>
  <si>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</si>
  <si>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</si>
  <si>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</si>
  <si>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</si>
  <si>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</si>
  <si>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</si>
  <si>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</si>
  <si>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</si>
  <si>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</si>
  <si>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</si>
  <si>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</si>
  <si>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</si>
  <si>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</si>
  <si>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</si>
  <si>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</si>
  <si>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</si>
  <si>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</si>
  <si>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</si>
  <si>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</si>
  <si>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</si>
  <si>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</si>
  <si>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</si>
  <si>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</si>
  <si>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</si>
  <si>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</si>
  <si>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</si>
  <si>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</si>
  <si>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</si>
  <si>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</si>
  <si>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</si>
  <si>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</si>
  <si>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</si>
  <si>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</si>
  <si>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</si>
  <si>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</si>
  <si>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</si>
  <si>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</si>
  <si>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</si>
  <si>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</si>
  <si>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</si>
  <si>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</si>
  <si>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</si>
  <si>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</si>
  <si>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</si>
  <si>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</si>
  <si>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</si>
  <si>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</si>
  <si>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</si>
  <si>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</si>
  <si>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</si>
  <si>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</si>
  <si>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</si>
  <si>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</si>
  <si>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</si>
  <si>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</si>
  <si>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</si>
  <si>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</si>
  <si>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</si>
  <si>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</si>
  <si>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</si>
  <si>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</si>
  <si>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</si>
  <si>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</si>
  <si>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</si>
  <si>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</si>
  <si>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</si>
  <si>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</si>
  <si>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</si>
  <si>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</si>
  <si>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</si>
  <si>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</si>
  <si>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</si>
  <si>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</si>
  <si>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</si>
  <si>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</si>
  <si>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</si>
  <si>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</si>
  <si>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</si>
  <si>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</si>
  <si>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</si>
  <si>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</si>
  <si>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</si>
  <si>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</si>
  <si>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</si>
  <si>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</si>
  <si>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</si>
  <si>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</si>
  <si>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</si>
  <si>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</si>
  <si>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</si>
  <si>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</si>
  <si>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</si>
  <si>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</si>
  <si>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</si>
  <si>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</si>
  <si>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</si>
  <si>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</si>
  <si>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</si>
  <si>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</si>
  <si>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</si>
  <si>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</si>
  <si>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</si>
  <si>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</si>
  <si>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</si>
  <si>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</si>
  <si>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</si>
  <si>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</si>
  <si>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</si>
  <si>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</si>
  <si>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</si>
  <si>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</si>
  <si>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</si>
  <si>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</si>
  <si>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</si>
  <si>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</si>
  <si>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</si>
  <si>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</si>
  <si>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</si>
  <si>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</si>
  <si>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</si>
  <si>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</si>
  <si>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</si>
  <si>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</si>
  <si>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</si>
  <si>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</si>
  <si>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</si>
  <si>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</si>
  <si>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</si>
  <si>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</si>
  <si>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</si>
  <si>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</si>
  <si>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</si>
  <si>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</si>
  <si>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</si>
  <si>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</si>
  <si>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</si>
  <si>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</si>
  <si>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</si>
  <si>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</si>
  <si>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</si>
  <si>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</si>
  <si>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</si>
  <si>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</si>
  <si>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</si>
  <si>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</si>
  <si>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</si>
  <si>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</si>
  <si>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</si>
  <si>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</si>
  <si>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</si>
  <si>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</si>
  <si>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</si>
  <si>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</si>
  <si>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</si>
  <si>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</si>
  <si>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</si>
  <si>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</si>
  <si>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</si>
  <si>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</si>
  <si>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</si>
  <si>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</si>
  <si>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</si>
  <si>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</si>
  <si>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</si>
  <si>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</si>
  <si>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</si>
  <si>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</si>
  <si>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</si>
  <si>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</si>
  <si>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</si>
  <si>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</si>
  <si>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</si>
  <si>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</si>
  <si>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</si>
  <si>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</si>
  <si>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</si>
  <si>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</si>
  <si>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</si>
  <si>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</si>
  <si>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</si>
  <si>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</si>
  <si>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</si>
  <si>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</si>
  <si>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</si>
  <si>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</si>
  <si>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</si>
  <si>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</si>
  <si>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</si>
  <si>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</si>
  <si>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</si>
  <si>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</si>
  <si>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</si>
  <si>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</si>
  <si>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</si>
  <si>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</si>
  <si>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</si>
  <si>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</si>
  <si>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</si>
  <si>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</si>
  <si>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</si>
  <si>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</si>
  <si>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</si>
  <si>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</si>
  <si>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</si>
  <si>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</si>
  <si>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</si>
  <si>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</si>
  <si>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</si>
  <si>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</si>
  <si>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</si>
  <si>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</si>
  <si>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</si>
  <si>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</si>
  <si>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</si>
  <si>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</si>
  <si>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</si>
  <si>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</si>
  <si>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</si>
  <si>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</si>
  <si>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</si>
  <si>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</si>
  <si>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</si>
  <si>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</si>
  <si>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</si>
  <si>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</si>
  <si>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</si>
  <si>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</si>
  <si>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</si>
  <si>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</si>
  <si>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</si>
  <si>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</si>
  <si>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</si>
  <si>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</si>
  <si>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</si>
  <si>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</si>
  <si>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</si>
  <si>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</si>
  <si>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</si>
  <si>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</si>
  <si>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</si>
  <si>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</si>
  <si>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</si>
  <si>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</si>
  <si>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</si>
  <si>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</si>
  <si>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</si>
  <si>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</si>
  <si>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</si>
  <si>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</si>
  <si>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</si>
  <si>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</si>
  <si>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</si>
  <si>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</si>
  <si>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</si>
  <si>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</si>
  <si>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</si>
  <si>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</si>
  <si>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</si>
  <si>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</si>
  <si>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</si>
  <si>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</si>
  <si>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</si>
  <si>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</si>
  <si>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</si>
  <si>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</si>
  <si>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</si>
  <si>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</si>
  <si>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</si>
  <si>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</si>
  <si>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</si>
  <si>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</si>
  <si>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</si>
  <si>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</si>
  <si>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</si>
  <si>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</si>
  <si>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</si>
  <si>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</si>
  <si>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</si>
  <si>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</si>
  <si>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</si>
  <si>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</si>
  <si>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</si>
  <si>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</si>
  <si>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</si>
  <si>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</si>
  <si>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</si>
  <si>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</si>
  <si>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</si>
  <si>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</si>
  <si>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</si>
  <si>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</si>
  <si>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</si>
  <si>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</si>
  <si>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</si>
  <si>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</si>
  <si>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</si>
  <si>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</si>
  <si>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</si>
  <si>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</si>
  <si>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</si>
  <si>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</si>
  <si>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</si>
  <si>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</si>
  <si>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</si>
  <si>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</si>
  <si>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</si>
  <si>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</si>
  <si>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</si>
  <si>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</si>
  <si>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</si>
  <si>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</si>
  <si>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</si>
  <si>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</si>
  <si>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</si>
  <si>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</si>
  <si>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</si>
  <si>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</si>
  <si>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</si>
  <si>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</si>
  <si>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</si>
  <si>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</si>
  <si>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</si>
  <si>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</si>
  <si>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</si>
  <si>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</si>
  <si>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</si>
  <si>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</si>
  <si>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</si>
  <si>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</si>
  <si>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</si>
  <si>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</si>
  <si>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</si>
  <si>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</si>
  <si>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</si>
  <si>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</si>
  <si>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</si>
  <si>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</si>
  <si>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</si>
  <si>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</si>
  <si>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</si>
  <si>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</si>
  <si>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</si>
  <si>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</si>
  <si>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</si>
  <si>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</si>
  <si>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</si>
  <si>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</si>
  <si>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</si>
  <si>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</si>
  <si>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</si>
  <si>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</si>
  <si>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</si>
  <si>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</si>
  <si>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</si>
  <si>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</si>
  <si>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</si>
  <si>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</si>
  <si>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</si>
  <si>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</si>
  <si>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</si>
  <si>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</si>
  <si>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</si>
  <si>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</si>
  <si>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</si>
  <si>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</si>
  <si>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</si>
  <si>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</si>
  <si>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</si>
  <si>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</si>
  <si>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</si>
  <si>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</si>
  <si>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</si>
  <si>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</si>
  <si>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</si>
  <si>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</si>
  <si>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</si>
  <si>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</si>
  <si>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</si>
  <si>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</si>
  <si>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</si>
  <si>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</si>
  <si>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</si>
  <si>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</si>
  <si>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</si>
  <si>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</si>
  <si>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</si>
  <si>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</si>
  <si>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</si>
  <si>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</si>
  <si>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</si>
  <si>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</si>
  <si>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</si>
  <si>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</si>
  <si>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</si>
  <si>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</si>
  <si>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</si>
  <si>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</si>
  <si>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</si>
  <si>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</si>
  <si>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</si>
  <si>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</si>
  <si>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</si>
  <si>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</si>
  <si>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</si>
  <si>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</si>
  <si>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</si>
  <si>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</si>
  <si>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</si>
  <si>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</si>
  <si>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</si>
  <si>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</si>
  <si>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</si>
  <si>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</si>
  <si>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</si>
  <si>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</si>
  <si>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</si>
  <si>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</si>
  <si>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</si>
  <si>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</si>
  <si>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</si>
  <si>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</si>
  <si>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</si>
  <si>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</si>
  <si>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</si>
  <si>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</si>
  <si>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</si>
  <si>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</si>
  <si>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</si>
  <si>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</si>
  <si>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</si>
  <si>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</si>
  <si>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</si>
  <si>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</si>
  <si>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</si>
  <si>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</si>
  <si>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</si>
  <si>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</si>
  <si>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</si>
  <si>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</si>
  <si>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</si>
  <si>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</si>
  <si>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</si>
  <si>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</si>
  <si>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</si>
  <si>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</si>
  <si>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</si>
  <si>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</si>
  <si>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</si>
  <si>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</si>
  <si>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</si>
  <si>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</si>
  <si>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</si>
  <si>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</si>
  <si>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</si>
  <si>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</si>
  <si>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</si>
  <si>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</si>
  <si>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</si>
  <si>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</si>
  <si>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</si>
  <si>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</si>
  <si>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</si>
  <si>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</si>
  <si>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</si>
  <si>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</si>
  <si>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</si>
  <si>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</si>
  <si>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</si>
  <si>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</si>
  <si>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</si>
  <si>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</si>
  <si>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</si>
  <si>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</si>
  <si>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</si>
  <si>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</si>
  <si>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</si>
  <si>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</si>
  <si>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</si>
  <si>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</si>
  <si>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</si>
  <si>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</si>
  <si>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</si>
  <si>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</si>
  <si>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</si>
  <si>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</si>
  <si>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</si>
  <si>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</si>
  <si>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</si>
  <si>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</si>
  <si>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</si>
  <si>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</si>
  <si>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</si>
  <si>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</si>
  <si>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</si>
  <si>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</si>
  <si>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</si>
  <si>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</si>
  <si>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</si>
  <si>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</si>
  <si>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</si>
  <si>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</si>
  <si>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</si>
  <si>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</si>
  <si>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</si>
  <si>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</si>
  <si>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</si>
  <si>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</si>
  <si>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</si>
  <si>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</si>
  <si>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</si>
  <si>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</si>
  <si>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</si>
  <si>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</si>
  <si>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</si>
  <si>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</si>
  <si>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</si>
  <si>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</si>
  <si>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</si>
  <si>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</si>
  <si>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</si>
  <si>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</si>
  <si>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</si>
  <si>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</si>
  <si>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</si>
  <si>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</si>
  <si>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</si>
  <si>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</si>
  <si>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</si>
  <si>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</si>
  <si>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</si>
  <si>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</si>
  <si>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</si>
  <si>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</si>
  <si>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</si>
  <si>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</si>
  <si>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</si>
  <si>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</si>
  <si>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</si>
  <si>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</si>
  <si>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</si>
  <si>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</si>
  <si>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</si>
  <si>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</si>
  <si>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</si>
  <si>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</si>
  <si>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</si>
  <si>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</si>
  <si>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</si>
  <si>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</si>
  <si>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</si>
  <si>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</si>
  <si>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</si>
  <si>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</si>
  <si>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</si>
  <si>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</si>
  <si>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</si>
  <si>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</si>
  <si>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</si>
  <si>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</si>
  <si>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</si>
  <si>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</si>
  <si>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</si>
  <si>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</si>
  <si>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</si>
  <si>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</si>
  <si>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</si>
  <si>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</si>
  <si>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</si>
  <si>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</si>
  <si>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</si>
  <si>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</si>
  <si>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</si>
  <si>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</si>
  <si>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</si>
  <si>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</si>
  <si>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</si>
  <si>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</si>
  <si>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</si>
  <si>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</si>
  <si>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</si>
  <si>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</si>
  <si>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</si>
  <si>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</si>
  <si>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</si>
  <si>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</si>
  <si>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</si>
  <si>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</si>
  <si>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</si>
  <si>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</si>
  <si>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</si>
  <si>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</si>
  <si>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</si>
  <si>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</si>
  <si>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</si>
  <si>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</si>
  <si>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</si>
  <si>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</si>
  <si>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</si>
  <si>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</si>
  <si>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</si>
  <si>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</si>
  <si>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</si>
  <si>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</si>
  <si>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</si>
  <si>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</si>
  <si>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</si>
  <si>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</si>
  <si>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</si>
  <si>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</si>
  <si>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</si>
  <si>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</si>
  <si>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</si>
  <si>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</si>
  <si>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</si>
  <si>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</si>
  <si>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</si>
  <si>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</si>
  <si>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</si>
  <si>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</si>
  <si>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</si>
  <si>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</si>
  <si>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</si>
  <si>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</si>
  <si>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</si>
  <si>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</si>
  <si>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</si>
  <si>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</si>
  <si>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</si>
  <si>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</si>
  <si>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</si>
  <si>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</si>
  <si>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</si>
  <si>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</si>
  <si>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</si>
  <si>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</si>
  <si>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</si>
  <si>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</si>
  <si>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</si>
  <si>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</si>
  <si>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</si>
  <si>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</si>
  <si>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</si>
  <si>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</si>
  <si>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</si>
  <si>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</si>
  <si>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</si>
  <si>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</si>
  <si>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</si>
  <si>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</si>
  <si>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</si>
  <si>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</si>
  <si>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</si>
  <si>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</si>
  <si>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</si>
  <si>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</si>
  <si>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</si>
  <si>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</si>
  <si>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</si>
  <si>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</si>
  <si>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</si>
  <si>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</si>
  <si>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</si>
  <si>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</si>
  <si>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</si>
  <si>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</si>
  <si>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</si>
  <si>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</si>
  <si>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</si>
  <si>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</si>
  <si>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</si>
  <si>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</si>
  <si>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</si>
  <si>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</si>
  <si>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</si>
  <si>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</si>
  <si>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</si>
  <si>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</si>
  <si>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</si>
  <si>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</si>
  <si>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</si>
  <si>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</si>
  <si>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</si>
  <si>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</si>
  <si>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</si>
  <si>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</si>
  <si>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</si>
  <si>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</si>
  <si>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</si>
  <si>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</si>
  <si>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</si>
  <si>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</si>
  <si>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</si>
  <si>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</si>
  <si>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</si>
  <si>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</si>
  <si>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</si>
  <si>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</si>
  <si>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</si>
  <si>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</si>
  <si>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</si>
  <si>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</si>
  <si>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</si>
  <si>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</si>
  <si>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</si>
  <si>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</si>
  <si>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</si>
  <si>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</si>
  <si>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</si>
  <si>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</si>
  <si>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</si>
  <si>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</si>
  <si>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</si>
  <si>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</si>
  <si>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</si>
  <si>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</si>
  <si>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</si>
  <si>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</si>
  <si>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</si>
  <si>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</si>
  <si>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</si>
  <si>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</si>
  <si>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</si>
  <si>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</si>
  <si>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</si>
  <si>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</si>
  <si>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</si>
  <si>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</si>
  <si>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</si>
  <si>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</si>
  <si>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</si>
  <si>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</si>
  <si>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</si>
  <si>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</si>
  <si>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</si>
  <si>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</si>
  <si>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</si>
  <si>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</si>
  <si>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</si>
  <si>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</si>
  <si>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</si>
  <si>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</si>
  <si>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</si>
  <si>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</si>
  <si>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</si>
  <si>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</si>
  <si>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</si>
  <si>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</si>
  <si>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</si>
  <si>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</si>
  <si>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</si>
  <si>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</si>
  <si>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</si>
  <si>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</si>
  <si>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</si>
  <si>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</si>
  <si>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</si>
  <si>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</si>
  <si>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</si>
  <si>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</si>
  <si>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</si>
  <si>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</si>
  <si>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</si>
  <si>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</si>
  <si>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</si>
  <si>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</si>
  <si>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</si>
  <si>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</si>
  <si>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</si>
  <si>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</si>
  <si>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</si>
  <si>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</si>
  <si>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</si>
  <si>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</si>
  <si>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</si>
  <si>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</si>
  <si>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</si>
  <si>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</si>
  <si>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</si>
  <si>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</si>
  <si>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</si>
  <si>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</si>
  <si>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</si>
  <si>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</si>
  <si>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</si>
  <si>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</si>
  <si>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</si>
  <si>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</si>
  <si>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</si>
  <si>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</si>
  <si>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</si>
  <si>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</si>
  <si>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</si>
  <si>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</si>
  <si>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</si>
  <si>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</si>
  <si>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</si>
  <si>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</si>
  <si>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</si>
  <si>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</si>
  <si>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</si>
  <si>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</si>
  <si>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</si>
  <si>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</si>
  <si>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</si>
  <si>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</si>
  <si>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</si>
  <si>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</si>
  <si>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</si>
  <si>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</si>
  <si>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</si>
  <si>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</si>
  <si>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</si>
  <si>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</si>
  <si>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</si>
  <si>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</si>
  <si>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</si>
  <si>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</si>
  <si>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</si>
  <si>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</si>
  <si>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</si>
  <si>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</si>
  <si>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</si>
  <si>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</si>
  <si>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</si>
  <si>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</si>
  <si>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</si>
  <si>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</si>
  <si>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</si>
  <si>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</si>
  <si>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</si>
  <si>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</si>
  <si>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</si>
  <si>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</si>
  <si>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</si>
  <si>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</si>
  <si>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</si>
  <si>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</si>
  <si>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</si>
  <si>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</si>
  <si>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</si>
  <si>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</si>
  <si>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</si>
  <si>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</si>
  <si>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</si>
  <si>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</si>
  <si>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</si>
  <si>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</si>
  <si>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</si>
  <si>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</si>
  <si>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</si>
  <si>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</si>
  <si>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</si>
  <si>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</si>
  <si>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</si>
  <si>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</si>
  <si>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</si>
  <si>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</si>
  <si>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</si>
  <si>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</si>
  <si>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</si>
  <si>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</si>
  <si>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</si>
  <si>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</si>
  <si>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</si>
  <si>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</si>
  <si>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</si>
  <si>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</si>
  <si>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</si>
  <si>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</si>
  <si>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</si>
  <si>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</si>
  <si>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</si>
  <si>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</si>
  <si>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</si>
  <si>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</si>
  <si>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</si>
  <si>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</si>
  <si>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</si>
  <si>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</si>
  <si>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</si>
  <si>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</si>
  <si>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</si>
  <si>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</si>
  <si>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</si>
  <si>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</si>
  <si>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</si>
  <si>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</si>
  <si>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</si>
  <si>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</si>
  <si>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</si>
  <si>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</si>
  <si>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</si>
  <si>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</si>
  <si>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</si>
  <si>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</si>
  <si>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</si>
  <si>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</si>
  <si>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</si>
  <si>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</si>
  <si>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</si>
  <si>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</si>
  <si>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</si>
  <si>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</si>
  <si>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</si>
  <si>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</si>
  <si>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</si>
  <si>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</si>
  <si>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</si>
  <si>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</si>
  <si>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</si>
  <si>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</si>
  <si>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</si>
  <si>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</si>
  <si>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</si>
  <si>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</si>
  <si>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</si>
  <si>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</si>
  <si>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</si>
  <si>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</si>
  <si>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</si>
  <si>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</si>
  <si>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</si>
  <si>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</si>
  <si>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</si>
  <si>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</si>
  <si>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</si>
  <si>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</si>
  <si>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</si>
  <si>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</si>
  <si>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</si>
  <si>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</si>
  <si>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</si>
  <si>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</si>
  <si>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</si>
  <si>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</si>
  <si>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</si>
  <si>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</si>
  <si>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</si>
  <si>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</si>
  <si>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</si>
  <si>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</si>
  <si>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</si>
  <si>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</si>
  <si>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</si>
  <si>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</si>
  <si>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</si>
  <si>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</si>
  <si>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</si>
  <si>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</si>
  <si>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</si>
  <si>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</si>
  <si>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</si>
  <si>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</si>
  <si>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</si>
  <si>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</si>
  <si>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</si>
  <si>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</si>
  <si>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</si>
  <si>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</si>
  <si>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</si>
  <si>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</si>
  <si>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</si>
  <si>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</si>
  <si>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</si>
  <si>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</si>
  <si>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</si>
  <si>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</si>
  <si>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</si>
  <si>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</si>
  <si>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</si>
  <si>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</si>
  <si>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</si>
  <si>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</si>
  <si>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</si>
  <si>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</si>
  <si>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</si>
  <si>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</si>
  <si>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</si>
  <si>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</si>
  <si>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</si>
  <si>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</si>
  <si>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</si>
  <si>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</si>
  <si>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</si>
  <si>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</si>
  <si>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</si>
  <si>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</si>
  <si>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</si>
  <si>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</si>
  <si>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</si>
  <si>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</si>
  <si>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</si>
  <si>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</si>
  <si>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</si>
  <si>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</si>
  <si>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</si>
  <si>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</si>
  <si>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</si>
  <si>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</si>
  <si>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</si>
  <si>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</si>
  <si>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</si>
  <si>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</si>
  <si>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</si>
  <si>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</si>
  <si>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</si>
  <si>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</si>
  <si>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</si>
  <si>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</si>
  <si>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</si>
  <si>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</si>
  <si>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</si>
  <si>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</si>
  <si>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</si>
  <si>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</si>
  <si>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</si>
  <si>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</si>
  <si>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</si>
  <si>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</si>
  <si>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</si>
  <si>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</si>
  <si>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</si>
  <si>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</si>
  <si>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</si>
  <si>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</si>
  <si>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</si>
  <si>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</si>
  <si>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</si>
  <si>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</si>
  <si>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</si>
  <si>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</si>
  <si>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</si>
  <si>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</si>
  <si>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</si>
  <si>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</si>
  <si>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</si>
  <si>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</si>
  <si>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</si>
  <si>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</si>
  <si>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</si>
  <si>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</si>
  <si>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</si>
  <si>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</si>
  <si>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</si>
  <si>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</si>
  <si>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</si>
  <si>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</si>
  <si>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</si>
  <si>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</si>
  <si>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</si>
  <si>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</si>
  <si>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</si>
  <si>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</si>
  <si>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</si>
  <si>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</si>
  <si>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</si>
  <si>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</si>
  <si>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</si>
  <si>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</si>
  <si>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</si>
  <si>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</si>
  <si>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</si>
  <si>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</si>
  <si>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</si>
  <si>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</si>
  <si>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</si>
  <si>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</si>
  <si>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</si>
  <si>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</si>
  <si>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</si>
  <si>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</si>
  <si>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</si>
  <si>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</si>
  <si>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</si>
  <si>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</si>
  <si>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</si>
  <si>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</si>
  <si>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</si>
  <si>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</si>
  <si>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</si>
  <si>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</si>
  <si>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</si>
  <si>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</si>
  <si>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</si>
  <si>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</si>
  <si>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</si>
  <si>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</si>
  <si>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</si>
  <si>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</si>
  <si>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</si>
  <si>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</si>
  <si>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</si>
  <si>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</si>
  <si>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</si>
  <si>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</si>
  <si>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</si>
  <si>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</si>
  <si>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</si>
  <si>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</si>
  <si>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</si>
  <si>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</si>
  <si>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</si>
  <si>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</si>
  <si>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</si>
  <si>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</si>
  <si>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</si>
  <si>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</si>
  <si>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</si>
  <si>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</si>
  <si>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</si>
  <si>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</si>
  <si>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</si>
  <si>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</si>
  <si>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</si>
  <si>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</si>
  <si>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</si>
  <si>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</si>
  <si>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</si>
  <si>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</si>
  <si>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</si>
  <si>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</si>
  <si>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</si>
  <si>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</si>
  <si>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</si>
  <si>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</si>
  <si>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</si>
  <si>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</si>
  <si>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</si>
  <si>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</si>
  <si>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</si>
  <si>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</si>
  <si>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</si>
  <si>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</si>
  <si>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</si>
  <si>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</si>
  <si>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</si>
  <si>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</si>
  <si>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</si>
  <si>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</si>
  <si>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</si>
  <si>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</si>
  <si>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</si>
  <si>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</si>
  <si>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</si>
  <si>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</si>
  <si>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</si>
  <si>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</si>
  <si>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</si>
  <si>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</si>
  <si>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</si>
  <si>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</si>
  <si>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</si>
  <si>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</si>
  <si>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</si>
  <si>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</si>
  <si>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</si>
  <si>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</si>
  <si>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</si>
  <si>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</si>
  <si>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</si>
  <si>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</si>
  <si>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</si>
  <si>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</si>
  <si>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</si>
  <si>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</si>
  <si>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</si>
  <si>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</si>
  <si>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</si>
  <si>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</si>
  <si>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</si>
  <si>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</si>
  <si>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</si>
  <si>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</si>
  <si>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</si>
  <si>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</si>
  <si>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</si>
  <si>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</si>
  <si>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</si>
  <si>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</si>
  <si>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</si>
  <si>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</si>
  <si>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</si>
  <si>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</si>
  <si>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</si>
  <si>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</si>
  <si>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</si>
  <si>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</si>
  <si>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</si>
  <si>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</si>
  <si>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</si>
  <si>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</si>
  <si>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</si>
  <si>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</si>
  <si>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</si>
  <si>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</si>
  <si>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</si>
  <si>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</si>
  <si>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</si>
  <si>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</si>
  <si>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</si>
  <si>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</si>
  <si>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</si>
  <si>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</si>
  <si>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</si>
  <si>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</si>
  <si>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</si>
  <si>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</si>
  <si>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</si>
  <si>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</si>
  <si>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</si>
  <si>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</si>
  <si>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</si>
  <si>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</si>
  <si>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</si>
  <si>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</si>
  <si>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</si>
  <si>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</si>
  <si>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</si>
  <si>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</si>
  <si>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</si>
  <si>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</si>
  <si>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</si>
  <si>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</si>
  <si>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</si>
  <si>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</si>
  <si>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</si>
  <si>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</si>
  <si>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</si>
  <si>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</si>
  <si>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</si>
  <si>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</si>
  <si>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</si>
  <si>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</si>
  <si>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</si>
  <si>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</si>
  <si>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</si>
  <si>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</si>
  <si>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</si>
  <si>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</si>
  <si>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</si>
  <si>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</si>
  <si>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</si>
  <si>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</si>
  <si>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</si>
  <si>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</si>
  <si>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</si>
  <si>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</si>
  <si>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</si>
  <si>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</si>
  <si>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</si>
  <si>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</si>
  <si>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</si>
  <si>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</si>
  <si>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</si>
  <si>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</si>
  <si>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</si>
  <si>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</si>
  <si>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</si>
  <si>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</si>
  <si>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</si>
  <si>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</si>
  <si>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</si>
  <si>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</si>
  <si>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</si>
  <si>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</si>
  <si>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</si>
  <si>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</si>
  <si>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</si>
  <si>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</si>
  <si>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</si>
  <si>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</si>
  <si>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</si>
  <si>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</si>
  <si>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</si>
  <si>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</si>
  <si>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</si>
  <si>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</si>
  <si>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</si>
  <si>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</si>
  <si>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</si>
  <si>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</si>
  <si>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</si>
  <si>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</si>
  <si>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</si>
  <si>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</si>
  <si>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</si>
  <si>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</si>
  <si>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</si>
  <si>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</si>
  <si>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</si>
  <si>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</si>
  <si>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</si>
  <si>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</si>
  <si>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</si>
  <si>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</si>
  <si>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</si>
  <si>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</si>
  <si>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</si>
  <si>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</si>
  <si>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</si>
  <si>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</si>
  <si>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</si>
  <si>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</si>
  <si>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</si>
  <si>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</si>
  <si>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</si>
  <si>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</si>
  <si>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</si>
  <si>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</si>
  <si>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</si>
  <si>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</si>
  <si>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</si>
  <si>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</si>
  <si>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</si>
  <si>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</si>
  <si>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</si>
  <si>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</si>
  <si>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</si>
  <si>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</si>
  <si>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</si>
  <si>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</si>
  <si>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</si>
  <si>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</si>
  <si>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</si>
  <si>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</si>
  <si>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</si>
  <si>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</si>
  <si>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</si>
  <si>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</si>
  <si>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</si>
  <si>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</si>
  <si>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</si>
  <si>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</si>
  <si>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</si>
  <si>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</si>
  <si>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</si>
  <si>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</si>
  <si>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</si>
  <si>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</si>
  <si>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</si>
  <si>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</si>
  <si>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</si>
  <si>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</si>
  <si>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</si>
  <si>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</si>
  <si>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</si>
  <si>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</si>
  <si>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</si>
  <si>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</si>
  <si>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</si>
  <si>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</si>
  <si>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</si>
  <si>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</si>
  <si>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</si>
  <si>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</si>
  <si>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</si>
  <si>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</si>
  <si>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</si>
  <si>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</si>
  <si>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</si>
  <si>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</si>
  <si>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</si>
  <si>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</si>
  <si>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</si>
  <si>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</si>
  <si>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</si>
  <si>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</si>
  <si>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</si>
  <si>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</si>
  <si>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</si>
  <si>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</si>
  <si>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</si>
  <si>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</si>
  <si>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</si>
  <si>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</si>
  <si>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</si>
  <si>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</si>
  <si>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</si>
  <si>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</si>
  <si>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</si>
  <si>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</si>
  <si>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</si>
  <si>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</si>
  <si>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</si>
  <si>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</si>
  <si>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</si>
  <si>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</si>
  <si>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</si>
  <si>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</si>
  <si>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</si>
  <si>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</si>
  <si>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</si>
  <si>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</si>
  <si>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</si>
  <si>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</si>
  <si>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</si>
  <si>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</si>
  <si>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</si>
  <si>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</si>
  <si>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</si>
  <si>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</si>
  <si>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</si>
  <si>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</si>
  <si>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</si>
  <si>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</si>
  <si>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</si>
  <si>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</si>
  <si>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</si>
  <si>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</si>
  <si>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</si>
  <si>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</si>
  <si>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</si>
  <si>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</si>
  <si>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</si>
  <si>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</si>
  <si>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</si>
  <si>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</si>
  <si>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</si>
  <si>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</si>
  <si>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</si>
  <si>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</si>
  <si>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</si>
  <si>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</si>
  <si>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</si>
  <si>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</si>
  <si>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</si>
  <si>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</si>
  <si>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</si>
  <si>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</si>
  <si>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</si>
  <si>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</si>
  <si>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</si>
  <si>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</si>
  <si>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</si>
  <si>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</si>
  <si>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</si>
  <si>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</si>
  <si>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</si>
  <si>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</si>
  <si>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</si>
  <si>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</si>
  <si>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</si>
  <si>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</si>
  <si>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</si>
  <si>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</si>
  <si>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</si>
  <si>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</si>
  <si>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</si>
  <si>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</si>
  <si>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</si>
  <si>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</si>
  <si>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</si>
  <si>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</si>
  <si>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</si>
  <si>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</si>
  <si>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</si>
  <si>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</si>
  <si>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</si>
  <si>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</si>
  <si>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</si>
  <si>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</si>
  <si>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</si>
  <si>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</si>
  <si>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</si>
  <si>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</si>
  <si>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</si>
  <si>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</si>
  <si>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</si>
  <si>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</si>
  <si>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</si>
  <si>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</si>
  <si>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</si>
  <si>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</si>
  <si>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</si>
  <si>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</si>
  <si>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</si>
  <si>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</si>
  <si>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</si>
  <si>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</si>
  <si>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</si>
  <si>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</si>
  <si>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</si>
  <si>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</si>
  <si>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</si>
  <si>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</si>
  <si>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</si>
  <si>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</si>
  <si>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</si>
  <si>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</si>
  <si>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</si>
  <si>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</si>
  <si>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</si>
  <si>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</si>
  <si>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</si>
  <si>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</si>
  <si>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</si>
  <si>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</si>
  <si>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</si>
  <si>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</si>
  <si>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</si>
  <si>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</si>
  <si>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</si>
  <si>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</si>
  <si>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</si>
  <si>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</si>
  <si>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</si>
  <si>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</si>
  <si>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</si>
  <si>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</si>
  <si>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</si>
  <si>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</si>
  <si>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</si>
  <si>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</si>
  <si>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</si>
  <si>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</si>
  <si>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</si>
  <si>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</si>
  <si>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</si>
  <si>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</si>
  <si>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</si>
  <si>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</si>
  <si>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</si>
  <si>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</si>
  <si>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</si>
  <si>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</si>
  <si>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</si>
  <si>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</si>
  <si>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</si>
  <si>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</si>
  <si>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</si>
  <si>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</si>
  <si>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</si>
  <si>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</si>
  <si>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</si>
  <si>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</si>
  <si>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</si>
  <si>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</si>
  <si>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</si>
  <si>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</si>
  <si>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</si>
  <si>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</si>
  <si>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</si>
  <si>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</si>
  <si>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</si>
  <si>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</si>
  <si>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</si>
  <si>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</si>
  <si>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</si>
  <si>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</si>
  <si>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</si>
  <si>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</si>
  <si>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</si>
  <si>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</si>
  <si>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</si>
  <si>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</si>
  <si>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</si>
  <si>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</si>
  <si>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</si>
  <si>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</si>
  <si>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</si>
  <si>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</si>
  <si>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</si>
  <si>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</si>
  <si>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</si>
  <si>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</si>
  <si>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</si>
  <si>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</si>
  <si>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</si>
  <si>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</si>
  <si>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</si>
  <si>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</si>
  <si>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</si>
  <si>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</si>
  <si>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</si>
  <si>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</si>
  <si>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</si>
  <si>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</si>
  <si>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</si>
  <si>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</si>
  <si>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</si>
  <si>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</si>
  <si>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</si>
  <si>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</si>
  <si>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</si>
  <si>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</si>
  <si>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</si>
  <si>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</si>
  <si>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</si>
  <si>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</si>
  <si>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</si>
  <si>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</si>
  <si>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</si>
  <si>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</si>
  <si>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</si>
  <si>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</si>
  <si>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</si>
  <si>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</si>
  <si>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</si>
  <si>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</si>
  <si>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</si>
  <si>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</si>
  <si>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</si>
  <si>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</si>
  <si>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</si>
  <si>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</si>
  <si>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</si>
  <si>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</si>
  <si>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</si>
  <si>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</si>
  <si>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</si>
  <si>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</si>
  <si>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</si>
  <si>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</si>
  <si>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</si>
  <si>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</si>
  <si>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</si>
  <si>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</si>
  <si>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</si>
  <si>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</si>
  <si>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</si>
  <si>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</si>
  <si>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</si>
  <si>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</si>
  <si>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</si>
  <si>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</si>
  <si>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</si>
  <si>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</si>
  <si>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</si>
  <si>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</si>
  <si>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</si>
  <si>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</si>
  <si>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</si>
  <si>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</si>
  <si>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</si>
  <si>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</si>
  <si>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</si>
  <si>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</si>
  <si>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</si>
  <si>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</si>
  <si>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</si>
  <si>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</si>
  <si>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</si>
  <si>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</si>
  <si>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</si>
  <si>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</si>
  <si>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</si>
  <si>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</si>
  <si>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</si>
  <si>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</si>
  <si>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</si>
  <si>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</si>
  <si>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</si>
  <si>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</si>
  <si>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</si>
  <si>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</si>
  <si>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</si>
  <si>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</si>
  <si>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</si>
  <si>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</si>
  <si>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</si>
  <si>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</si>
  <si>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</si>
  <si>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</si>
  <si>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</si>
  <si>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</si>
  <si>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</si>
  <si>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</si>
  <si>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</si>
  <si>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</si>
  <si>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</si>
  <si>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</si>
  <si>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</si>
  <si>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</si>
  <si>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</si>
  <si>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</si>
  <si>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</si>
  <si>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</si>
  <si>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</si>
  <si>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</si>
  <si>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</si>
  <si>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</si>
  <si>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</si>
  <si>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</si>
  <si>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</si>
  <si>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</si>
  <si>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</si>
  <si>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</si>
  <si>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</si>
  <si>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</si>
  <si>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</si>
  <si>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</si>
  <si>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</si>
  <si>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</si>
  <si>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</si>
  <si>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</si>
  <si>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</si>
  <si>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</si>
  <si>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</si>
  <si>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</si>
  <si>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</si>
  <si>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</si>
  <si>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</si>
  <si>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</si>
  <si>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</si>
  <si>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</si>
  <si>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</si>
  <si>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</si>
  <si>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</si>
  <si>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</si>
  <si>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</si>
  <si>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</si>
  <si>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</si>
  <si>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</si>
  <si>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</si>
  <si>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</si>
  <si>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</si>
  <si>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</si>
  <si>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</si>
  <si>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</si>
  <si>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</si>
  <si>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</si>
  <si>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</si>
  <si>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</si>
  <si>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</si>
  <si>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</si>
  <si>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</si>
  <si>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</si>
  <si>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</si>
  <si>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</si>
  <si>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</si>
  <si>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</si>
  <si>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</si>
  <si>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</si>
  <si>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</si>
  <si>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</si>
  <si>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</si>
  <si>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</si>
  <si>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</si>
  <si>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</si>
  <si>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</si>
  <si>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</si>
  <si>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</si>
  <si>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</si>
  <si>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</si>
  <si>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</si>
  <si>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</si>
  <si>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</si>
  <si>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</si>
  <si>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</si>
  <si>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</si>
  <si>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</si>
  <si>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</si>
  <si>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</si>
  <si>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</si>
  <si>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</si>
  <si>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</si>
  <si>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</si>
  <si>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</si>
  <si>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</si>
  <si>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</si>
  <si>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</si>
  <si>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</si>
  <si>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</si>
  <si>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</si>
  <si>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</si>
  <si>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</si>
  <si>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</si>
  <si>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</si>
  <si>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</si>
  <si>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</si>
  <si>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</si>
  <si>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</si>
  <si>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</si>
  <si>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</si>
  <si>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</si>
  <si>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</si>
  <si>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</si>
  <si>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</si>
  <si>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</si>
  <si>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</si>
  <si>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</si>
  <si>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</si>
  <si>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</si>
  <si>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</si>
  <si>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</si>
  <si>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</si>
  <si>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</si>
  <si>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</si>
  <si>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</si>
  <si>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</si>
  <si>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</si>
  <si>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</si>
  <si>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</si>
  <si>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</si>
  <si>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</si>
  <si>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</si>
  <si>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</si>
  <si>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</si>
  <si>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</si>
  <si>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</si>
  <si>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</si>
  <si>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</si>
  <si>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</si>
  <si>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</si>
  <si>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</si>
  <si>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</si>
  <si>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</si>
  <si>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</si>
  <si>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</si>
  <si>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</si>
  <si>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</si>
  <si>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</si>
  <si>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</si>
  <si>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</si>
  <si>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</si>
  <si>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</si>
  <si>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</si>
  <si>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</si>
  <si>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</si>
  <si>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</si>
  <si>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</si>
  <si>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</si>
  <si>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</si>
  <si>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</si>
  <si>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</si>
  <si>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</si>
  <si>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</si>
  <si>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</si>
  <si>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</si>
  <si>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</si>
  <si>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</si>
  <si>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</si>
  <si>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</si>
  <si>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</si>
  <si>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</si>
  <si>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</si>
  <si>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</si>
  <si>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</si>
  <si>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</si>
  <si>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</si>
  <si>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</si>
  <si>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</si>
  <si>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</si>
  <si>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</si>
  <si>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</si>
  <si>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</si>
  <si>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</si>
  <si>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</si>
  <si>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</si>
  <si>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</si>
  <si>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</si>
  <si>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</si>
  <si>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</si>
  <si>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</si>
  <si>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</si>
  <si>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</si>
  <si>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</si>
  <si>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</si>
  <si>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</si>
  <si>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</si>
  <si>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</si>
  <si>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</si>
  <si>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</si>
  <si>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</si>
  <si>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</si>
  <si>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</si>
  <si>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</si>
  <si>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</si>
  <si>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</si>
  <si>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</si>
  <si>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</si>
  <si>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</si>
  <si>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</si>
  <si>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</si>
  <si>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</si>
  <si>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</si>
  <si>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</si>
  <si>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</si>
  <si>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</si>
  <si>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</si>
  <si>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</si>
  <si>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</si>
  <si>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</si>
  <si>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</si>
  <si>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</si>
  <si>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</si>
  <si>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</si>
  <si>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</si>
  <si>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</si>
  <si>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</si>
  <si>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</si>
  <si>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</si>
  <si>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</si>
  <si>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</si>
  <si>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</si>
  <si>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</si>
  <si>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</si>
  <si>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</si>
  <si>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</si>
  <si>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</si>
  <si>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</si>
  <si>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</si>
  <si>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</si>
  <si>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</si>
  <si>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</si>
  <si>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</si>
  <si>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</si>
  <si>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</si>
  <si>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</si>
  <si>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</si>
  <si>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</si>
  <si>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</si>
  <si>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</si>
  <si>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</si>
  <si>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</si>
  <si>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</si>
  <si>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</si>
  <si>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</si>
  <si>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</si>
  <si>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</si>
  <si>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</si>
  <si>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</si>
  <si>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</si>
  <si>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</si>
  <si>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</si>
  <si>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</si>
  <si>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</si>
  <si>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</si>
  <si>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</si>
  <si>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</si>
  <si>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</si>
  <si>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</si>
  <si>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</si>
  <si>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</si>
  <si>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</si>
  <si>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</si>
  <si>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</si>
  <si>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</si>
  <si>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</si>
  <si>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</si>
  <si>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</si>
  <si>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</si>
  <si>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</si>
  <si>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</si>
  <si>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</si>
  <si>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</si>
  <si>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</si>
  <si>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</si>
  <si>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</si>
  <si>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</si>
  <si>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</si>
  <si>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</si>
  <si>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</si>
  <si>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</si>
  <si>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</si>
  <si>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</si>
  <si>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</si>
  <si>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</si>
  <si>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</si>
  <si>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</si>
  <si>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</si>
  <si>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</si>
  <si>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</si>
  <si>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</si>
  <si>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</si>
  <si>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</si>
  <si>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</si>
  <si>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</si>
  <si>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</si>
  <si>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</si>
  <si>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</si>
  <si>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</si>
  <si>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</si>
  <si>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</si>
  <si>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</si>
  <si>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</si>
  <si>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</si>
  <si>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</si>
  <si>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</si>
  <si>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</si>
  <si>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</si>
  <si>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</si>
  <si>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</si>
  <si>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</si>
  <si>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</si>
  <si>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</si>
  <si>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</si>
  <si>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</si>
  <si>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</si>
  <si>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</si>
  <si>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</si>
  <si>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</si>
  <si>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</si>
  <si>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</si>
  <si>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</si>
  <si>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</si>
  <si>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</si>
  <si>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</si>
  <si>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</si>
  <si>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</si>
  <si>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</si>
  <si>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</si>
  <si>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</si>
  <si>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</si>
  <si>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</si>
  <si>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</si>
  <si>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</si>
  <si>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</si>
  <si>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</si>
  <si>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</si>
  <si>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</si>
  <si>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</si>
  <si>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</si>
  <si>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</si>
  <si>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</si>
  <si>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</si>
  <si>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</si>
  <si>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</si>
  <si>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</si>
  <si>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</si>
  <si>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</si>
  <si>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</si>
  <si>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</si>
  <si>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</si>
  <si>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</si>
  <si>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</si>
  <si>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</si>
  <si>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</si>
  <si>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</si>
  <si>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</si>
  <si>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</si>
  <si>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</si>
  <si>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</si>
  <si>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</si>
  <si>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</si>
  <si>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</si>
  <si>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</si>
  <si>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</si>
  <si>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</si>
  <si>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</si>
  <si>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</si>
  <si>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</si>
  <si>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</si>
  <si>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</si>
  <si>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</si>
  <si>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</si>
  <si>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</si>
  <si>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</si>
  <si>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</si>
  <si>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</si>
  <si>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</si>
  <si>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</si>
  <si>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</si>
  <si>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</si>
  <si>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</si>
  <si>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</si>
  <si>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</si>
  <si>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</si>
  <si>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</si>
  <si>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</si>
  <si>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</si>
  <si>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</si>
  <si>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</si>
  <si>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</si>
  <si>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</si>
  <si>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</si>
  <si>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</si>
  <si>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</si>
  <si>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</si>
  <si>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</si>
  <si>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</si>
  <si>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</si>
  <si>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</si>
  <si>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</si>
  <si>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</si>
  <si>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</si>
  <si>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</si>
  <si>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</si>
  <si>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</si>
  <si>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</si>
  <si>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</si>
  <si>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</si>
  <si>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</si>
  <si>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</si>
  <si>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</si>
  <si>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</si>
  <si>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</si>
  <si>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</si>
  <si>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</si>
  <si>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</si>
  <si>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</si>
  <si>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</si>
  <si>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</si>
  <si>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</si>
  <si>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</si>
  <si>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</si>
  <si>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</si>
  <si>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</si>
  <si>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</si>
  <si>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</si>
  <si>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</si>
  <si>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</si>
  <si>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</si>
  <si>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</si>
  <si>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</si>
  <si>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</si>
  <si>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</si>
  <si>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</si>
  <si>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</si>
  <si>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</si>
  <si>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</si>
  <si>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</si>
  <si>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</si>
  <si>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</si>
  <si>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</si>
  <si>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</si>
  <si>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</si>
  <si>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</si>
  <si>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</si>
  <si>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</si>
  <si>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</si>
  <si>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</si>
  <si>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</si>
  <si>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</si>
  <si>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</si>
  <si>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</si>
  <si>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</si>
  <si>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</si>
  <si>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</si>
  <si>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</si>
  <si>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</si>
  <si>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</si>
  <si>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</si>
  <si>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</si>
  <si>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</si>
  <si>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</si>
  <si>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</si>
  <si>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</si>
  <si>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</si>
  <si>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</si>
  <si>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</si>
  <si>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</si>
  <si>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</si>
  <si>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</si>
  <si>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</si>
  <si>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</si>
  <si>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</si>
  <si>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</si>
  <si>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</si>
  <si>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</si>
  <si>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</si>
  <si>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</si>
  <si>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</si>
  <si>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</si>
  <si>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</si>
  <si>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</si>
  <si>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</si>
  <si>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</si>
  <si>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</si>
  <si>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</si>
  <si>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</si>
  <si>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</si>
  <si>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</si>
  <si>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</si>
  <si>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</si>
  <si>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</si>
  <si>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</si>
  <si>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</si>
  <si>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</si>
  <si>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</si>
  <si>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</si>
  <si>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</si>
  <si>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</si>
  <si>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</si>
  <si>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</si>
  <si>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</si>
  <si>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</si>
  <si>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</si>
  <si>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</si>
  <si>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</si>
  <si>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</si>
  <si>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</si>
  <si>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</si>
  <si>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</si>
  <si>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</si>
  <si>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</si>
  <si>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</si>
  <si>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</si>
  <si>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</si>
  <si>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</si>
  <si>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</si>
  <si>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</si>
  <si>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</si>
  <si>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</si>
  <si>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</si>
  <si>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</si>
  <si>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</si>
  <si>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</si>
  <si>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</si>
  <si>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</si>
  <si>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</si>
  <si>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</si>
  <si>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</si>
  <si>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</si>
  <si>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</si>
  <si>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</si>
  <si>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</si>
  <si>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</si>
  <si>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</si>
  <si>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</si>
  <si>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</si>
  <si>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</si>
  <si>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</si>
  <si>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</si>
  <si>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</si>
  <si>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</si>
  <si>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</si>
  <si>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</si>
  <si>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</si>
  <si>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</si>
  <si>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</si>
  <si>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</si>
  <si>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</si>
  <si>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</si>
  <si>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</si>
  <si>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</si>
  <si>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</si>
  <si>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</si>
  <si>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</si>
  <si>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</si>
  <si>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</si>
  <si>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</si>
  <si>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</si>
  <si>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</si>
  <si>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</si>
  <si>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</si>
  <si>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</si>
  <si>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</si>
  <si>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</si>
  <si>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</si>
  <si>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</si>
  <si>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</si>
  <si>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</si>
  <si>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</si>
  <si>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</si>
  <si>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</si>
  <si>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</si>
  <si>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</si>
  <si>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</si>
  <si>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</si>
  <si>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</si>
  <si>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</si>
  <si>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</si>
  <si>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</si>
  <si>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</si>
  <si>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</si>
  <si>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</si>
  <si>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</si>
  <si>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</si>
  <si>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</si>
  <si>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</si>
  <si>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</si>
  <si>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</si>
  <si>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</si>
  <si>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</si>
  <si>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</si>
  <si>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</si>
  <si>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</si>
  <si>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</si>
  <si>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</si>
  <si>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</si>
  <si>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</si>
  <si>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</si>
  <si>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</si>
  <si>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</si>
  <si>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</si>
  <si>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</si>
  <si>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</si>
  <si>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</si>
  <si>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</si>
  <si>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</si>
  <si>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</si>
  <si>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</si>
  <si>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</si>
  <si>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</si>
  <si>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</si>
  <si>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</si>
  <si>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</si>
  <si>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</si>
  <si>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</si>
  <si>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</si>
  <si>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</si>
  <si>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</si>
  <si>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</si>
  <si>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</si>
  <si>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</si>
  <si>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</si>
  <si>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</si>
  <si>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</si>
  <si>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</si>
  <si>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</si>
  <si>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</si>
  <si>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</si>
  <si>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</si>
  <si>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</si>
  <si>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</si>
  <si>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</si>
  <si>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</si>
  <si>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</si>
  <si>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</si>
  <si>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</si>
  <si>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</si>
  <si>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</si>
  <si>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</si>
  <si>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</si>
  <si>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</si>
  <si>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</si>
  <si>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</si>
  <si>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</si>
  <si>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</si>
  <si>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</si>
  <si>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</si>
  <si>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</si>
  <si>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</si>
  <si>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</si>
  <si>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</si>
  <si>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</si>
  <si>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</si>
  <si>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</si>
  <si>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</si>
  <si>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</si>
  <si>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</si>
  <si>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</si>
  <si>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</si>
  <si>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</si>
  <si>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</si>
  <si>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</si>
  <si>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</si>
  <si>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</si>
  <si>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</si>
  <si>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</si>
  <si>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</si>
  <si>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</si>
  <si>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</si>
  <si>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</si>
  <si>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</si>
  <si>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</si>
  <si>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</si>
  <si>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</si>
  <si>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</si>
  <si>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</si>
  <si>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</si>
  <si>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</si>
  <si>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</si>
  <si>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</si>
  <si>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</si>
  <si>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</si>
  <si>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</si>
  <si>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</si>
  <si>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</si>
  <si>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</si>
  <si>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</si>
  <si>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</si>
  <si>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</si>
  <si>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</si>
  <si>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</si>
  <si>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</si>
  <si>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</si>
  <si>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</si>
  <si>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</si>
  <si>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</si>
  <si>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</si>
  <si>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</si>
  <si>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</si>
  <si>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</si>
  <si>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</si>
  <si>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</si>
  <si>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</si>
  <si>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</si>
  <si>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</si>
  <si>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</si>
  <si>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</si>
  <si>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</si>
  <si>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</si>
  <si>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</si>
  <si>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</si>
  <si>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</si>
  <si>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</si>
  <si>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</si>
  <si>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</si>
  <si>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</si>
  <si>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</si>
  <si>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</si>
  <si>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</si>
  <si>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</si>
  <si>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</si>
  <si>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</si>
  <si>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</si>
  <si>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</si>
  <si>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</si>
  <si>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</si>
  <si>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</si>
  <si>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</si>
  <si>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</si>
  <si>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</si>
  <si>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</si>
  <si>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</si>
  <si>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</si>
  <si>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</si>
  <si>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</si>
  <si>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</si>
  <si>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</si>
  <si>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</si>
  <si>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</si>
  <si>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</si>
  <si>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</si>
  <si>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</si>
  <si>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</si>
  <si>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</si>
  <si>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</si>
  <si>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</si>
  <si>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</si>
  <si>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</si>
  <si>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</si>
  <si>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</si>
  <si>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</si>
  <si>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</si>
  <si>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</si>
  <si>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</si>
  <si>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</si>
  <si>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</si>
  <si>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</si>
  <si>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</si>
  <si>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</si>
  <si>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</si>
  <si>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</si>
  <si>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</si>
  <si>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</si>
  <si>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</si>
  <si>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</si>
  <si>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</si>
  <si>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</si>
  <si>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</si>
  <si>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</si>
  <si>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</si>
  <si>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</si>
  <si>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</si>
  <si>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</si>
  <si>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</si>
  <si>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</si>
  <si>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</si>
  <si>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</si>
  <si>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</si>
  <si>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</si>
  <si>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</si>
  <si>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</si>
  <si>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</si>
  <si>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</si>
  <si>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</si>
  <si>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</si>
  <si>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</si>
  <si>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</si>
  <si>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</si>
  <si>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</si>
  <si>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</si>
  <si>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</si>
  <si>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</si>
  <si>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</si>
  <si>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</si>
  <si>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</si>
  <si>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</si>
  <si>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</si>
  <si>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</si>
  <si>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</si>
  <si>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</si>
  <si>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</si>
  <si>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</si>
  <si>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</si>
  <si>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</si>
  <si>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</si>
  <si>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</si>
  <si>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</si>
  <si>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</si>
  <si>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</si>
  <si>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</si>
  <si>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</si>
  <si>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</si>
  <si>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</si>
  <si>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</si>
  <si>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</si>
  <si>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</si>
  <si>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</si>
  <si>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</si>
  <si>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</si>
  <si>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</si>
  <si>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</si>
  <si>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</si>
  <si>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</si>
  <si>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</si>
  <si>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</si>
  <si>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</si>
  <si>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</si>
  <si>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</si>
  <si>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</si>
  <si>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</si>
  <si>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</si>
  <si>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</si>
  <si>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</si>
  <si>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</si>
  <si>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</si>
  <si>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</si>
  <si>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</si>
  <si>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</si>
  <si>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</si>
  <si>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</si>
  <si>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</si>
  <si>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</si>
  <si>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</si>
  <si>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</si>
  <si>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</si>
  <si>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</si>
  <si>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</si>
  <si>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</si>
  <si>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</si>
  <si>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</si>
  <si>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</si>
  <si>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</si>
  <si>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</si>
  <si>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</si>
  <si>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</si>
  <si>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</si>
  <si>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</si>
  <si>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</si>
  <si>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</si>
  <si>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</si>
  <si>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</si>
  <si>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</si>
  <si>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</si>
  <si>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</si>
  <si>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</si>
  <si>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</si>
  <si>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</si>
  <si>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</si>
  <si>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</si>
  <si>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</si>
  <si>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</si>
  <si>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</si>
  <si>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</si>
  <si>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</si>
  <si>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</si>
  <si>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</si>
  <si>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</si>
  <si>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</si>
  <si>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</si>
  <si>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</si>
  <si>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</si>
  <si>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</si>
  <si>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</si>
  <si>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</si>
  <si>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</si>
  <si>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</si>
  <si>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</si>
  <si>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</si>
  <si>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</si>
  <si>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</si>
  <si>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</si>
  <si>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</si>
  <si>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</si>
  <si>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</si>
  <si>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</si>
  <si>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</si>
  <si>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</si>
  <si>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</si>
  <si>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</si>
  <si>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</si>
  <si>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</si>
  <si>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</si>
  <si>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</si>
  <si>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</si>
  <si>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</si>
  <si>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</si>
  <si>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</si>
  <si>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</si>
  <si>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</si>
  <si>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</si>
  <si>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</si>
  <si>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</si>
  <si>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</si>
  <si>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</si>
  <si>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</si>
  <si>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</si>
  <si>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</si>
  <si>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</si>
  <si>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</si>
  <si>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</si>
  <si>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</si>
  <si>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</si>
  <si>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</si>
  <si>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</si>
  <si>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</si>
  <si>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</si>
  <si>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</si>
  <si>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</si>
  <si>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</si>
  <si>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</si>
  <si>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</si>
  <si>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</si>
  <si>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</si>
  <si>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</si>
  <si>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</si>
  <si>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</si>
  <si>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</si>
  <si>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</si>
  <si>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</si>
  <si>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</si>
  <si>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</si>
  <si>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</si>
  <si>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</si>
  <si>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</si>
  <si>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</si>
  <si>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</si>
  <si>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</si>
  <si>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</si>
  <si>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</si>
  <si>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</si>
  <si>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</si>
  <si>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</si>
  <si>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</si>
  <si>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</si>
  <si>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</si>
  <si>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</si>
  <si>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</si>
  <si>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</si>
  <si>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</si>
  <si>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</si>
  <si>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</si>
  <si>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</si>
  <si>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</si>
  <si>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</si>
  <si>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</si>
  <si>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</si>
  <si>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</si>
  <si>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</si>
  <si>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</si>
  <si>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</si>
  <si>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</si>
  <si>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</si>
  <si>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</si>
  <si>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</si>
  <si>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</si>
  <si>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</si>
  <si>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</si>
  <si>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</si>
  <si>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</si>
  <si>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</si>
  <si>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</si>
  <si>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</si>
  <si>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</si>
  <si>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</si>
  <si>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</si>
  <si>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</si>
  <si>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</si>
  <si>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</si>
  <si>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</si>
  <si>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</si>
  <si>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</si>
  <si>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</si>
  <si>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</si>
  <si>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</si>
  <si>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</si>
  <si>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</si>
  <si>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</si>
  <si>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</si>
  <si>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</si>
  <si>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</si>
  <si>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</si>
  <si>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</si>
  <si>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</si>
  <si>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</si>
  <si>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</si>
  <si>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</si>
  <si>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</si>
  <si>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</si>
  <si>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</si>
  <si>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</si>
  <si>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</si>
  <si>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</si>
  <si>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</si>
  <si>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</si>
  <si>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</si>
  <si>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</si>
  <si>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</si>
  <si>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</si>
  <si>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</si>
  <si>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</si>
  <si>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</si>
  <si>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</si>
  <si>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</si>
  <si>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</si>
  <si>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</si>
  <si>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</si>
  <si>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</si>
  <si>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</si>
  <si>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</si>
  <si>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</si>
  <si>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</si>
  <si>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</si>
  <si>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</si>
  <si>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</si>
  <si>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</si>
  <si>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</si>
  <si>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</si>
  <si>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</si>
  <si>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</si>
  <si>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</si>
  <si>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</si>
  <si>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</si>
  <si>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</si>
  <si>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</si>
  <si>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</si>
  <si>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</si>
  <si>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</si>
  <si>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</si>
  <si>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</si>
  <si>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</si>
  <si>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</si>
  <si>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</si>
  <si>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</si>
  <si>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</si>
  <si>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</si>
  <si>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</si>
  <si>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</si>
  <si>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</si>
  <si>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</si>
  <si>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</si>
  <si>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</si>
  <si>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</si>
  <si>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</si>
  <si>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</si>
  <si>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</si>
  <si>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</si>
  <si>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</si>
  <si>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</si>
  <si>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</si>
  <si>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</si>
  <si>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</si>
  <si>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</si>
  <si>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</si>
  <si>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</si>
  <si>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</si>
  <si>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</si>
  <si>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</si>
  <si>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</si>
  <si>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</si>
  <si>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</si>
  <si>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</si>
  <si>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</si>
  <si>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</si>
  <si>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</si>
  <si>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</si>
  <si>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</si>
  <si>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</si>
  <si>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</si>
  <si>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</si>
  <si>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</si>
  <si>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</si>
  <si>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</si>
  <si>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</si>
  <si>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</si>
  <si>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</si>
  <si>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</si>
  <si>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</si>
  <si>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</si>
  <si>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</si>
  <si>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</si>
  <si>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</si>
  <si>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</si>
  <si>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</si>
  <si>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</si>
  <si>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</si>
  <si>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</si>
  <si>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</si>
  <si>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</si>
  <si>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</si>
  <si>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</si>
  <si>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</si>
  <si>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</si>
  <si>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</si>
  <si>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</si>
  <si>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</si>
  <si>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</si>
  <si>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</si>
  <si>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</si>
  <si>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</si>
  <si>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</si>
  <si>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</si>
  <si>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</si>
  <si>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</si>
  <si>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</si>
  <si>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</si>
  <si>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</si>
  <si>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</si>
  <si>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</si>
  <si>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</si>
  <si>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</si>
  <si>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</si>
  <si>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</si>
  <si>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</si>
  <si>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</si>
  <si>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</si>
  <si>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</si>
  <si>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</si>
  <si>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</si>
  <si>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</si>
  <si>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</si>
  <si>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</si>
  <si>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</si>
  <si>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</si>
  <si>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</si>
  <si>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</si>
  <si>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</si>
  <si>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</si>
  <si>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</si>
  <si>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</si>
  <si>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</si>
  <si>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</si>
  <si>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</si>
  <si>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</si>
  <si>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</si>
  <si>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</si>
  <si>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</si>
  <si>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</si>
  <si>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</si>
  <si>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</si>
  <si>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</si>
  <si>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</si>
  <si>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</si>
  <si>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</si>
  <si>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</si>
  <si>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</si>
  <si>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</si>
  <si>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</si>
  <si>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</si>
  <si>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</si>
  <si>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</si>
  <si>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</si>
  <si>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</si>
  <si>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</si>
  <si>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</si>
  <si>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</si>
  <si>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</si>
  <si>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</si>
  <si>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</si>
  <si>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</si>
  <si>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</si>
  <si>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</si>
  <si>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</si>
  <si>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</si>
  <si>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</si>
  <si>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</si>
  <si>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</si>
  <si>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</si>
  <si>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</si>
  <si>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</si>
  <si>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</si>
  <si>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</si>
  <si>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</si>
  <si>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</si>
  <si>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</si>
  <si>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</si>
  <si>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</si>
  <si>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</si>
  <si>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</si>
  <si>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</si>
  <si>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</si>
  <si>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</si>
  <si>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</si>
  <si>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</si>
  <si>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</si>
  <si>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</si>
  <si>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</si>
  <si>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</si>
  <si>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</si>
  <si>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</si>
  <si>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</si>
  <si>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</si>
  <si>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</si>
  <si>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</si>
  <si>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</si>
  <si>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</si>
  <si>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</si>
  <si>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</si>
  <si>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</si>
  <si>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</si>
  <si>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</si>
  <si>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</si>
  <si>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</si>
  <si>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</si>
  <si>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</si>
  <si>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</si>
  <si>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</si>
  <si>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</si>
  <si>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</si>
  <si>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</si>
  <si>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</si>
  <si>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</si>
  <si>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</si>
  <si>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</si>
  <si>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</si>
  <si>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</si>
  <si>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</si>
  <si>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</si>
  <si>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</si>
  <si>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</si>
  <si>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</si>
  <si>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</si>
  <si>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</si>
  <si>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</si>
  <si>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</si>
  <si>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</si>
  <si>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</si>
  <si>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</si>
  <si>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</si>
  <si>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</si>
  <si>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</si>
  <si>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</si>
  <si>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</si>
  <si>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</si>
  <si>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</si>
  <si>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</si>
  <si>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</si>
  <si>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</si>
  <si>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</si>
  <si>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</si>
  <si>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</si>
  <si>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</si>
  <si>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</si>
  <si>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</si>
  <si>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</si>
  <si>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</si>
  <si>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</si>
  <si>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</si>
  <si>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</si>
  <si>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</si>
  <si>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</si>
  <si>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</si>
  <si>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</si>
  <si>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</si>
  <si>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</si>
  <si>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</si>
  <si>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</si>
  <si>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</si>
  <si>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</si>
  <si>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</si>
  <si>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</si>
  <si>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</si>
  <si>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</si>
  <si>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</si>
  <si>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</si>
  <si>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</si>
  <si>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</si>
  <si>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</si>
  <si>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</si>
  <si>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</si>
  <si>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</si>
  <si>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</si>
  <si>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</si>
  <si>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</si>
  <si>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</si>
  <si>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</si>
  <si>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</si>
  <si>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</si>
  <si>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</si>
  <si>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</si>
  <si>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</si>
  <si>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</si>
  <si>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</si>
  <si>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</si>
  <si>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</si>
  <si>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</si>
  <si>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</si>
  <si>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</si>
  <si>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</si>
  <si>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</si>
  <si>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</si>
  <si>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</si>
  <si>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</si>
  <si>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</si>
  <si>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</si>
  <si>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</si>
  <si>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</si>
  <si>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</si>
  <si>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</si>
  <si>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</si>
  <si>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</si>
  <si>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</si>
  <si>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</si>
  <si>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</si>
  <si>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</si>
  <si>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</si>
  <si>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</si>
  <si>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</si>
  <si>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</si>
  <si>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</si>
  <si>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</si>
  <si>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</si>
  <si>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</si>
  <si>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</si>
  <si>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</si>
  <si>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</si>
  <si>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</si>
  <si>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</si>
  <si>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</si>
  <si>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</si>
  <si>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</si>
  <si>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</si>
  <si>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</si>
  <si>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</si>
  <si>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</si>
  <si>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</si>
  <si>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</si>
  <si>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</si>
  <si>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</si>
  <si>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</si>
  <si>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</si>
  <si>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</si>
  <si>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</si>
  <si>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</si>
  <si>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</si>
  <si>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</si>
  <si>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</si>
  <si>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</si>
  <si>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</si>
  <si>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</si>
  <si>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</si>
  <si>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</si>
  <si>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</si>
  <si>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</si>
  <si>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</si>
  <si>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</si>
  <si>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</si>
  <si>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</si>
  <si>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</si>
  <si>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</si>
  <si>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</si>
  <si>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</si>
  <si>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</si>
  <si>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</si>
  <si>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</si>
  <si>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</si>
  <si>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</si>
  <si>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</si>
  <si>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</si>
  <si>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</si>
  <si>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</si>
  <si>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</si>
  <si>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</si>
  <si>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</si>
  <si>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</si>
  <si>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</si>
  <si>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</si>
  <si>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</si>
  <si>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</si>
  <si>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</si>
  <si>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</si>
  <si>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</si>
  <si>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</si>
  <si>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</si>
  <si>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</si>
  <si>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</si>
  <si>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</si>
  <si>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</si>
  <si>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</si>
  <si>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</si>
  <si>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</si>
  <si>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</si>
  <si>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</si>
  <si>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</si>
  <si>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</si>
  <si>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</si>
  <si>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</si>
  <si>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</si>
  <si>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</si>
  <si>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</si>
  <si>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</si>
  <si>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</si>
  <si>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</si>
  <si>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</si>
  <si>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</si>
  <si>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</si>
  <si>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</si>
  <si>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</si>
  <si>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</si>
  <si>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</si>
  <si>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</si>
  <si>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</si>
  <si>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</si>
  <si>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</si>
  <si>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</si>
  <si>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</si>
  <si>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</si>
  <si>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</si>
  <si>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</si>
  <si>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</si>
  <si>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</si>
  <si>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</si>
  <si>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</si>
  <si>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</si>
  <si>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</si>
  <si>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</si>
  <si>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</si>
  <si>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</si>
  <si>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</si>
  <si>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</si>
  <si>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</si>
  <si>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</si>
  <si>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</si>
  <si>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</si>
  <si>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</si>
  <si>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</si>
  <si>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</si>
  <si>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</si>
  <si>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</si>
  <si>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</si>
  <si>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</si>
  <si>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</si>
  <si>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</si>
  <si>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</si>
  <si>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</si>
  <si>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</si>
  <si>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</si>
  <si>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</si>
  <si>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</si>
  <si>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</si>
  <si>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</si>
  <si>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</si>
  <si>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</si>
  <si>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</si>
  <si>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</si>
  <si>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</si>
  <si>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</si>
  <si>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</si>
  <si>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</si>
  <si>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</si>
  <si>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</si>
  <si>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</si>
  <si>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</si>
  <si>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</si>
  <si>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</si>
  <si>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</si>
  <si>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</si>
  <si>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</si>
  <si>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</si>
  <si>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</si>
  <si>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</si>
  <si>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</si>
  <si>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</si>
  <si>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</si>
  <si>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</si>
  <si>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</si>
  <si>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</si>
  <si>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</si>
  <si>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</si>
  <si>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</si>
  <si>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</si>
  <si>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</si>
  <si>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</si>
  <si>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</si>
  <si>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</si>
  <si>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</si>
  <si>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</si>
  <si>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</si>
  <si>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</si>
  <si>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</si>
  <si>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</si>
  <si>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</si>
  <si>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</si>
  <si>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</si>
  <si>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</si>
  <si>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</si>
  <si>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</si>
  <si>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</si>
  <si>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</si>
  <si>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</si>
  <si>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</si>
  <si>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</si>
  <si>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</si>
  <si>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</si>
  <si>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</si>
  <si>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</si>
  <si>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</si>
  <si>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</si>
  <si>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</si>
  <si>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</si>
  <si>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</si>
  <si>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</si>
  <si>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</si>
  <si>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</si>
  <si>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</si>
  <si>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</si>
  <si>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</si>
  <si>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</si>
  <si>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</si>
  <si>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</si>
  <si>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</si>
  <si>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</si>
  <si>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</si>
  <si>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</si>
  <si>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</si>
  <si>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</si>
  <si>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</si>
  <si>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</si>
  <si>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</si>
  <si>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</si>
  <si>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</si>
  <si>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</si>
  <si>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</si>
  <si>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</si>
  <si>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</si>
  <si>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</si>
  <si>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</si>
  <si>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</si>
  <si>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</si>
  <si>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</si>
  <si>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</si>
  <si>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</si>
  <si>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</si>
  <si>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</si>
  <si>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</si>
  <si>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</si>
  <si>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</si>
  <si>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</si>
  <si>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</si>
  <si>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</si>
  <si>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</si>
  <si>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</si>
  <si>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</si>
  <si>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</si>
  <si>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</si>
  <si>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</si>
  <si>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</si>
  <si>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</si>
  <si>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</si>
  <si>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</si>
  <si>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</si>
  <si>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</si>
  <si>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</si>
  <si>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</si>
  <si>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</si>
  <si>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</si>
  <si>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</si>
  <si>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</si>
  <si>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</si>
  <si>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</si>
  <si>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</si>
  <si>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</si>
  <si>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</si>
  <si>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</si>
  <si>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</si>
  <si>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</si>
  <si>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</si>
  <si>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</si>
  <si>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</si>
  <si>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</si>
  <si>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</si>
  <si>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</si>
  <si>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</si>
  <si>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</si>
  <si>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</si>
  <si>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</si>
  <si>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</si>
  <si>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</si>
  <si>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</si>
  <si>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</si>
  <si>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</si>
  <si>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</si>
  <si>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</si>
  <si>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</si>
  <si>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</si>
  <si>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</si>
  <si>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</si>
  <si>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</si>
  <si>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</si>
  <si>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</si>
  <si>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</si>
  <si>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</si>
  <si>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</si>
  <si>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</si>
  <si>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</si>
  <si>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</si>
  <si>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</si>
  <si>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</si>
  <si>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</si>
  <si>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</si>
  <si>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</si>
  <si>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</si>
  <si>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</si>
  <si>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</si>
  <si>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</si>
  <si>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</si>
  <si>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</si>
  <si>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</si>
  <si>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</si>
  <si>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</si>
  <si>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</si>
  <si>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</si>
  <si>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</si>
  <si>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</si>
  <si>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</si>
  <si>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</si>
  <si>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</si>
  <si>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</si>
  <si>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</si>
  <si>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</si>
  <si>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</si>
  <si>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HUB Prodemge</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</si>
  <si>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</si>
  <si>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</si>
  <si>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</si>
  <si>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</si>
  <si>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</si>
  <si>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</si>
  <si>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</si>
  <si>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</si>
  <si>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</si>
  <si>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</si>
  <si>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</si>
  <si>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</si>
  <si>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</si>
  <si>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</si>
  <si>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</si>
  <si>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</si>
  <si>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</si>
  <si>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</si>
  <si>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</si>
  <si>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</si>
  <si>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</si>
  <si>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</si>
  <si>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</si>
  <si>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</si>
  <si>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</si>
  <si>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</si>
  <si>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</si>
  <si>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</si>
  <si>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</si>
  <si>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</si>
  <si>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</si>
  <si>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</si>
  <si>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</si>
  <si>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PAULO</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</si>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</sst>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C182" sqref="C18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tr">
        <f>VLOOKUP(B67,SAOM!B$2:H1724,7,0)</f>
        <v>-</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t="e">
        <f>VLOOKUP(D67,Faturamento!D$3:F1502,3,0)</f>
        <v>#N/A</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tr">
        <f>VLOOKUP(B68,SAOM!B$2:H1725,7,0)</f>
        <v>-</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t="e">
        <f>VLOOKUP(D68,Faturamento!D$3:F1503,3,0)</f>
        <v>#N/A</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41846</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23224</v>
      </c>
      <c r="K2118" s="37" t="s">
        <v>458</v>
      </c>
      <c r="L2118" s="20" t="str">
        <f>VLOOKUP(B2118,SAOM!B$2:H3660,4,0)</f>
        <v>Aceito</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12746</v>
      </c>
      <c r="AB2118" s="16">
        <v>41807</v>
      </c>
      <c r="AC2118" s="426"/>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23224</v>
      </c>
      <c r="K2119" s="37" t="s">
        <v>458</v>
      </c>
      <c r="L2119" s="20" t="str">
        <f>VLOOKUP(B2119,SAOM!B$2:H3661,4,0)</f>
        <v>Agendado</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12746</v>
      </c>
      <c r="AB2119" s="16">
        <v>41815</v>
      </c>
      <c r="AC2119" s="426"/>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23224</v>
      </c>
      <c r="K2120" s="37" t="s">
        <v>458</v>
      </c>
      <c r="L2120" s="20" t="str">
        <f>VLOOKUP(B2120,SAOM!B$2:H3662,4,0)</f>
        <v>Aceito</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12746</v>
      </c>
      <c r="AB2120" s="16">
        <v>41808</v>
      </c>
      <c r="AC2120" s="426"/>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448" activePane="bottomRight" state="frozen"/>
      <selection pane="topRight" activeCell="B1" sqref="B1"/>
      <selection pane="bottomLeft" activeCell="A3" sqref="A3"/>
      <selection pane="bottomRight" activeCell="B764" sqref="B764"/>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453" t="s">
        <v>8440</v>
      </c>
      <c r="L167" s="95" t="s">
        <v>14003</v>
      </c>
      <c r="M167" s="95" t="s">
        <v>4064</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v>
      </c>
      <c r="C267" s="22" t="str">
        <f>VLOOKUP(A267,VODANET!C$5:M2384,11,0)</f>
        <v>LIDER</v>
      </c>
      <c r="D267" s="10" t="str">
        <f>VLOOKUP(A267,VODANET!C$5:O2384,13,0)</f>
        <v>SANTA LUZIA</v>
      </c>
      <c r="E267" s="356" t="str">
        <f>VLOOKUP(A267,VODANET!C$5:P2384,14,0)</f>
        <v>CENTRO</v>
      </c>
      <c r="F267" s="356" t="str">
        <f>VLOOKUP(A267,Anatel!A$3:R2230,18,0)</f>
        <v>SAOM</v>
      </c>
      <c r="G267" s="356"/>
      <c r="H267" s="13" t="e">
        <f>VLOOKUP(A267,VODANET!C$5:AD2384,28,0)</f>
        <v>#N/A</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453" t="s">
        <v>8440</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v>41817</v>
      </c>
      <c r="K464" s="157" t="s">
        <v>8438</v>
      </c>
      <c r="L464" s="13" t="s">
        <v>20533</v>
      </c>
      <c r="M464" s="95" t="s">
        <v>23272</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453" t="s">
        <v>8440</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23250</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23276</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23248</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23253</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v>41816</v>
      </c>
      <c r="K767" s="36" t="s">
        <v>8438</v>
      </c>
      <c r="L767" s="95" t="s">
        <v>8910</v>
      </c>
      <c r="M767" s="95" t="s">
        <v>23268</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v>41816</v>
      </c>
      <c r="K768" s="36" t="s">
        <v>23277</v>
      </c>
      <c r="L768" s="95" t="s">
        <v>23251</v>
      </c>
      <c r="M768" s="95" t="s">
        <v>23278</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v>41846</v>
      </c>
      <c r="K769" s="36" t="s">
        <v>8440</v>
      </c>
      <c r="L769" s="95" t="s">
        <v>23054</v>
      </c>
      <c r="M769" s="349" t="s">
        <v>23266</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v>41846</v>
      </c>
      <c r="K770" s="36" t="s">
        <v>8440</v>
      </c>
      <c r="L770" s="95" t="s">
        <v>23054</v>
      </c>
      <c r="M770" s="349" t="s">
        <v>23266</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v>41846</v>
      </c>
      <c r="K771" s="36" t="s">
        <v>8440</v>
      </c>
      <c r="L771" s="95" t="s">
        <v>23054</v>
      </c>
      <c r="M771" s="349" t="s">
        <v>23266</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v>41817</v>
      </c>
      <c r="K772" s="36" t="s">
        <v>8438</v>
      </c>
      <c r="L772" s="95" t="s">
        <v>23252</v>
      </c>
      <c r="M772" s="95" t="s">
        <v>23273</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6" t="str">
        <f>VLOOKUP(A773,VODANET!C$5:P2890,14,0)</f>
        <v>SUL</v>
      </c>
      <c r="F773" s="356">
        <f>VLOOKUP(A773,Anatel!A$3:R3784,18,0)</f>
        <v>0</v>
      </c>
      <c r="G773" s="356"/>
      <c r="H773" s="13">
        <f>VLOOKUP(A773,VODANET!C$5:AD2890,28,0)</f>
        <v>41413</v>
      </c>
      <c r="I773" s="13">
        <v>41816</v>
      </c>
      <c r="J773" s="13"/>
      <c r="K773" s="453" t="s">
        <v>8440</v>
      </c>
      <c r="L773" s="95" t="s">
        <v>23267</v>
      </c>
      <c r="M773" s="95" t="s">
        <v>4064</v>
      </c>
      <c r="N773" s="15"/>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6" t="str">
        <f>VLOOKUP(A774,VODANET!C$5:P2891,14,0)</f>
        <v>CENTRO</v>
      </c>
      <c r="F774" s="356" t="str">
        <f>VLOOKUP(A774,Anatel!A$3:R3785,18,0)</f>
        <v>ok</v>
      </c>
      <c r="G774" s="356"/>
      <c r="H774" s="13">
        <f>VLOOKUP(A774,VODANET!C$5:AD2891,28,0)</f>
        <v>41288</v>
      </c>
      <c r="I774" s="13">
        <v>41814</v>
      </c>
      <c r="J774" s="13">
        <v>41817</v>
      </c>
      <c r="K774" s="36" t="s">
        <v>611</v>
      </c>
      <c r="L774" s="95" t="s">
        <v>8910</v>
      </c>
      <c r="M774" s="95" t="s">
        <v>20559</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6" t="str">
        <f>VLOOKUP(A775,VODANET!C$5:P2892,14,0)</f>
        <v>NORTE DE MINAS</v>
      </c>
      <c r="F775" s="356" t="str">
        <f>VLOOKUP(A775,Anatel!A$3:R3786,18,0)</f>
        <v>SAOM</v>
      </c>
      <c r="G775" s="356"/>
      <c r="H775" s="13">
        <f>VLOOKUP(A775,VODANET!C$5:AD2892,28,0)</f>
        <v>41116</v>
      </c>
      <c r="I775" s="13">
        <v>41816</v>
      </c>
      <c r="J775" s="13" t="s">
        <v>23249</v>
      </c>
      <c r="K775" s="452" t="s">
        <v>8438</v>
      </c>
      <c r="L775" s="95" t="s">
        <v>23269</v>
      </c>
      <c r="M775" s="95" t="s">
        <v>4064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6" t="str">
        <f>VLOOKUP(A776,VODANET!C$5:P2893,14,0)</f>
        <v>SUL</v>
      </c>
      <c r="F776" s="356">
        <f>VLOOKUP(A776,Anatel!A$3:R3787,18,0)</f>
        <v>0</v>
      </c>
      <c r="G776" s="356"/>
      <c r="H776" s="13">
        <f>VLOOKUP(A776,VODANET!C$5:AD2893,28,0)</f>
        <v>41453</v>
      </c>
      <c r="I776" s="13">
        <v>41816</v>
      </c>
      <c r="J776" s="13" t="s">
        <v>23271</v>
      </c>
      <c r="K776" s="453" t="s">
        <v>8440</v>
      </c>
      <c r="L776" s="95" t="s">
        <v>23270</v>
      </c>
      <c r="M776" s="95" t="s">
        <v>4064</v>
      </c>
      <c r="N776" s="15"/>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6" t="str">
        <f>VLOOKUP(A777,VODANET!C$5:P2896,14,0)</f>
        <v>NORDESTE</v>
      </c>
      <c r="F777" s="356">
        <f>VLOOKUP(A777,Anatel!A$3:R3790,18,0)</f>
        <v>0</v>
      </c>
      <c r="G777" s="356"/>
      <c r="H777" s="13">
        <f>VLOOKUP(A777,VODANET!C$5:AD2896,28,0)</f>
        <v>41480</v>
      </c>
      <c r="I777" s="13">
        <v>41817</v>
      </c>
      <c r="J777" s="13"/>
      <c r="K777" s="36" t="s">
        <v>611</v>
      </c>
      <c r="L777" s="95" t="s">
        <v>23167</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6" t="str">
        <f>VLOOKUP(A778,VODANET!C$5:P2897,14,0)</f>
        <v>SUDESTE</v>
      </c>
      <c r="F778" s="356" t="str">
        <f>VLOOKUP(A778,Anatel!A$3:R3791,18,0)</f>
        <v>SAOM</v>
      </c>
      <c r="G778" s="356"/>
      <c r="H778" s="13">
        <f>VLOOKUP(A778,VODANET!C$5:AD2897,28,0)</f>
        <v>41139</v>
      </c>
      <c r="I778" s="13">
        <v>41817</v>
      </c>
      <c r="J778" s="13"/>
      <c r="K778" s="452" t="s">
        <v>8438</v>
      </c>
      <c r="L778" s="95" t="s">
        <v>23167</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6" t="str">
        <f>VLOOKUP(A779,VODANET!C$5:P2898,14,0)</f>
        <v>JEQUITINHONHA</v>
      </c>
      <c r="F779" s="356" t="e">
        <f>VLOOKUP(A779,Anatel!A$3:R3792,18,0)</f>
        <v>#N/A</v>
      </c>
      <c r="G779" s="356"/>
      <c r="H779" s="13" t="str">
        <f>VLOOKUP(A779,VODANET!C$5:AD2898,28,0)</f>
        <v>-</v>
      </c>
      <c r="I779" s="13">
        <v>41817</v>
      </c>
      <c r="J779" s="13"/>
      <c r="K779" s="36" t="s">
        <v>611</v>
      </c>
      <c r="L779" s="95" t="s">
        <v>23167</v>
      </c>
      <c r="M779" s="95" t="s">
        <v>4064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6" t="str">
        <f>VLOOKUP(A780,VODANET!C$5:P2899,14,0)</f>
        <v>NOROESTE</v>
      </c>
      <c r="F780" s="356" t="str">
        <f>VLOOKUP(A780,Anatel!A$3:R3793,18,0)</f>
        <v>SAOM</v>
      </c>
      <c r="G780" s="356"/>
      <c r="H780" s="13">
        <f>VLOOKUP(A780,VODANET!C$5:AD2899,28,0)</f>
        <v>41203</v>
      </c>
      <c r="I780" s="13">
        <v>41817</v>
      </c>
      <c r="J780" s="13"/>
      <c r="K780" s="36" t="s">
        <v>611</v>
      </c>
      <c r="L780" s="95" t="s">
        <v>23167</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6" t="str">
        <f>VLOOKUP(A781,VODANET!C$5:P2902,14,0)</f>
        <v>CENTRO</v>
      </c>
      <c r="F781" s="356" t="str">
        <f>VLOOKUP(A781,Anatel!A$3:R3796,18,0)</f>
        <v>SAOM</v>
      </c>
      <c r="G781" s="356"/>
      <c r="H781" s="13">
        <f>VLOOKUP(A781,VODANET!C$5:AD2902,28,0)</f>
        <v>41195</v>
      </c>
      <c r="I781" s="13">
        <v>41817</v>
      </c>
      <c r="J781" s="13" t="s">
        <v>23274</v>
      </c>
      <c r="K781" s="452" t="s">
        <v>8438</v>
      </c>
      <c r="L781" s="95" t="s">
        <v>23275</v>
      </c>
      <c r="M781" s="95" t="s">
        <v>4064</v>
      </c>
      <c r="N781" s="15"/>
      <c r="O781" s="15"/>
      <c r="P781" s="15"/>
    </row>
    <row r="782" spans="1:16" ht="15.75" customHeight="1" x14ac:dyDescent="0.25">
      <c r="A782" s="20"/>
      <c r="B782" s="22" t="e">
        <f>VLOOKUP(A782,VODANET!C$5:D2882,2,0)</f>
        <v>#N/A</v>
      </c>
      <c r="C782" s="22" t="e">
        <f>VLOOKUP(A782,VODANET!C$5:M2903,11,0)</f>
        <v>#N/A</v>
      </c>
      <c r="D782" s="10" t="e">
        <f>VLOOKUP(A782,VODANET!C$5:O2903,13,0)</f>
        <v>#N/A</v>
      </c>
      <c r="E782" s="356" t="e">
        <f>VLOOKUP(A782,VODANET!C$5:P2903,14,0)</f>
        <v>#N/A</v>
      </c>
      <c r="F782" s="356" t="e">
        <f>VLOOKUP(A782,Anatel!A$3:R3797,18,0)</f>
        <v>#N/A</v>
      </c>
      <c r="G782" s="356"/>
      <c r="H782" s="13" t="e">
        <f>VLOOKUP(A782,VODANET!C$5:AD2903,28,0)</f>
        <v>#N/A</v>
      </c>
      <c r="I782" s="13"/>
      <c r="J782" s="13"/>
      <c r="K782" s="36"/>
      <c r="L782" s="95"/>
      <c r="M782" s="95" t="s">
        <v>4064</v>
      </c>
      <c r="N782" s="15"/>
      <c r="O782" s="15"/>
      <c r="P782" s="15"/>
    </row>
    <row r="783" spans="1:16" ht="15.75" customHeight="1" x14ac:dyDescent="0.25">
      <c r="A783" s="20"/>
      <c r="B783" s="22" t="e">
        <f>VLOOKUP(A783,VODANET!C$5:D2883,2,0)</f>
        <v>#N/A</v>
      </c>
      <c r="C783" s="22" t="e">
        <f>VLOOKUP(A783,VODANET!C$5:M2904,11,0)</f>
        <v>#N/A</v>
      </c>
      <c r="D783" s="10" t="e">
        <f>VLOOKUP(A783,VODANET!C$5:O2904,13,0)</f>
        <v>#N/A</v>
      </c>
      <c r="E783" s="356" t="e">
        <f>VLOOKUP(A783,VODANET!C$5:P2904,14,0)</f>
        <v>#N/A</v>
      </c>
      <c r="F783" s="356" t="e">
        <f>VLOOKUP(A783,Anatel!A$3:R3798,18,0)</f>
        <v>#N/A</v>
      </c>
      <c r="G783" s="356"/>
      <c r="H783" s="13" t="e">
        <f>VLOOKUP(A783,VODANET!C$5:AD2904,28,0)</f>
        <v>#N/A</v>
      </c>
      <c r="I783" s="13"/>
      <c r="J783" s="13"/>
      <c r="K783" s="36"/>
      <c r="L783" s="95"/>
      <c r="M783" s="95" t="s">
        <v>4064</v>
      </c>
      <c r="N783" s="15"/>
      <c r="O783" s="15"/>
      <c r="P783" s="15"/>
    </row>
    <row r="784" spans="1:16" ht="15.75" customHeight="1" x14ac:dyDescent="0.25">
      <c r="A784" s="20"/>
      <c r="B784" s="22" t="e">
        <f>VLOOKUP(A784,VODANET!C$5:D2884,2,0)</f>
        <v>#N/A</v>
      </c>
      <c r="C784" s="22" t="e">
        <f>VLOOKUP(A784,VODANET!C$5:M2905,11,0)</f>
        <v>#N/A</v>
      </c>
      <c r="D784" s="10" t="e">
        <f>VLOOKUP(A784,VODANET!C$5:O2905,13,0)</f>
        <v>#N/A</v>
      </c>
      <c r="E784" s="356" t="e">
        <f>VLOOKUP(A784,VODANET!C$5:P2905,14,0)</f>
        <v>#N/A</v>
      </c>
      <c r="F784" s="356" t="e">
        <f>VLOOKUP(A784,Anatel!A$3:R3799,18,0)</f>
        <v>#N/A</v>
      </c>
      <c r="G784" s="356"/>
      <c r="H784" s="13" t="e">
        <f>VLOOKUP(A784,VODANET!C$5:AD2905,28,0)</f>
        <v>#N/A</v>
      </c>
      <c r="I784" s="13"/>
      <c r="J784" s="13"/>
      <c r="K784" s="36"/>
      <c r="L784" s="95"/>
      <c r="M784" s="95" t="s">
        <v>4064</v>
      </c>
      <c r="N784" s="15"/>
      <c r="O784" s="15"/>
      <c r="P784" s="15"/>
    </row>
    <row r="785" spans="1:16" ht="15.75" customHeight="1" x14ac:dyDescent="0.25">
      <c r="A785" s="20"/>
      <c r="B785" s="22" t="e">
        <f>VLOOKUP(A785,VODANET!C$5:D2885,2,0)</f>
        <v>#N/A</v>
      </c>
      <c r="C785" s="22" t="e">
        <f>VLOOKUP(A785,VODANET!C$5:M2906,11,0)</f>
        <v>#N/A</v>
      </c>
      <c r="D785" s="10" t="e">
        <f>VLOOKUP(A785,VODANET!C$5:O2906,13,0)</f>
        <v>#N/A</v>
      </c>
      <c r="E785" s="356" t="e">
        <f>VLOOKUP(A785,VODANET!C$5:P2906,14,0)</f>
        <v>#N/A</v>
      </c>
      <c r="F785" s="356" t="e">
        <f>VLOOKUP(A785,Anatel!A$3:R3800,18,0)</f>
        <v>#N/A</v>
      </c>
      <c r="G785" s="356"/>
      <c r="H785" s="13" t="e">
        <f>VLOOKUP(A785,VODANET!C$5:AD2906,28,0)</f>
        <v>#N/A</v>
      </c>
      <c r="I785" s="13"/>
      <c r="J785" s="13"/>
      <c r="K785" s="36"/>
      <c r="L785" s="95"/>
      <c r="M785" s="95" t="s">
        <v>4064</v>
      </c>
      <c r="N785" s="15"/>
      <c r="O785" s="15"/>
      <c r="P785" s="15"/>
    </row>
    <row r="786" spans="1:16" ht="15.75" customHeight="1" x14ac:dyDescent="0.25">
      <c r="A786" s="20"/>
      <c r="B786" s="22" t="e">
        <f>VLOOKUP(A786,VODANET!C$5:D2886,2,0)</f>
        <v>#N/A</v>
      </c>
      <c r="C786" s="22" t="e">
        <f>VLOOKUP(A786,VODANET!C$5:M2907,11,0)</f>
        <v>#N/A</v>
      </c>
      <c r="D786" s="10" t="e">
        <f>VLOOKUP(A786,VODANET!C$5:O2907,13,0)</f>
        <v>#N/A</v>
      </c>
      <c r="E786" s="356" t="e">
        <f>VLOOKUP(A786,VODANET!C$5:P2907,14,0)</f>
        <v>#N/A</v>
      </c>
      <c r="F786" s="356" t="e">
        <f>VLOOKUP(A786,Anatel!A$3:R3801,18,0)</f>
        <v>#N/A</v>
      </c>
      <c r="G786" s="356"/>
      <c r="H786" s="13" t="e">
        <f>VLOOKUP(A786,VODANET!C$5:AD2907,28,0)</f>
        <v>#N/A</v>
      </c>
      <c r="I786" s="13"/>
      <c r="J786" s="13"/>
      <c r="K786" s="36"/>
      <c r="L786" s="95"/>
      <c r="M786" s="95" t="s">
        <v>4064</v>
      </c>
      <c r="N786" s="15"/>
      <c r="O786" s="15"/>
      <c r="P786" s="15"/>
    </row>
    <row r="787" spans="1:16" ht="15.75" customHeight="1" x14ac:dyDescent="0.25">
      <c r="A787" s="20"/>
      <c r="B787" s="22" t="e">
        <f>VLOOKUP(A787,VODANET!C$5:D2887,2,0)</f>
        <v>#N/A</v>
      </c>
      <c r="C787" s="22" t="e">
        <f>VLOOKUP(A787,VODANET!C$5:M2908,11,0)</f>
        <v>#N/A</v>
      </c>
      <c r="D787" s="10" t="e">
        <f>VLOOKUP(A787,VODANET!C$5:O2908,13,0)</f>
        <v>#N/A</v>
      </c>
      <c r="E787" s="356" t="e">
        <f>VLOOKUP(A787,VODANET!C$5:P2908,14,0)</f>
        <v>#N/A</v>
      </c>
      <c r="F787" s="356" t="e">
        <f>VLOOKUP(A787,Anatel!A$3:R3802,18,0)</f>
        <v>#N/A</v>
      </c>
      <c r="G787" s="356"/>
      <c r="H787" s="13" t="e">
        <f>VLOOKUP(A787,VODANET!C$5:AD2908,28,0)</f>
        <v>#N/A</v>
      </c>
      <c r="I787" s="13"/>
      <c r="J787" s="13"/>
      <c r="K787" s="36"/>
      <c r="L787" s="95"/>
      <c r="M787" s="95" t="s">
        <v>4064</v>
      </c>
      <c r="N787" s="15"/>
      <c r="O787" s="15"/>
      <c r="P787" s="15"/>
    </row>
    <row r="788" spans="1:16" ht="15.75" customHeight="1" x14ac:dyDescent="0.25">
      <c r="A788" s="20"/>
      <c r="B788" s="22" t="e">
        <f>VLOOKUP(A788,VODANET!C$5:D2888,2,0)</f>
        <v>#N/A</v>
      </c>
      <c r="C788" s="22" t="e">
        <f>VLOOKUP(A788,VODANET!C$5:M2909,11,0)</f>
        <v>#N/A</v>
      </c>
      <c r="D788" s="10" t="e">
        <f>VLOOKUP(A788,VODANET!C$5:O2909,13,0)</f>
        <v>#N/A</v>
      </c>
      <c r="E788" s="356" t="e">
        <f>VLOOKUP(A788,VODANET!C$5:P2909,14,0)</f>
        <v>#N/A</v>
      </c>
      <c r="F788" s="356" t="e">
        <f>VLOOKUP(A788,Anatel!A$3:R3803,18,0)</f>
        <v>#N/A</v>
      </c>
      <c r="G788" s="356"/>
      <c r="H788" s="13" t="e">
        <f>VLOOKUP(A788,VODANET!C$5:AD2909,28,0)</f>
        <v>#N/A</v>
      </c>
      <c r="I788" s="13"/>
      <c r="J788" s="13"/>
      <c r="K788" s="36"/>
      <c r="L788" s="95"/>
      <c r="M788" s="95" t="s">
        <v>4064</v>
      </c>
      <c r="N788" s="15"/>
      <c r="O788" s="15"/>
      <c r="P788" s="15"/>
    </row>
    <row r="789" spans="1:16" ht="15.75" customHeight="1" x14ac:dyDescent="0.25">
      <c r="A789" s="20"/>
      <c r="B789" s="22" t="e">
        <f>VLOOKUP(A789,VODANET!C$5:D2889,2,0)</f>
        <v>#N/A</v>
      </c>
      <c r="C789" s="22" t="e">
        <f>VLOOKUP(A789,VODANET!C$5:M2910,11,0)</f>
        <v>#N/A</v>
      </c>
      <c r="D789" s="10" t="e">
        <f>VLOOKUP(A789,VODANET!C$5:O2910,13,0)</f>
        <v>#N/A</v>
      </c>
      <c r="E789" s="356" t="e">
        <f>VLOOKUP(A789,VODANET!C$5:P2910,14,0)</f>
        <v>#N/A</v>
      </c>
      <c r="F789" s="356" t="e">
        <f>VLOOKUP(A789,Anatel!A$3:R3804,18,0)</f>
        <v>#N/A</v>
      </c>
      <c r="G789" s="356"/>
      <c r="H789" s="13" t="e">
        <f>VLOOKUP(A789,VODANET!C$5:AD2910,28,0)</f>
        <v>#N/A</v>
      </c>
      <c r="I789" s="13"/>
      <c r="J789" s="13"/>
      <c r="K789" s="36"/>
      <c r="L789" s="95"/>
      <c r="M789" s="95" t="s">
        <v>4064</v>
      </c>
      <c r="N789" s="15"/>
      <c r="O789" s="15"/>
      <c r="P789" s="15"/>
    </row>
    <row r="790" spans="1:16" ht="15.75" customHeight="1" x14ac:dyDescent="0.25">
      <c r="A790" s="20"/>
      <c r="B790" s="22" t="e">
        <f>VLOOKUP(A790,VODANET!C$5:D2890,2,0)</f>
        <v>#N/A</v>
      </c>
      <c r="C790" s="22" t="e">
        <f>VLOOKUP(A790,VODANET!C$5:M2911,11,0)</f>
        <v>#N/A</v>
      </c>
      <c r="D790" s="10" t="e">
        <f>VLOOKUP(A790,VODANET!C$5:O2911,13,0)</f>
        <v>#N/A</v>
      </c>
      <c r="E790" s="356" t="e">
        <f>VLOOKUP(A790,VODANET!C$5:P2911,14,0)</f>
        <v>#N/A</v>
      </c>
      <c r="F790" s="356" t="e">
        <f>VLOOKUP(A790,Anatel!A$3:R3805,18,0)</f>
        <v>#N/A</v>
      </c>
      <c r="G790" s="356"/>
      <c r="H790" s="13" t="e">
        <f>VLOOKUP(A790,VODANET!C$5:AD2911,28,0)</f>
        <v>#N/A</v>
      </c>
      <c r="I790" s="13"/>
      <c r="J790" s="13"/>
      <c r="K790" s="36"/>
      <c r="L790" s="95"/>
      <c r="M790" s="95" t="s">
        <v>4064</v>
      </c>
      <c r="N790" s="15"/>
      <c r="O790" s="15"/>
      <c r="P790" s="15"/>
    </row>
    <row r="791" spans="1:16" ht="15.75" customHeight="1" x14ac:dyDescent="0.25">
      <c r="A791" s="20"/>
      <c r="B791" s="22" t="e">
        <f>VLOOKUP(A791,VODANET!C$5:D2891,2,0)</f>
        <v>#N/A</v>
      </c>
      <c r="C791" s="22" t="e">
        <f>VLOOKUP(A791,VODANET!C$5:M2912,11,0)</f>
        <v>#N/A</v>
      </c>
      <c r="D791" s="10" t="e">
        <f>VLOOKUP(A791,VODANET!C$5:O2912,13,0)</f>
        <v>#N/A</v>
      </c>
      <c r="E791" s="356" t="e">
        <f>VLOOKUP(A791,VODANET!C$5:P2912,14,0)</f>
        <v>#N/A</v>
      </c>
      <c r="F791" s="356" t="e">
        <f>VLOOKUP(A791,Anatel!A$3:R3806,18,0)</f>
        <v>#N/A</v>
      </c>
      <c r="G791" s="356"/>
      <c r="H791" s="13" t="e">
        <f>VLOOKUP(A791,VODANET!C$5:AD2912,28,0)</f>
        <v>#N/A</v>
      </c>
      <c r="I791" s="13"/>
      <c r="J791" s="13"/>
      <c r="K791" s="36"/>
      <c r="L791" s="95"/>
      <c r="M791" s="95" t="s">
        <v>4064</v>
      </c>
      <c r="N791" s="15"/>
      <c r="O791" s="15"/>
      <c r="P791" s="15"/>
    </row>
    <row r="792" spans="1:16" ht="15.75" customHeight="1" x14ac:dyDescent="0.25">
      <c r="A792" s="20"/>
      <c r="B792" s="22" t="e">
        <f>VLOOKUP(A792,VODANET!C$5:D2892,2,0)</f>
        <v>#N/A</v>
      </c>
      <c r="C792" s="22" t="e">
        <f>VLOOKUP(A792,VODANET!C$5:M2913,11,0)</f>
        <v>#N/A</v>
      </c>
      <c r="D792" s="10" t="e">
        <f>VLOOKUP(A792,VODANET!C$5:O2913,13,0)</f>
        <v>#N/A</v>
      </c>
      <c r="E792" s="356" t="e">
        <f>VLOOKUP(A792,VODANET!C$5:P2913,14,0)</f>
        <v>#N/A</v>
      </c>
      <c r="F792" s="356" t="e">
        <f>VLOOKUP(A792,Anatel!A$3:R3807,18,0)</f>
        <v>#N/A</v>
      </c>
      <c r="G792" s="356"/>
      <c r="H792" s="13" t="e">
        <f>VLOOKUP(A792,VODANET!C$5:AD2913,28,0)</f>
        <v>#N/A</v>
      </c>
      <c r="I792" s="13"/>
      <c r="J792" s="13"/>
      <c r="K792" s="36"/>
      <c r="L792" s="95"/>
      <c r="M792" s="95" t="s">
        <v>4064</v>
      </c>
      <c r="N792" s="15"/>
      <c r="O792" s="15"/>
      <c r="P792" s="15"/>
    </row>
    <row r="793" spans="1:16" ht="15.75" customHeight="1" x14ac:dyDescent="0.25">
      <c r="A793" s="20"/>
      <c r="B793" s="22" t="e">
        <f>VLOOKUP(A793,VODANET!C$5:D2893,2,0)</f>
        <v>#N/A</v>
      </c>
      <c r="C793" s="22" t="e">
        <f>VLOOKUP(A793,VODANET!C$5:M2914,11,0)</f>
        <v>#N/A</v>
      </c>
      <c r="D793" s="10" t="e">
        <f>VLOOKUP(A793,VODANET!C$5:O2914,13,0)</f>
        <v>#N/A</v>
      </c>
      <c r="E793" s="356" t="e">
        <f>VLOOKUP(A793,VODANET!C$5:P2914,14,0)</f>
        <v>#N/A</v>
      </c>
      <c r="F793" s="356" t="e">
        <f>VLOOKUP(A793,Anatel!A$3:R3808,18,0)</f>
        <v>#N/A</v>
      </c>
      <c r="G793" s="356"/>
      <c r="H793" s="13" t="e">
        <f>VLOOKUP(A793,VODANET!C$5:AD2914,28,0)</f>
        <v>#N/A</v>
      </c>
      <c r="I793" s="13"/>
      <c r="J793" s="13"/>
      <c r="K793" s="36"/>
      <c r="L793" s="95"/>
      <c r="M793" s="95" t="s">
        <v>4064</v>
      </c>
      <c r="N793" s="15"/>
      <c r="O793" s="15"/>
      <c r="P793" s="15"/>
    </row>
    <row r="794" spans="1:16" ht="15.75" customHeight="1" x14ac:dyDescent="0.25">
      <c r="A794" s="20"/>
      <c r="B794" s="22" t="e">
        <f>VLOOKUP(A794,VODANET!C$5:D2894,2,0)</f>
        <v>#N/A</v>
      </c>
      <c r="C794" s="22" t="e">
        <f>VLOOKUP(A794,VODANET!C$5:M2915,11,0)</f>
        <v>#N/A</v>
      </c>
      <c r="D794" s="10" t="e">
        <f>VLOOKUP(A794,VODANET!C$5:O2915,13,0)</f>
        <v>#N/A</v>
      </c>
      <c r="E794" s="356" t="e">
        <f>VLOOKUP(A794,VODANET!C$5:P2915,14,0)</f>
        <v>#N/A</v>
      </c>
      <c r="F794" s="356" t="e">
        <f>VLOOKUP(A794,Anatel!A$3:R3809,18,0)</f>
        <v>#N/A</v>
      </c>
      <c r="G794" s="356"/>
      <c r="H794" s="13" t="e">
        <f>VLOOKUP(A794,VODANET!C$5:AD2915,28,0)</f>
        <v>#N/A</v>
      </c>
      <c r="I794" s="13"/>
      <c r="J794" s="13"/>
      <c r="K794" s="36"/>
      <c r="L794" s="95"/>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6" t="e">
        <f>VLOOKUP(A795,VODANET!C$5:P2916,14,0)</f>
        <v>#N/A</v>
      </c>
      <c r="F795" s="356" t="e">
        <f>VLOOKUP(A795,Anatel!A$3:R3810,18,0)</f>
        <v>#N/A</v>
      </c>
      <c r="G795" s="356"/>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6" t="e">
        <f>VLOOKUP(A796,VODANET!C$5:P2917,14,0)</f>
        <v>#N/A</v>
      </c>
      <c r="F796" s="356" t="e">
        <f>VLOOKUP(A796,Anatel!A$3:R3811,18,0)</f>
        <v>#N/A</v>
      </c>
      <c r="G796" s="356"/>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6" t="e">
        <f>VLOOKUP(A797,VODANET!C$5:P2918,14,0)</f>
        <v>#N/A</v>
      </c>
      <c r="F797" s="356" t="e">
        <f>VLOOKUP(A797,Anatel!A$3:R3812,18,0)</f>
        <v>#N/A</v>
      </c>
      <c r="G797" s="356"/>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6" t="e">
        <f>VLOOKUP(A798,VODANET!C$5:P2919,14,0)</f>
        <v>#N/A</v>
      </c>
      <c r="F798" s="356" t="e">
        <f>VLOOKUP(A798,Anatel!A$3:R3813,18,0)</f>
        <v>#N/A</v>
      </c>
      <c r="G798" s="356"/>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6" t="e">
        <f>VLOOKUP(A799,VODANET!C$5:P2920,14,0)</f>
        <v>#N/A</v>
      </c>
      <c r="F799" s="356" t="e">
        <f>VLOOKUP(A799,Anatel!A$3:R3814,18,0)</f>
        <v>#N/A</v>
      </c>
      <c r="G799" s="356"/>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6" t="e">
        <f>VLOOKUP(A800,VODANET!C$5:P2921,14,0)</f>
        <v>#N/A</v>
      </c>
      <c r="F800" s="356" t="e">
        <f>VLOOKUP(A800,Anatel!A$3:R3815,18,0)</f>
        <v>#N/A</v>
      </c>
      <c r="G800" s="356"/>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6" t="e">
        <f>VLOOKUP(A801,VODANET!C$5:P2922,14,0)</f>
        <v>#N/A</v>
      </c>
      <c r="F801" s="356" t="e">
        <f>VLOOKUP(A801,Anatel!A$3:R3816,18,0)</f>
        <v>#N/A</v>
      </c>
      <c r="G801" s="356"/>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6" t="e">
        <f>VLOOKUP(A802,VODANET!C$5:P2923,14,0)</f>
        <v>#N/A</v>
      </c>
      <c r="F802" s="356" t="e">
        <f>VLOOKUP(A802,Anatel!A$3:R3817,18,0)</f>
        <v>#N/A</v>
      </c>
      <c r="G802" s="356"/>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6" t="e">
        <f>VLOOKUP(A803,VODANET!C$5:P2924,14,0)</f>
        <v>#N/A</v>
      </c>
      <c r="F803" s="356" t="e">
        <f>VLOOKUP(A803,Anatel!A$3:R3818,18,0)</f>
        <v>#N/A</v>
      </c>
      <c r="G803" s="356"/>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6" t="e">
        <f>VLOOKUP(A804,VODANET!C$5:P2925,14,0)</f>
        <v>#N/A</v>
      </c>
      <c r="F804" s="356" t="e">
        <f>VLOOKUP(A804,Anatel!A$3:R3819,18,0)</f>
        <v>#N/A</v>
      </c>
      <c r="G804" s="356"/>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6" t="e">
        <f>VLOOKUP(A805,VODANET!C$5:P2926,14,0)</f>
        <v>#N/A</v>
      </c>
      <c r="F805" s="356" t="e">
        <f>VLOOKUP(A805,Anatel!A$3:R3820,18,0)</f>
        <v>#N/A</v>
      </c>
      <c r="G805" s="356"/>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6" t="e">
        <f>VLOOKUP(A806,VODANET!C$5:P2927,14,0)</f>
        <v>#N/A</v>
      </c>
      <c r="F806" s="356" t="e">
        <f>VLOOKUP(A806,Anatel!A$3:R3821,18,0)</f>
        <v>#N/A</v>
      </c>
      <c r="G806" s="356"/>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6" t="e">
        <f>VLOOKUP(A807,VODANET!C$5:P2928,14,0)</f>
        <v>#N/A</v>
      </c>
      <c r="F807" s="356" t="e">
        <f>VLOOKUP(A807,Anatel!A$3:R3822,18,0)</f>
        <v>#N/A</v>
      </c>
      <c r="G807" s="356"/>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6" t="e">
        <f>VLOOKUP(A808,VODANET!C$5:P2929,14,0)</f>
        <v>#N/A</v>
      </c>
      <c r="F808" s="356" t="e">
        <f>VLOOKUP(A808,Anatel!A$3:R3823,18,0)</f>
        <v>#N/A</v>
      </c>
      <c r="G808" s="356"/>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6" t="e">
        <f>VLOOKUP(A809,VODANET!C$5:P2930,14,0)</f>
        <v>#N/A</v>
      </c>
      <c r="F809" s="356" t="e">
        <f>VLOOKUP(A809,Anatel!A$3:R3824,18,0)</f>
        <v>#N/A</v>
      </c>
      <c r="G809" s="356"/>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6" t="e">
        <f>VLOOKUP(A810,VODANET!C$5:P2931,14,0)</f>
        <v>#N/A</v>
      </c>
      <c r="F810" s="356" t="e">
        <f>VLOOKUP(A810,Anatel!A$3:R3825,18,0)</f>
        <v>#N/A</v>
      </c>
      <c r="G810" s="356"/>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6" t="e">
        <f>VLOOKUP(A811,VODANET!C$5:P2932,14,0)</f>
        <v>#N/A</v>
      </c>
      <c r="F811" s="356" t="e">
        <f>VLOOKUP(A811,Anatel!A$3:R3826,18,0)</f>
        <v>#N/A</v>
      </c>
      <c r="G811" s="356"/>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6" t="e">
        <f>VLOOKUP(A812,VODANET!C$5:P2933,14,0)</f>
        <v>#N/A</v>
      </c>
      <c r="F812" s="356" t="e">
        <f>VLOOKUP(A812,Anatel!A$3:R3827,18,0)</f>
        <v>#N/A</v>
      </c>
      <c r="G812" s="356"/>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6" t="e">
        <f>VLOOKUP(A813,VODANET!C$5:P2934,14,0)</f>
        <v>#N/A</v>
      </c>
      <c r="F813" s="356" t="e">
        <f>VLOOKUP(A813,Anatel!A$3:R3828,18,0)</f>
        <v>#N/A</v>
      </c>
      <c r="G813" s="356"/>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6" t="e">
        <f>VLOOKUP(A814,VODANET!C$5:P2935,14,0)</f>
        <v>#N/A</v>
      </c>
      <c r="F814" s="356" t="e">
        <f>VLOOKUP(A814,Anatel!A$3:R3829,18,0)</f>
        <v>#N/A</v>
      </c>
      <c r="G814" s="356"/>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6" t="e">
        <f>VLOOKUP(A815,VODANET!C$5:P2936,14,0)</f>
        <v>#N/A</v>
      </c>
      <c r="F815" s="356" t="e">
        <f>VLOOKUP(A815,Anatel!A$3:R3830,18,0)</f>
        <v>#N/A</v>
      </c>
      <c r="G815" s="356"/>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6" t="e">
        <f>VLOOKUP(A816,VODANET!C$5:P2937,14,0)</f>
        <v>#N/A</v>
      </c>
      <c r="F816" s="356" t="e">
        <f>VLOOKUP(A816,Anatel!A$3:R3831,18,0)</f>
        <v>#N/A</v>
      </c>
      <c r="G816" s="356"/>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6" t="e">
        <f>VLOOKUP(A817,VODANET!C$5:P2938,14,0)</f>
        <v>#N/A</v>
      </c>
      <c r="F817" s="356" t="e">
        <f>VLOOKUP(A817,Anatel!A$3:R3832,18,0)</f>
        <v>#N/A</v>
      </c>
      <c r="G817" s="356"/>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6" t="e">
        <f>VLOOKUP(A818,VODANET!C$5:P2939,14,0)</f>
        <v>#N/A</v>
      </c>
      <c r="F818" s="356" t="e">
        <f>VLOOKUP(A818,Anatel!A$3:R3833,18,0)</f>
        <v>#N/A</v>
      </c>
      <c r="G818" s="356"/>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6" t="e">
        <f>VLOOKUP(A819,VODANET!C$5:P2940,14,0)</f>
        <v>#N/A</v>
      </c>
      <c r="F819" s="356" t="e">
        <f>VLOOKUP(A819,Anatel!A$3:R3834,18,0)</f>
        <v>#N/A</v>
      </c>
      <c r="G819" s="356"/>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6" t="e">
        <f>VLOOKUP(A820,VODANET!C$5:P2941,14,0)</f>
        <v>#N/A</v>
      </c>
      <c r="F820" s="356" t="e">
        <f>VLOOKUP(A820,Anatel!A$3:R3835,18,0)</f>
        <v>#N/A</v>
      </c>
      <c r="G820" s="356"/>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6" t="e">
        <f>VLOOKUP(A821,VODANET!C$5:P2942,14,0)</f>
        <v>#N/A</v>
      </c>
      <c r="F821" s="356" t="e">
        <f>VLOOKUP(A821,Anatel!A$3:R3836,18,0)</f>
        <v>#N/A</v>
      </c>
      <c r="G821" s="356"/>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6" t="e">
        <f>VLOOKUP(A822,VODANET!C$5:P2943,14,0)</f>
        <v>#N/A</v>
      </c>
      <c r="F822" s="356" t="e">
        <f>VLOOKUP(A822,Anatel!A$3:R3837,18,0)</f>
        <v>#N/A</v>
      </c>
      <c r="G822" s="356"/>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6" t="e">
        <f>VLOOKUP(A823,VODANET!C$5:P2944,14,0)</f>
        <v>#N/A</v>
      </c>
      <c r="F823" s="356" t="e">
        <f>VLOOKUP(A823,Anatel!A$3:R3838,18,0)</f>
        <v>#N/A</v>
      </c>
      <c r="G823" s="356"/>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6" t="e">
        <f>VLOOKUP(A824,VODANET!C$5:P2945,14,0)</f>
        <v>#N/A</v>
      </c>
      <c r="F824" s="356" t="e">
        <f>VLOOKUP(A824,Anatel!A$3:R3839,18,0)</f>
        <v>#N/A</v>
      </c>
      <c r="G824" s="356"/>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6" t="e">
        <f>VLOOKUP(A825,VODANET!C$5:P2946,14,0)</f>
        <v>#N/A</v>
      </c>
      <c r="F825" s="356" t="e">
        <f>VLOOKUP(A825,Anatel!A$3:R3840,18,0)</f>
        <v>#N/A</v>
      </c>
      <c r="G825" s="356"/>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6" t="e">
        <f>VLOOKUP(A826,VODANET!C$5:P2947,14,0)</f>
        <v>#N/A</v>
      </c>
      <c r="F826" s="356" t="e">
        <f>VLOOKUP(A826,Anatel!A$3:R3841,18,0)</f>
        <v>#N/A</v>
      </c>
      <c r="G826" s="356"/>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6" t="e">
        <f>VLOOKUP(A827,VODANET!C$5:P2948,14,0)</f>
        <v>#N/A</v>
      </c>
      <c r="F827" s="356" t="e">
        <f>VLOOKUP(A827,Anatel!A$3:R3842,18,0)</f>
        <v>#N/A</v>
      </c>
      <c r="G827" s="356"/>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6" t="e">
        <f>VLOOKUP(A828,VODANET!C$5:P2949,14,0)</f>
        <v>#N/A</v>
      </c>
      <c r="F828" s="356" t="e">
        <f>VLOOKUP(A828,Anatel!A$3:R3843,18,0)</f>
        <v>#N/A</v>
      </c>
      <c r="G828" s="356"/>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6" t="e">
        <f>VLOOKUP(A829,VODANET!C$5:P2950,14,0)</f>
        <v>#N/A</v>
      </c>
      <c r="F829" s="356" t="e">
        <f>VLOOKUP(A829,Anatel!A$3:R3844,18,0)</f>
        <v>#N/A</v>
      </c>
      <c r="G829" s="356"/>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6" t="e">
        <f>VLOOKUP(A830,VODANET!C$5:P2951,14,0)</f>
        <v>#N/A</v>
      </c>
      <c r="F830" s="356" t="e">
        <f>VLOOKUP(A830,Anatel!A$3:R3845,18,0)</f>
        <v>#N/A</v>
      </c>
      <c r="G830" s="356"/>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6" t="e">
        <f>VLOOKUP(A831,VODANET!C$5:P2952,14,0)</f>
        <v>#N/A</v>
      </c>
      <c r="F831" s="356" t="e">
        <f>VLOOKUP(A831,Anatel!A$3:R3846,18,0)</f>
        <v>#N/A</v>
      </c>
      <c r="G831" s="356"/>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6" t="e">
        <f>VLOOKUP(A832,VODANET!C$5:P2953,14,0)</f>
        <v>#N/A</v>
      </c>
      <c r="F832" s="356" t="e">
        <f>VLOOKUP(A832,Anatel!A$3:R3847,18,0)</f>
        <v>#N/A</v>
      </c>
      <c r="G832" s="356"/>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6" t="e">
        <f>VLOOKUP(A833,VODANET!C$5:P2954,14,0)</f>
        <v>#N/A</v>
      </c>
      <c r="F833" s="356" t="e">
        <f>VLOOKUP(A833,Anatel!A$3:R3848,18,0)</f>
        <v>#N/A</v>
      </c>
      <c r="G833" s="356"/>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6" t="e">
        <f>VLOOKUP(A834,VODANET!C$5:P2955,14,0)</f>
        <v>#N/A</v>
      </c>
      <c r="F834" s="356" t="e">
        <f>VLOOKUP(A834,Anatel!A$3:R3849,18,0)</f>
        <v>#N/A</v>
      </c>
      <c r="G834" s="356"/>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6" t="e">
        <f>VLOOKUP(A835,VODANET!C$5:P2956,14,0)</f>
        <v>#N/A</v>
      </c>
      <c r="F835" s="356" t="e">
        <f>VLOOKUP(A835,Anatel!A$3:R3850,18,0)</f>
        <v>#N/A</v>
      </c>
      <c r="G835" s="356"/>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6" t="e">
        <f>VLOOKUP(A836,VODANET!C$5:P2957,14,0)</f>
        <v>#N/A</v>
      </c>
      <c r="F836" s="356" t="e">
        <f>VLOOKUP(A836,Anatel!A$3:R3851,18,0)</f>
        <v>#N/A</v>
      </c>
      <c r="G836" s="356"/>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6" t="e">
        <f>VLOOKUP(A837,VODANET!C$5:P2958,14,0)</f>
        <v>#N/A</v>
      </c>
      <c r="F837" s="356" t="e">
        <f>VLOOKUP(A837,Anatel!A$3:R3852,18,0)</f>
        <v>#N/A</v>
      </c>
      <c r="G837" s="356"/>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6" t="e">
        <f>VLOOKUP(A838,VODANET!C$5:P2959,14,0)</f>
        <v>#N/A</v>
      </c>
      <c r="F838" s="356" t="e">
        <f>VLOOKUP(A838,Anatel!A$3:R3853,18,0)</f>
        <v>#N/A</v>
      </c>
      <c r="G838" s="356"/>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6" t="e">
        <f>VLOOKUP(A839,VODANET!C$5:P2960,14,0)</f>
        <v>#N/A</v>
      </c>
      <c r="F839" s="356" t="e">
        <f>VLOOKUP(A839,Anatel!A$3:R3854,18,0)</f>
        <v>#N/A</v>
      </c>
      <c r="G839" s="356"/>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6" t="e">
        <f>VLOOKUP(A840,VODANET!C$5:P2961,14,0)</f>
        <v>#N/A</v>
      </c>
      <c r="F840" s="356" t="e">
        <f>VLOOKUP(A840,Anatel!A$3:R3855,18,0)</f>
        <v>#N/A</v>
      </c>
      <c r="G840" s="356"/>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6" t="e">
        <f>VLOOKUP(A841,VODANET!C$5:P2962,14,0)</f>
        <v>#N/A</v>
      </c>
      <c r="F841" s="356" t="e">
        <f>VLOOKUP(A841,Anatel!A$3:R3856,18,0)</f>
        <v>#N/A</v>
      </c>
      <c r="G841" s="356"/>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6" t="e">
        <f>VLOOKUP(A842,VODANET!C$5:P2963,14,0)</f>
        <v>#N/A</v>
      </c>
      <c r="F842" s="356" t="e">
        <f>VLOOKUP(A842,Anatel!A$3:R3857,18,0)</f>
        <v>#N/A</v>
      </c>
      <c r="G842" s="356"/>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6" t="e">
        <f>VLOOKUP(A843,VODANET!C$5:P2964,14,0)</f>
        <v>#N/A</v>
      </c>
      <c r="F843" s="356" t="e">
        <f>VLOOKUP(A843,Anatel!A$3:R3858,18,0)</f>
        <v>#N/A</v>
      </c>
      <c r="G843" s="356"/>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6" t="e">
        <f>VLOOKUP(A844,VODANET!C$5:P2965,14,0)</f>
        <v>#N/A</v>
      </c>
      <c r="F844" s="356" t="e">
        <f>VLOOKUP(A844,Anatel!A$3:R3859,18,0)</f>
        <v>#N/A</v>
      </c>
      <c r="G844" s="356"/>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6" t="e">
        <f>VLOOKUP(A845,VODANET!C$5:P2966,14,0)</f>
        <v>#N/A</v>
      </c>
      <c r="F845" s="356" t="e">
        <f>VLOOKUP(A845,Anatel!A$3:R3860,18,0)</f>
        <v>#N/A</v>
      </c>
      <c r="G845" s="356"/>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6" t="e">
        <f>VLOOKUP(A846,VODANET!C$5:P2967,14,0)</f>
        <v>#N/A</v>
      </c>
      <c r="F846" s="356" t="e">
        <f>VLOOKUP(A846,Anatel!A$3:R3861,18,0)</f>
        <v>#N/A</v>
      </c>
      <c r="G846" s="356"/>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6" t="e">
        <f>VLOOKUP(A847,VODANET!C$5:P2968,14,0)</f>
        <v>#N/A</v>
      </c>
      <c r="F847" s="356" t="e">
        <f>VLOOKUP(A847,Anatel!A$3:R3862,18,0)</f>
        <v>#N/A</v>
      </c>
      <c r="G847" s="356"/>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6" t="e">
        <f>VLOOKUP(A848,VODANET!C$5:P2969,14,0)</f>
        <v>#N/A</v>
      </c>
      <c r="F848" s="356" t="e">
        <f>VLOOKUP(A848,Anatel!A$3:R3863,18,0)</f>
        <v>#N/A</v>
      </c>
      <c r="G848" s="356"/>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6" t="e">
        <f>VLOOKUP(A849,VODANET!C$5:P2970,14,0)</f>
        <v>#N/A</v>
      </c>
      <c r="F849" s="356" t="e">
        <f>VLOOKUP(A849,Anatel!A$3:R3864,18,0)</f>
        <v>#N/A</v>
      </c>
      <c r="G849" s="356"/>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6" t="e">
        <f>VLOOKUP(A850,VODANET!C$5:P2971,14,0)</f>
        <v>#N/A</v>
      </c>
      <c r="F850" s="356" t="e">
        <f>VLOOKUP(A850,Anatel!A$3:R3865,18,0)</f>
        <v>#N/A</v>
      </c>
      <c r="G850" s="356"/>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6" t="e">
        <f>VLOOKUP(A851,VODANET!C$5:P2972,14,0)</f>
        <v>#N/A</v>
      </c>
      <c r="F851" s="356" t="e">
        <f>VLOOKUP(A851,Anatel!A$3:R3866,18,0)</f>
        <v>#N/A</v>
      </c>
      <c r="G851" s="356"/>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6" t="e">
        <f>VLOOKUP(A852,VODANET!C$5:P2973,14,0)</f>
        <v>#N/A</v>
      </c>
      <c r="F852" s="356" t="e">
        <f>VLOOKUP(A852,Anatel!A$3:R3867,18,0)</f>
        <v>#N/A</v>
      </c>
      <c r="G852" s="356"/>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6" t="e">
        <f>VLOOKUP(A853,VODANET!C$5:P2974,14,0)</f>
        <v>#N/A</v>
      </c>
      <c r="F853" s="356" t="e">
        <f>VLOOKUP(A853,Anatel!A$3:R3868,18,0)</f>
        <v>#N/A</v>
      </c>
      <c r="G853" s="356"/>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6" t="e">
        <f>VLOOKUP(A854,VODANET!C$5:P2975,14,0)</f>
        <v>#N/A</v>
      </c>
      <c r="F854" s="356" t="e">
        <f>VLOOKUP(A854,Anatel!A$3:R3869,18,0)</f>
        <v>#N/A</v>
      </c>
      <c r="G854" s="356"/>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6" t="e">
        <f>VLOOKUP(A855,VODANET!C$5:P2976,14,0)</f>
        <v>#N/A</v>
      </c>
      <c r="F855" s="356" t="e">
        <f>VLOOKUP(A855,Anatel!A$3:R3870,18,0)</f>
        <v>#N/A</v>
      </c>
      <c r="G855" s="356"/>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6" t="e">
        <f>VLOOKUP(A856,VODANET!C$5:P2977,14,0)</f>
        <v>#N/A</v>
      </c>
      <c r="F856" s="356" t="e">
        <f>VLOOKUP(A856,Anatel!A$3:R3871,18,0)</f>
        <v>#N/A</v>
      </c>
      <c r="G856" s="356"/>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6" t="e">
        <f>VLOOKUP(A857,VODANET!C$5:P2978,14,0)</f>
        <v>#N/A</v>
      </c>
      <c r="F857" s="356" t="e">
        <f>VLOOKUP(A857,Anatel!A$3:R3872,18,0)</f>
        <v>#N/A</v>
      </c>
      <c r="G857" s="356"/>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6" t="e">
        <f>VLOOKUP(A858,VODANET!C$5:P2979,14,0)</f>
        <v>#N/A</v>
      </c>
      <c r="F858" s="356" t="e">
        <f>VLOOKUP(A858,Anatel!A$3:R3873,18,0)</f>
        <v>#N/A</v>
      </c>
      <c r="G858" s="356"/>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6" t="e">
        <f>VLOOKUP(A859,VODANET!C$5:P2980,14,0)</f>
        <v>#N/A</v>
      </c>
      <c r="F859" s="356" t="e">
        <f>VLOOKUP(A859,Anatel!A$3:R3874,18,0)</f>
        <v>#N/A</v>
      </c>
      <c r="G859" s="356"/>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6" t="e">
        <f>VLOOKUP(A860,VODANET!C$5:P2981,14,0)</f>
        <v>#N/A</v>
      </c>
      <c r="F860" s="356" t="e">
        <f>VLOOKUP(A860,Anatel!A$3:R3875,18,0)</f>
        <v>#N/A</v>
      </c>
      <c r="G860" s="356"/>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6" t="e">
        <f>VLOOKUP(A861,VODANET!C$5:P2982,14,0)</f>
        <v>#N/A</v>
      </c>
      <c r="F861" s="356" t="e">
        <f>VLOOKUP(A861,Anatel!A$3:R3876,18,0)</f>
        <v>#N/A</v>
      </c>
      <c r="G861" s="356"/>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6" t="e">
        <f>VLOOKUP(A862,VODANET!C$5:P2983,14,0)</f>
        <v>#N/A</v>
      </c>
      <c r="F862" s="356" t="e">
        <f>VLOOKUP(A862,Anatel!A$3:R3877,18,0)</f>
        <v>#N/A</v>
      </c>
      <c r="G862" s="356"/>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6" t="e">
        <f>VLOOKUP(A863,VODANET!C$5:P2984,14,0)</f>
        <v>#N/A</v>
      </c>
      <c r="F863" s="356" t="e">
        <f>VLOOKUP(A863,Anatel!A$3:R3878,18,0)</f>
        <v>#N/A</v>
      </c>
      <c r="G863" s="356"/>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6" t="e">
        <f>VLOOKUP(A864,VODANET!C$5:P2985,14,0)</f>
        <v>#N/A</v>
      </c>
      <c r="F864" s="356" t="e">
        <f>VLOOKUP(A864,Anatel!A$3:R3879,18,0)</f>
        <v>#N/A</v>
      </c>
      <c r="G864" s="356"/>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6" t="e">
        <f>VLOOKUP(A865,VODANET!C$5:P2986,14,0)</f>
        <v>#N/A</v>
      </c>
      <c r="F865" s="356" t="e">
        <f>VLOOKUP(A865,Anatel!A$3:R3880,18,0)</f>
        <v>#N/A</v>
      </c>
      <c r="G865" s="356"/>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6" t="e">
        <f>VLOOKUP(A866,VODANET!C$5:P2987,14,0)</f>
        <v>#N/A</v>
      </c>
      <c r="F866" s="356" t="e">
        <f>VLOOKUP(A866,Anatel!A$3:R3881,18,0)</f>
        <v>#N/A</v>
      </c>
      <c r="G866" s="356"/>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6" t="e">
        <f>VLOOKUP(A867,VODANET!C$5:P2988,14,0)</f>
        <v>#N/A</v>
      </c>
      <c r="F867" s="356" t="e">
        <f>VLOOKUP(A867,Anatel!A$3:R3882,18,0)</f>
        <v>#N/A</v>
      </c>
      <c r="G867" s="356"/>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6" t="e">
        <f>VLOOKUP(A868,VODANET!C$5:P2989,14,0)</f>
        <v>#N/A</v>
      </c>
      <c r="F868" s="356" t="e">
        <f>VLOOKUP(A868,Anatel!A$3:R3883,18,0)</f>
        <v>#N/A</v>
      </c>
      <c r="G868" s="356"/>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6" t="e">
        <f>VLOOKUP(A869,VODANET!C$5:P2990,14,0)</f>
        <v>#N/A</v>
      </c>
      <c r="F869" s="356" t="e">
        <f>VLOOKUP(A869,Anatel!A$3:R3884,18,0)</f>
        <v>#N/A</v>
      </c>
      <c r="G869" s="356"/>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6" t="e">
        <f>VLOOKUP(A870,VODANET!C$5:P2991,14,0)</f>
        <v>#N/A</v>
      </c>
      <c r="F870" s="356" t="e">
        <f>VLOOKUP(A870,Anatel!A$3:R3885,18,0)</f>
        <v>#N/A</v>
      </c>
      <c r="G870" s="356"/>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6" t="e">
        <f>VLOOKUP(A871,VODANET!C$5:P2992,14,0)</f>
        <v>#N/A</v>
      </c>
      <c r="F871" s="356" t="e">
        <f>VLOOKUP(A871,Anatel!A$3:R3886,18,0)</f>
        <v>#N/A</v>
      </c>
      <c r="G871" s="356"/>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6" t="e">
        <f>VLOOKUP(A872,VODANET!C$5:P2993,14,0)</f>
        <v>#N/A</v>
      </c>
      <c r="F872" s="356" t="e">
        <f>VLOOKUP(A872,Anatel!A$3:R3887,18,0)</f>
        <v>#N/A</v>
      </c>
      <c r="G872" s="356"/>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6" t="e">
        <f>VLOOKUP(A873,VODANET!C$5:P2994,14,0)</f>
        <v>#N/A</v>
      </c>
      <c r="F873" s="356" t="e">
        <f>VLOOKUP(A873,Anatel!A$3:R3888,18,0)</f>
        <v>#N/A</v>
      </c>
      <c r="G873" s="356"/>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6" t="e">
        <f>VLOOKUP(A874,VODANET!C$5:P2995,14,0)</f>
        <v>#N/A</v>
      </c>
      <c r="F874" s="356" t="e">
        <f>VLOOKUP(A874,Anatel!A$3:R3889,18,0)</f>
        <v>#N/A</v>
      </c>
      <c r="G874" s="356"/>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6" t="e">
        <f>VLOOKUP(A875,VODANET!C$5:P2996,14,0)</f>
        <v>#N/A</v>
      </c>
      <c r="F875" s="356" t="e">
        <f>VLOOKUP(A875,Anatel!A$3:R3890,18,0)</f>
        <v>#N/A</v>
      </c>
      <c r="G875" s="356"/>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6" t="e">
        <f>VLOOKUP(A876,VODANET!C$5:P2997,14,0)</f>
        <v>#N/A</v>
      </c>
      <c r="F876" s="356" t="e">
        <f>VLOOKUP(A876,Anatel!A$3:R3891,18,0)</f>
        <v>#N/A</v>
      </c>
      <c r="G876" s="356"/>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6" t="e">
        <f>VLOOKUP(A877,VODANET!C$5:P2998,14,0)</f>
        <v>#N/A</v>
      </c>
      <c r="F877" s="356" t="e">
        <f>VLOOKUP(A877,Anatel!A$3:R3892,18,0)</f>
        <v>#N/A</v>
      </c>
      <c r="G877" s="356"/>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6" t="e">
        <f>VLOOKUP(A878,VODANET!C$5:P2999,14,0)</f>
        <v>#N/A</v>
      </c>
      <c r="F878" s="356" t="e">
        <f>VLOOKUP(A878,Anatel!A$3:R3893,18,0)</f>
        <v>#N/A</v>
      </c>
      <c r="G878" s="356"/>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6" t="e">
        <f>VLOOKUP(A879,VODANET!C$5:P3000,14,0)</f>
        <v>#N/A</v>
      </c>
      <c r="F879" s="356" t="e">
        <f>VLOOKUP(A879,Anatel!A$3:R3894,18,0)</f>
        <v>#N/A</v>
      </c>
      <c r="G879" s="356"/>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6" t="e">
        <f>VLOOKUP(A880,VODANET!C$5:P3001,14,0)</f>
        <v>#N/A</v>
      </c>
      <c r="F880" s="356" t="e">
        <f>VLOOKUP(A880,Anatel!A$3:R3895,18,0)</f>
        <v>#N/A</v>
      </c>
      <c r="G880" s="356"/>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6" t="e">
        <f>VLOOKUP(A881,VODANET!C$5:P3002,14,0)</f>
        <v>#N/A</v>
      </c>
      <c r="F881" s="356" t="e">
        <f>VLOOKUP(A881,Anatel!A$3:R3896,18,0)</f>
        <v>#N/A</v>
      </c>
      <c r="G881" s="356"/>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6" t="e">
        <f>VLOOKUP(A882,VODANET!C$5:P3003,14,0)</f>
        <v>#N/A</v>
      </c>
      <c r="F882" s="356" t="e">
        <f>VLOOKUP(A882,Anatel!A$3:R3897,18,0)</f>
        <v>#N/A</v>
      </c>
      <c r="G882" s="356"/>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6" t="e">
        <f>VLOOKUP(A883,VODANET!C$5:P3004,14,0)</f>
        <v>#N/A</v>
      </c>
      <c r="F883" s="356" t="e">
        <f>VLOOKUP(A883,Anatel!A$3:R3898,18,0)</f>
        <v>#N/A</v>
      </c>
      <c r="G883" s="356"/>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6" t="e">
        <f>VLOOKUP(A884,VODANET!C$5:P3005,14,0)</f>
        <v>#N/A</v>
      </c>
      <c r="F884" s="356" t="e">
        <f>VLOOKUP(A884,Anatel!A$3:R3899,18,0)</f>
        <v>#N/A</v>
      </c>
      <c r="G884" s="356"/>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6" t="e">
        <f>VLOOKUP(A885,VODANET!C$5:P3006,14,0)</f>
        <v>#N/A</v>
      </c>
      <c r="F885" s="356" t="e">
        <f>VLOOKUP(A885,Anatel!A$3:R3900,18,0)</f>
        <v>#N/A</v>
      </c>
      <c r="G885" s="356"/>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6" t="e">
        <f>VLOOKUP(A886,VODANET!C$5:P3007,14,0)</f>
        <v>#N/A</v>
      </c>
      <c r="F886" s="356" t="e">
        <f>VLOOKUP(A886,Anatel!A$3:R3901,18,0)</f>
        <v>#N/A</v>
      </c>
      <c r="G886" s="356"/>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6" t="e">
        <f>VLOOKUP(A887,VODANET!C$5:P3008,14,0)</f>
        <v>#N/A</v>
      </c>
      <c r="F887" s="356" t="e">
        <f>VLOOKUP(A887,Anatel!A$3:R3902,18,0)</f>
        <v>#N/A</v>
      </c>
      <c r="G887" s="356"/>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6" t="e">
        <f>VLOOKUP(A888,VODANET!C$5:P3009,14,0)</f>
        <v>#N/A</v>
      </c>
      <c r="F888" s="356" t="e">
        <f>VLOOKUP(A888,Anatel!A$3:R3903,18,0)</f>
        <v>#N/A</v>
      </c>
      <c r="G888" s="356"/>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6" t="e">
        <f>VLOOKUP(A889,VODANET!C$5:P3010,14,0)</f>
        <v>#N/A</v>
      </c>
      <c r="F889" s="356" t="e">
        <f>VLOOKUP(A889,Anatel!A$3:R3904,18,0)</f>
        <v>#N/A</v>
      </c>
      <c r="G889" s="356"/>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6" t="e">
        <f>VLOOKUP(A890,VODANET!C$5:P3011,14,0)</f>
        <v>#N/A</v>
      </c>
      <c r="F890" s="356" t="e">
        <f>VLOOKUP(A890,Anatel!A$3:R3905,18,0)</f>
        <v>#N/A</v>
      </c>
      <c r="G890" s="356"/>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6" t="e">
        <f>VLOOKUP(A891,VODANET!C$5:P3012,14,0)</f>
        <v>#N/A</v>
      </c>
      <c r="F891" s="356" t="e">
        <f>VLOOKUP(A891,Anatel!A$3:R3906,18,0)</f>
        <v>#N/A</v>
      </c>
      <c r="G891" s="356"/>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6" t="e">
        <f>VLOOKUP(A892,VODANET!C$5:P3013,14,0)</f>
        <v>#N/A</v>
      </c>
      <c r="F892" s="356" t="e">
        <f>VLOOKUP(A892,Anatel!A$3:R3907,18,0)</f>
        <v>#N/A</v>
      </c>
      <c r="G892" s="356"/>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6" t="e">
        <f>VLOOKUP(A893,VODANET!C$5:P3014,14,0)</f>
        <v>#N/A</v>
      </c>
      <c r="F893" s="356" t="e">
        <f>VLOOKUP(A893,Anatel!A$3:R3908,18,0)</f>
        <v>#N/A</v>
      </c>
      <c r="G893" s="356"/>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6" t="e">
        <f>VLOOKUP(A894,VODANET!C$5:P3015,14,0)</f>
        <v>#N/A</v>
      </c>
      <c r="F894" s="356" t="e">
        <f>VLOOKUP(A894,Anatel!A$3:R3909,18,0)</f>
        <v>#N/A</v>
      </c>
      <c r="G894" s="356"/>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6" t="e">
        <f>VLOOKUP(A895,VODANET!C$5:P3016,14,0)</f>
        <v>#N/A</v>
      </c>
      <c r="F895" s="356" t="e">
        <f>VLOOKUP(A895,Anatel!A$3:R3910,18,0)</f>
        <v>#N/A</v>
      </c>
      <c r="G895" s="356"/>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6" t="e">
        <f>VLOOKUP(A896,VODANET!C$5:P3017,14,0)</f>
        <v>#N/A</v>
      </c>
      <c r="F896" s="356" t="e">
        <f>VLOOKUP(A896,Anatel!A$3:R3911,18,0)</f>
        <v>#N/A</v>
      </c>
      <c r="G896" s="356"/>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6" t="e">
        <f>VLOOKUP(A897,VODANET!C$5:P3018,14,0)</f>
        <v>#N/A</v>
      </c>
      <c r="F897" s="356" t="e">
        <f>VLOOKUP(A897,Anatel!A$3:R3912,18,0)</f>
        <v>#N/A</v>
      </c>
      <c r="G897" s="356"/>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6" t="e">
        <f>VLOOKUP(A898,VODANET!C$5:P3019,14,0)</f>
        <v>#N/A</v>
      </c>
      <c r="F898" s="356" t="e">
        <f>VLOOKUP(A898,Anatel!A$3:R3913,18,0)</f>
        <v>#N/A</v>
      </c>
      <c r="G898" s="356"/>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6" t="e">
        <f>VLOOKUP(A899,VODANET!C$5:P3020,14,0)</f>
        <v>#N/A</v>
      </c>
      <c r="F899" s="356" t="e">
        <f>VLOOKUP(A899,Anatel!A$3:R3914,18,0)</f>
        <v>#N/A</v>
      </c>
      <c r="G899" s="356"/>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6" t="e">
        <f>VLOOKUP(A900,VODANET!C$5:P3021,14,0)</f>
        <v>#N/A</v>
      </c>
      <c r="F900" s="356" t="e">
        <f>VLOOKUP(A900,Anatel!A$3:R3915,18,0)</f>
        <v>#N/A</v>
      </c>
      <c r="G900" s="356"/>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6" t="e">
        <f>VLOOKUP(A901,VODANET!C$5:P3022,14,0)</f>
        <v>#N/A</v>
      </c>
      <c r="F901" s="356" t="e">
        <f>VLOOKUP(A901,Anatel!A$3:R3916,18,0)</f>
        <v>#N/A</v>
      </c>
      <c r="G901" s="356"/>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6" t="e">
        <f>VLOOKUP(A902,VODANET!C$5:P3023,14,0)</f>
        <v>#N/A</v>
      </c>
      <c r="F902" s="356" t="e">
        <f>VLOOKUP(A902,Anatel!A$3:R3917,18,0)</f>
        <v>#N/A</v>
      </c>
      <c r="G902" s="356"/>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6" t="e">
        <f>VLOOKUP(A903,VODANET!C$5:P3024,14,0)</f>
        <v>#N/A</v>
      </c>
      <c r="F903" s="356" t="e">
        <f>VLOOKUP(A903,Anatel!A$3:R3918,18,0)</f>
        <v>#N/A</v>
      </c>
      <c r="G903" s="356"/>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6" t="e">
        <f>VLOOKUP(A904,VODANET!C$5:P3025,14,0)</f>
        <v>#N/A</v>
      </c>
      <c r="F904" s="356" t="e">
        <f>VLOOKUP(A904,Anatel!A$3:R3919,18,0)</f>
        <v>#N/A</v>
      </c>
      <c r="G904" s="356"/>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6" t="e">
        <f>VLOOKUP(A905,VODANET!C$5:P3026,14,0)</f>
        <v>#N/A</v>
      </c>
      <c r="F905" s="356" t="e">
        <f>VLOOKUP(A905,Anatel!A$3:R3920,18,0)</f>
        <v>#N/A</v>
      </c>
      <c r="G905" s="356"/>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6" t="e">
        <f>VLOOKUP(A906,VODANET!C$5:P3027,14,0)</f>
        <v>#N/A</v>
      </c>
      <c r="F906" s="356" t="e">
        <f>VLOOKUP(A906,Anatel!A$3:R3921,18,0)</f>
        <v>#N/A</v>
      </c>
      <c r="G906" s="356"/>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6" t="e">
        <f>VLOOKUP(A907,VODANET!C$5:P3028,14,0)</f>
        <v>#N/A</v>
      </c>
      <c r="F907" s="356" t="e">
        <f>VLOOKUP(A907,Anatel!A$3:R3922,18,0)</f>
        <v>#N/A</v>
      </c>
      <c r="G907" s="356"/>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6" t="e">
        <f>VLOOKUP(A908,VODANET!C$5:P3029,14,0)</f>
        <v>#N/A</v>
      </c>
      <c r="F908" s="356" t="e">
        <f>VLOOKUP(A908,Anatel!A$3:R3923,18,0)</f>
        <v>#N/A</v>
      </c>
      <c r="G908" s="356"/>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6" t="e">
        <f>VLOOKUP(A909,VODANET!C$5:P3030,14,0)</f>
        <v>#N/A</v>
      </c>
      <c r="F909" s="356" t="e">
        <f>VLOOKUP(A909,Anatel!A$3:R3924,18,0)</f>
        <v>#N/A</v>
      </c>
      <c r="G909" s="356"/>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6" t="e">
        <f>VLOOKUP(A910,VODANET!C$5:P3031,14,0)</f>
        <v>#N/A</v>
      </c>
      <c r="F910" s="356" t="e">
        <f>VLOOKUP(A910,Anatel!A$3:R3925,18,0)</f>
        <v>#N/A</v>
      </c>
      <c r="G910" s="356"/>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6" t="e">
        <f>VLOOKUP(A911,VODANET!C$5:P3032,14,0)</f>
        <v>#N/A</v>
      </c>
      <c r="F911" s="356" t="e">
        <f>VLOOKUP(A911,Anatel!A$3:R3926,18,0)</f>
        <v>#N/A</v>
      </c>
      <c r="G911" s="356"/>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6" t="e">
        <f>VLOOKUP(A912,VODANET!C$5:P3033,14,0)</f>
        <v>#N/A</v>
      </c>
      <c r="F912" s="356" t="e">
        <f>VLOOKUP(A912,Anatel!A$3:R3927,18,0)</f>
        <v>#N/A</v>
      </c>
      <c r="G912" s="356"/>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6" t="e">
        <f>VLOOKUP(A913,VODANET!C$5:P3034,14,0)</f>
        <v>#N/A</v>
      </c>
      <c r="F913" s="356" t="e">
        <f>VLOOKUP(A913,Anatel!A$3:R3928,18,0)</f>
        <v>#N/A</v>
      </c>
      <c r="G913" s="356"/>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6" t="e">
        <f>VLOOKUP(A914,VODANET!C$5:P3035,14,0)</f>
        <v>#N/A</v>
      </c>
      <c r="F914" s="356" t="e">
        <f>VLOOKUP(A914,Anatel!A$3:R3929,18,0)</f>
        <v>#N/A</v>
      </c>
      <c r="G914" s="356"/>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6" t="e">
        <f>VLOOKUP(A915,VODANET!C$5:P3036,14,0)</f>
        <v>#N/A</v>
      </c>
      <c r="F915" s="356" t="e">
        <f>VLOOKUP(A915,Anatel!A$3:R3930,18,0)</f>
        <v>#N/A</v>
      </c>
      <c r="G915" s="356"/>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6" t="e">
        <f>VLOOKUP(A916,VODANET!C$5:P3037,14,0)</f>
        <v>#N/A</v>
      </c>
      <c r="F916" s="356" t="e">
        <f>VLOOKUP(A916,Anatel!A$3:R3931,18,0)</f>
        <v>#N/A</v>
      </c>
      <c r="G916" s="356"/>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6" t="e">
        <f>VLOOKUP(A917,VODANET!C$5:P3038,14,0)</f>
        <v>#N/A</v>
      </c>
      <c r="F917" s="356" t="e">
        <f>VLOOKUP(A917,Anatel!A$3:R3932,18,0)</f>
        <v>#N/A</v>
      </c>
      <c r="G917" s="356"/>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6" t="e">
        <f>VLOOKUP(A918,VODANET!C$5:P3039,14,0)</f>
        <v>#N/A</v>
      </c>
      <c r="F918" s="356" t="e">
        <f>VLOOKUP(A918,Anatel!A$3:R3933,18,0)</f>
        <v>#N/A</v>
      </c>
      <c r="G918" s="356"/>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6" t="e">
        <f>VLOOKUP(A919,VODANET!C$5:P3040,14,0)</f>
        <v>#N/A</v>
      </c>
      <c r="F919" s="356" t="e">
        <f>VLOOKUP(A919,Anatel!A$3:R3934,18,0)</f>
        <v>#N/A</v>
      </c>
      <c r="G919" s="356"/>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6" t="e">
        <f>VLOOKUP(A920,VODANET!C$5:P3041,14,0)</f>
        <v>#N/A</v>
      </c>
      <c r="F920" s="356" t="e">
        <f>VLOOKUP(A920,Anatel!A$3:R3935,18,0)</f>
        <v>#N/A</v>
      </c>
      <c r="G920" s="356"/>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6" t="e">
        <f>VLOOKUP(A921,VODANET!C$5:P3042,14,0)</f>
        <v>#N/A</v>
      </c>
      <c r="F921" s="356" t="e">
        <f>VLOOKUP(A921,Anatel!A$3:R3936,18,0)</f>
        <v>#N/A</v>
      </c>
      <c r="G921" s="356"/>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6" t="e">
        <f>VLOOKUP(A922,VODANET!C$5:P3043,14,0)</f>
        <v>#N/A</v>
      </c>
      <c r="F922" s="356" t="e">
        <f>VLOOKUP(A922,Anatel!A$3:R3937,18,0)</f>
        <v>#N/A</v>
      </c>
      <c r="G922" s="356"/>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6" t="e">
        <f>VLOOKUP(A923,VODANET!C$5:P3044,14,0)</f>
        <v>#N/A</v>
      </c>
      <c r="F923" s="356" t="e">
        <f>VLOOKUP(A923,Anatel!A$3:R3938,18,0)</f>
        <v>#N/A</v>
      </c>
      <c r="G923" s="356"/>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6" t="e">
        <f>VLOOKUP(A924,VODANET!C$5:P3045,14,0)</f>
        <v>#N/A</v>
      </c>
      <c r="F924" s="356" t="e">
        <f>VLOOKUP(A924,Anatel!A$3:R3939,18,0)</f>
        <v>#N/A</v>
      </c>
      <c r="G924" s="356"/>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6" t="e">
        <f>VLOOKUP(A925,VODANET!C$5:P3046,14,0)</f>
        <v>#N/A</v>
      </c>
      <c r="F925" s="356" t="e">
        <f>VLOOKUP(A925,Anatel!A$3:R3940,18,0)</f>
        <v>#N/A</v>
      </c>
      <c r="G925" s="356"/>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6" t="e">
        <f>VLOOKUP(A926,VODANET!C$5:P3047,14,0)</f>
        <v>#N/A</v>
      </c>
      <c r="F926" s="356" t="e">
        <f>VLOOKUP(A926,Anatel!A$3:R3941,18,0)</f>
        <v>#N/A</v>
      </c>
      <c r="G926" s="356"/>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6" t="e">
        <f>VLOOKUP(A927,VODANET!C$5:P3048,14,0)</f>
        <v>#N/A</v>
      </c>
      <c r="F927" s="356" t="e">
        <f>VLOOKUP(A927,Anatel!A$3:R3942,18,0)</f>
        <v>#N/A</v>
      </c>
      <c r="G927" s="356"/>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6" t="e">
        <f>VLOOKUP(A928,VODANET!C$5:P3049,14,0)</f>
        <v>#N/A</v>
      </c>
      <c r="F928" s="356" t="e">
        <f>VLOOKUP(A928,Anatel!A$3:R3943,18,0)</f>
        <v>#N/A</v>
      </c>
      <c r="G928" s="356"/>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6" t="e">
        <f>VLOOKUP(A929,VODANET!C$5:P3050,14,0)</f>
        <v>#N/A</v>
      </c>
      <c r="F929" s="356" t="e">
        <f>VLOOKUP(A929,Anatel!A$3:R3944,18,0)</f>
        <v>#N/A</v>
      </c>
      <c r="G929" s="356"/>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6" t="e">
        <f>VLOOKUP(A930,VODANET!C$5:P3051,14,0)</f>
        <v>#N/A</v>
      </c>
      <c r="F930" s="356" t="e">
        <f>VLOOKUP(A930,Anatel!A$3:R3945,18,0)</f>
        <v>#N/A</v>
      </c>
      <c r="G930" s="356"/>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6" t="e">
        <f>VLOOKUP(A931,VODANET!C$5:P3052,14,0)</f>
        <v>#N/A</v>
      </c>
      <c r="F931" s="356" t="e">
        <f>VLOOKUP(A931,Anatel!A$3:R3946,18,0)</f>
        <v>#N/A</v>
      </c>
      <c r="G931" s="356"/>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6" t="e">
        <f>VLOOKUP(A932,VODANET!C$5:P3053,14,0)</f>
        <v>#N/A</v>
      </c>
      <c r="F932" s="356" t="e">
        <f>VLOOKUP(A932,Anatel!A$3:R3947,18,0)</f>
        <v>#N/A</v>
      </c>
      <c r="G932" s="356"/>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6" t="e">
        <f>VLOOKUP(A933,VODANET!C$5:P3054,14,0)</f>
        <v>#N/A</v>
      </c>
      <c r="F933" s="356" t="e">
        <f>VLOOKUP(A933,Anatel!A$3:R3948,18,0)</f>
        <v>#N/A</v>
      </c>
      <c r="G933" s="356"/>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6" t="e">
        <f>VLOOKUP(A934,VODANET!C$5:P3055,14,0)</f>
        <v>#N/A</v>
      </c>
      <c r="F934" s="356" t="e">
        <f>VLOOKUP(A934,Anatel!A$3:R3949,18,0)</f>
        <v>#N/A</v>
      </c>
      <c r="G934" s="356"/>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6" t="e">
        <f>VLOOKUP(A935,VODANET!C$5:P3056,14,0)</f>
        <v>#N/A</v>
      </c>
      <c r="F935" s="356" t="e">
        <f>VLOOKUP(A935,Anatel!A$3:R3950,18,0)</f>
        <v>#N/A</v>
      </c>
      <c r="G935" s="356"/>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6" t="e">
        <f>VLOOKUP(A936,VODANET!C$5:P3057,14,0)</f>
        <v>#N/A</v>
      </c>
      <c r="F936" s="356" t="e">
        <f>VLOOKUP(A936,Anatel!A$3:R3951,18,0)</f>
        <v>#N/A</v>
      </c>
      <c r="G936" s="356"/>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6" t="e">
        <f>VLOOKUP(A937,VODANET!C$5:P3058,14,0)</f>
        <v>#N/A</v>
      </c>
      <c r="F937" s="356" t="e">
        <f>VLOOKUP(A937,Anatel!A$3:R3952,18,0)</f>
        <v>#N/A</v>
      </c>
      <c r="G937" s="356"/>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6" t="e">
        <f>VLOOKUP(A938,VODANET!C$5:P3059,14,0)</f>
        <v>#N/A</v>
      </c>
      <c r="F938" s="356" t="e">
        <f>VLOOKUP(A938,Anatel!A$3:R3953,18,0)</f>
        <v>#N/A</v>
      </c>
      <c r="G938" s="356"/>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6" t="e">
        <f>VLOOKUP(A939,VODANET!C$5:P3060,14,0)</f>
        <v>#N/A</v>
      </c>
      <c r="F939" s="356" t="e">
        <f>VLOOKUP(A939,Anatel!A$3:R3954,18,0)</f>
        <v>#N/A</v>
      </c>
      <c r="G939" s="356"/>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6" t="e">
        <f>VLOOKUP(A940,VODANET!C$5:P3061,14,0)</f>
        <v>#N/A</v>
      </c>
      <c r="F940" s="356" t="e">
        <f>VLOOKUP(A940,Anatel!A$3:R3955,18,0)</f>
        <v>#N/A</v>
      </c>
      <c r="G940" s="356"/>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6" t="e">
        <f>VLOOKUP(A941,VODANET!C$5:P3062,14,0)</f>
        <v>#N/A</v>
      </c>
      <c r="F941" s="356" t="e">
        <f>VLOOKUP(A941,Anatel!A$3:R3956,18,0)</f>
        <v>#N/A</v>
      </c>
      <c r="G941" s="356"/>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6" t="e">
        <f>VLOOKUP(A942,VODANET!C$5:P3063,14,0)</f>
        <v>#N/A</v>
      </c>
      <c r="F942" s="356" t="e">
        <f>VLOOKUP(A942,Anatel!A$3:R3957,18,0)</f>
        <v>#N/A</v>
      </c>
      <c r="G942" s="356"/>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6" t="e">
        <f>VLOOKUP(A943,VODANET!C$5:P3064,14,0)</f>
        <v>#N/A</v>
      </c>
      <c r="F943" s="356" t="e">
        <f>VLOOKUP(A943,Anatel!A$3:R3958,18,0)</f>
        <v>#N/A</v>
      </c>
      <c r="G943" s="356"/>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6" t="e">
        <f>VLOOKUP(A944,VODANET!C$5:P3065,14,0)</f>
        <v>#N/A</v>
      </c>
      <c r="F944" s="356" t="e">
        <f>VLOOKUP(A944,Anatel!A$3:R3959,18,0)</f>
        <v>#N/A</v>
      </c>
      <c r="G944" s="356"/>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6" t="e">
        <f>VLOOKUP(A945,VODANET!C$5:P3066,14,0)</f>
        <v>#N/A</v>
      </c>
      <c r="F945" s="356" t="e">
        <f>VLOOKUP(A945,Anatel!A$3:R3960,18,0)</f>
        <v>#N/A</v>
      </c>
      <c r="G945" s="356"/>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6" t="e">
        <f>VLOOKUP(A946,VODANET!C$5:P3067,14,0)</f>
        <v>#N/A</v>
      </c>
      <c r="F946" s="356" t="e">
        <f>VLOOKUP(A946,Anatel!A$3:R3961,18,0)</f>
        <v>#N/A</v>
      </c>
      <c r="G946" s="356"/>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6" t="e">
        <f>VLOOKUP(A947,VODANET!C$5:P3068,14,0)</f>
        <v>#N/A</v>
      </c>
      <c r="F947" s="356" t="e">
        <f>VLOOKUP(A947,Anatel!A$3:R3962,18,0)</f>
        <v>#N/A</v>
      </c>
      <c r="G947" s="356"/>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6" t="e">
        <f>VLOOKUP(A948,VODANET!C$5:P3069,14,0)</f>
        <v>#N/A</v>
      </c>
      <c r="F948" s="356" t="e">
        <f>VLOOKUP(A948,Anatel!A$3:R3963,18,0)</f>
        <v>#N/A</v>
      </c>
      <c r="G948" s="356"/>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6" t="e">
        <f>VLOOKUP(A949,VODANET!C$5:P3070,14,0)</f>
        <v>#N/A</v>
      </c>
      <c r="F949" s="356" t="e">
        <f>VLOOKUP(A949,Anatel!A$3:R3964,18,0)</f>
        <v>#N/A</v>
      </c>
      <c r="G949" s="356"/>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1789" activePane="bottomLeft" state="frozen"/>
      <selection activeCell="P1" sqref="P1"/>
      <selection pane="bottomLeft" sqref="A1:AA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23237</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23254</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20700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20701</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23238</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23239</v>
      </c>
      <c r="K845" s="15" t="s">
        <v>23240</v>
      </c>
      <c r="L845" s="15" t="s">
        <v>4302</v>
      </c>
      <c r="M845" s="15" t="s">
        <v>23241</v>
      </c>
      <c r="N845" s="15" t="s">
        <v>453</v>
      </c>
      <c r="O845" s="15" t="s">
        <v>453</v>
      </c>
      <c r="P845" s="15" t="s">
        <v>453</v>
      </c>
      <c r="Q845" s="15" t="s">
        <v>23242</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20703</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20705</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20707</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20709</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20710</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20711</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20712</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20713</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20714</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20715</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20716</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20717</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20718</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20719</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20720</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20726</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20727</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20728</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20729</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20732</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23243</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23244</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23245</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23246</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23247</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14029</v>
      </c>
      <c r="G2132" t="s">
        <v>167</v>
      </c>
      <c r="H2132" s="14" t="s">
        <v>23255</v>
      </c>
      <c r="I2132" s="14">
        <v>41806</v>
      </c>
      <c r="J2132" t="s">
        <v>23178</v>
      </c>
      <c r="K2132" t="s">
        <v>23185</v>
      </c>
      <c r="L2132" t="s">
        <v>23186</v>
      </c>
      <c r="M2132" t="s">
        <v>23180</v>
      </c>
      <c r="N2132" s="14" t="s">
        <v>23256</v>
      </c>
      <c r="O2132" s="14" t="s">
        <v>453</v>
      </c>
      <c r="P2132" s="14">
        <v>41807</v>
      </c>
      <c r="Q2132" s="14" t="s">
        <v>453</v>
      </c>
      <c r="R2132" s="14" t="s">
        <v>23257</v>
      </c>
      <c r="S2132" t="s">
        <v>23187</v>
      </c>
      <c r="T2132" t="s">
        <v>14775</v>
      </c>
      <c r="U2132" s="14" t="s">
        <v>23258</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1366</v>
      </c>
      <c r="F2133" t="s">
        <v>14029</v>
      </c>
      <c r="G2133" t="s">
        <v>167</v>
      </c>
      <c r="H2133" s="14" t="s">
        <v>23259</v>
      </c>
      <c r="I2133" s="14">
        <v>41808</v>
      </c>
      <c r="J2133" t="s">
        <v>23178</v>
      </c>
      <c r="K2133" t="s">
        <v>23188</v>
      </c>
      <c r="L2133" t="s">
        <v>23189</v>
      </c>
      <c r="M2133" t="s">
        <v>23180</v>
      </c>
      <c r="N2133" s="14" t="s">
        <v>23260</v>
      </c>
      <c r="O2133" s="14" t="s">
        <v>12746</v>
      </c>
      <c r="P2133" s="14" t="s">
        <v>453</v>
      </c>
      <c r="Q2133" s="14" t="s">
        <v>453</v>
      </c>
      <c r="R2133" s="14" t="s">
        <v>23261</v>
      </c>
      <c r="S2133" t="s">
        <v>23190</v>
      </c>
      <c r="T2133" t="s">
        <v>14775</v>
      </c>
      <c r="U2133" s="14" t="s">
        <v>23262</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14029</v>
      </c>
      <c r="G2134" t="s">
        <v>167</v>
      </c>
      <c r="H2134" s="14" t="s">
        <v>23263</v>
      </c>
      <c r="I2134" s="14">
        <v>41808</v>
      </c>
      <c r="J2134" t="s">
        <v>23178</v>
      </c>
      <c r="K2134" t="s">
        <v>23191</v>
      </c>
      <c r="L2134" t="s">
        <v>23192</v>
      </c>
      <c r="M2134" t="s">
        <v>23180</v>
      </c>
      <c r="N2134" s="14" t="s">
        <v>23264</v>
      </c>
      <c r="O2134" s="14" t="s">
        <v>453</v>
      </c>
      <c r="P2134" s="14">
        <v>41808</v>
      </c>
      <c r="Q2134" s="14" t="s">
        <v>453</v>
      </c>
      <c r="R2134" s="14" t="s">
        <v>10017</v>
      </c>
      <c r="S2134" t="s">
        <v>23193</v>
      </c>
      <c r="T2134" t="s">
        <v>14775</v>
      </c>
      <c r="U2134" s="14" t="s">
        <v>23265</v>
      </c>
      <c r="V2134" s="203">
        <v>19</v>
      </c>
      <c r="W2134" s="14">
        <v>25</v>
      </c>
      <c r="X2134" s="14">
        <v>50</v>
      </c>
      <c r="Y2134" s="14">
        <v>44</v>
      </c>
      <c r="Z2134" s="14">
        <v>14</v>
      </c>
      <c r="AA2134" s="14">
        <v>37</v>
      </c>
      <c r="AB2134" t="str">
        <f t="shared" si="66"/>
        <v>19º25'50''</v>
      </c>
      <c r="AC2134" t="str">
        <f t="shared" si="67"/>
        <v>44º14'37''</v>
      </c>
    </row>
  </sheetData>
  <autoFilter ref="A1:AD2113"/>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20173</v>
      </c>
      <c r="Q2">
        <f>M14+V14</f>
        <v>2845</v>
      </c>
      <c r="R2" s="15">
        <f>Q2-Q6</f>
        <v>847</v>
      </c>
      <c r="S2" s="15">
        <f>R2-C9-C2</f>
        <v>49</v>
      </c>
      <c r="T2">
        <f>S2-J2-J9</f>
        <v>49</v>
      </c>
    </row>
    <row r="3" spans="2:28" x14ac:dyDescent="0.25">
      <c r="B3" s="57" t="s">
        <v>20141</v>
      </c>
      <c r="C3" s="57">
        <f>75+200</f>
        <v>275</v>
      </c>
      <c r="D3" s="57">
        <f>Z14</f>
        <v>460</v>
      </c>
      <c r="E3" s="57">
        <f>SUMIF(G16:G100,"SH SAT",E16:E100)</f>
        <v>237</v>
      </c>
      <c r="F3" s="57">
        <f>D3+E3</f>
        <v>697</v>
      </c>
      <c r="G3" s="469"/>
      <c r="H3" s="57">
        <f>F3-G2</f>
        <v>296</v>
      </c>
      <c r="I3" s="57">
        <f>(H3-C3)-J3</f>
        <v>14</v>
      </c>
      <c r="J3" s="57">
        <v>7</v>
      </c>
      <c r="L3">
        <v>91</v>
      </c>
      <c r="M3">
        <f>C2+C9</f>
        <v>798</v>
      </c>
      <c r="O3" s="15" t="s">
        <v>20172</v>
      </c>
      <c r="Q3">
        <f>O14+X14</f>
        <v>3056</v>
      </c>
      <c r="R3" s="15">
        <f>Q3-Q6</f>
        <v>1058</v>
      </c>
      <c r="S3" s="15">
        <f>R3-C11-C4</f>
        <v>316</v>
      </c>
      <c r="T3">
        <f>S3-J4-J11-M7</f>
        <v>253</v>
      </c>
    </row>
    <row r="4" spans="2:28" x14ac:dyDescent="0.25">
      <c r="B4" s="57" t="s">
        <v>20146</v>
      </c>
      <c r="C4" s="57">
        <f>75+360</f>
        <v>435</v>
      </c>
      <c r="D4" s="57">
        <f>X14</f>
        <v>540</v>
      </c>
      <c r="E4" s="57">
        <f>SUMIF(G16:G100,"SH SAT",D16:D100)</f>
        <v>288</v>
      </c>
      <c r="F4" s="57">
        <f>D4+E4</f>
        <v>828</v>
      </c>
      <c r="G4" s="469"/>
      <c r="H4" s="57">
        <f>F4-G2</f>
        <v>427</v>
      </c>
      <c r="I4" s="57">
        <f>(H4-C4)-J4</f>
        <v>-21</v>
      </c>
      <c r="J4" s="57">
        <v>13</v>
      </c>
      <c r="M4">
        <f>M2-M3</f>
        <v>-144</v>
      </c>
      <c r="O4" s="15" t="s">
        <v>20174</v>
      </c>
      <c r="Q4">
        <f>Q14+Z14</f>
        <v>2594</v>
      </c>
      <c r="R4" s="15">
        <f>Q4-Q6</f>
        <v>596</v>
      </c>
      <c r="S4" s="15">
        <f>R4-C3-C10</f>
        <v>118</v>
      </c>
      <c r="T4">
        <f>S4-J3-J10-M8</f>
        <v>80</v>
      </c>
    </row>
    <row r="5" spans="2:28" x14ac:dyDescent="0.25">
      <c r="B5" s="57" t="s">
        <v>20143</v>
      </c>
      <c r="C5" s="57">
        <v>147</v>
      </c>
      <c r="D5" s="57">
        <f>AB14</f>
        <v>180</v>
      </c>
      <c r="E5" s="57">
        <f>SUMIF(G16:G100,"SH SAT",F16:F100)</f>
        <v>344</v>
      </c>
      <c r="F5" s="57">
        <f>D5+E5</f>
        <v>524</v>
      </c>
      <c r="G5" s="469"/>
      <c r="H5" s="57">
        <f>F5-G2</f>
        <v>123</v>
      </c>
      <c r="I5" s="57">
        <f>H5-C5</f>
        <v>-24</v>
      </c>
      <c r="J5" s="57">
        <v>0</v>
      </c>
      <c r="O5" s="15" t="s">
        <v>20175</v>
      </c>
      <c r="Q5">
        <f>S14+AB14</f>
        <v>2450</v>
      </c>
      <c r="R5" s="15">
        <f>Q5-Q6</f>
        <v>452</v>
      </c>
      <c r="S5" s="15">
        <f>R5-C12-C5</f>
        <v>-123</v>
      </c>
      <c r="T5">
        <f>S5-J5-J12</f>
        <v>-123</v>
      </c>
    </row>
    <row r="6" spans="2:28" ht="15.75" thickBot="1" x14ac:dyDescent="0.3">
      <c r="B6" s="15"/>
      <c r="D6" s="15"/>
      <c r="E6" s="15"/>
      <c r="F6" s="15"/>
      <c r="G6" s="15"/>
      <c r="H6" s="15"/>
      <c r="O6" s="15" t="s">
        <v>20176</v>
      </c>
      <c r="Q6">
        <f>Mensal!C3</f>
        <v>1998</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69"/>
      <c r="H10" s="57">
        <f>F10-G9</f>
        <v>258</v>
      </c>
      <c r="I10" s="57">
        <f>(H10-C10)-J10-M8</f>
        <v>24</v>
      </c>
      <c r="J10" s="57">
        <v>7</v>
      </c>
    </row>
    <row r="11" spans="2:28" x14ac:dyDescent="0.25">
      <c r="B11" s="57" t="s">
        <v>20146</v>
      </c>
      <c r="C11" s="57">
        <v>307</v>
      </c>
      <c r="D11" s="57">
        <f>O14</f>
        <v>2516</v>
      </c>
      <c r="E11" s="57">
        <f>D14</f>
        <v>615</v>
      </c>
      <c r="F11" s="57">
        <f>D11-E11</f>
        <v>1901</v>
      </c>
      <c r="G11" s="469"/>
      <c r="H11" s="57">
        <f>F11-G9</f>
        <v>473</v>
      </c>
      <c r="I11" s="57">
        <f>(H11-C11)-J11-M7</f>
        <v>116</v>
      </c>
      <c r="J11" s="57">
        <v>20</v>
      </c>
    </row>
    <row r="12" spans="2:28" x14ac:dyDescent="0.25">
      <c r="B12" s="57" t="s">
        <v>20143</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415</v>
      </c>
      <c r="B185" s="173" t="s">
        <v>9486</v>
      </c>
      <c r="C185" s="10" t="s">
        <v>207</v>
      </c>
      <c r="D185" s="173" t="s">
        <v>1390</v>
      </c>
      <c r="E185" s="257">
        <v>41516</v>
      </c>
    </row>
    <row r="186" spans="1:5" x14ac:dyDescent="0.25">
      <c r="A186" s="57" t="s">
        <v>8895</v>
      </c>
      <c r="B186" s="173" t="s">
        <v>11267</v>
      </c>
      <c r="C186" s="10" t="s">
        <v>6942</v>
      </c>
      <c r="D186" s="173" t="s">
        <v>6957</v>
      </c>
      <c r="E186" s="257">
        <v>41516</v>
      </c>
    </row>
    <row r="187" spans="1:5" x14ac:dyDescent="0.25">
      <c r="A187" s="57" t="s">
        <v>17831</v>
      </c>
      <c r="B187" s="173" t="s">
        <v>11098</v>
      </c>
      <c r="C187" s="10" t="s">
        <v>164</v>
      </c>
      <c r="D187" s="173" t="s">
        <v>6382</v>
      </c>
      <c r="E187" s="257">
        <v>41516</v>
      </c>
    </row>
    <row r="188" spans="1:5" x14ac:dyDescent="0.25">
      <c r="A188" s="57" t="s">
        <v>9195</v>
      </c>
      <c r="B188" s="173" t="s">
        <v>11733</v>
      </c>
      <c r="C188" s="10" t="s">
        <v>4726</v>
      </c>
      <c r="D188" s="173" t="s">
        <v>9020</v>
      </c>
      <c r="E188" s="257">
        <v>41516</v>
      </c>
    </row>
    <row r="189" spans="1:5" x14ac:dyDescent="0.25">
      <c r="A189" s="57" t="s">
        <v>14026</v>
      </c>
      <c r="B189" s="173" t="s">
        <v>10101</v>
      </c>
      <c r="C189" s="10" t="s">
        <v>1701</v>
      </c>
      <c r="D189" s="173" t="s">
        <v>2926</v>
      </c>
      <c r="E189" s="257">
        <v>41516</v>
      </c>
    </row>
    <row r="190" spans="1:5" x14ac:dyDescent="0.25">
      <c r="A190" s="57" t="s">
        <v>4133</v>
      </c>
      <c r="B190" s="173" t="s">
        <v>10121</v>
      </c>
      <c r="C190" s="10" t="s">
        <v>1917</v>
      </c>
      <c r="D190" s="173" t="s">
        <v>14663</v>
      </c>
      <c r="E190" s="257">
        <v>41516</v>
      </c>
    </row>
    <row r="191" spans="1:5" x14ac:dyDescent="0.25">
      <c r="A191" s="57" t="s">
        <v>428</v>
      </c>
      <c r="B191" s="173" t="s">
        <v>9540</v>
      </c>
      <c r="C191" s="10" t="s">
        <v>116</v>
      </c>
      <c r="D191" s="173" t="s">
        <v>273</v>
      </c>
      <c r="E191" s="257">
        <v>41523</v>
      </c>
    </row>
    <row r="192" spans="1:5" x14ac:dyDescent="0.25">
      <c r="A192" s="57" t="s">
        <v>17911</v>
      </c>
      <c r="B192" s="173" t="s">
        <v>10942</v>
      </c>
      <c r="C192" s="10" t="s">
        <v>4729</v>
      </c>
      <c r="D192" s="173" t="s">
        <v>6003</v>
      </c>
      <c r="E192" s="257">
        <v>41523</v>
      </c>
    </row>
    <row r="193" spans="1:5" x14ac:dyDescent="0.25">
      <c r="A193" s="57" t="s">
        <v>8901</v>
      </c>
      <c r="B193" s="173" t="s">
        <v>11283</v>
      </c>
      <c r="C193" s="10" t="s">
        <v>6942</v>
      </c>
      <c r="D193" s="173" t="s">
        <v>6992</v>
      </c>
      <c r="E193" s="257">
        <v>41523</v>
      </c>
    </row>
    <row r="194" spans="1:5" x14ac:dyDescent="0.25">
      <c r="A194" s="57" t="s">
        <v>19482</v>
      </c>
      <c r="B194" s="173" t="s">
        <v>17291</v>
      </c>
      <c r="C194" s="10" t="s">
        <v>167</v>
      </c>
      <c r="D194" s="173" t="s">
        <v>17288</v>
      </c>
      <c r="E194" s="257">
        <v>41523</v>
      </c>
    </row>
    <row r="195" spans="1:5" x14ac:dyDescent="0.25">
      <c r="A195" s="57" t="s">
        <v>11798</v>
      </c>
      <c r="B195" s="173" t="s">
        <v>11205</v>
      </c>
      <c r="C195" s="10" t="s">
        <v>6829</v>
      </c>
      <c r="D195" s="173" t="s">
        <v>6831</v>
      </c>
      <c r="E195" s="257">
        <v>41523</v>
      </c>
    </row>
    <row r="196" spans="1:5" x14ac:dyDescent="0.25">
      <c r="A196" s="57" t="s">
        <v>5053</v>
      </c>
      <c r="B196" s="173" t="s">
        <v>10181</v>
      </c>
      <c r="C196" s="10" t="s">
        <v>3122</v>
      </c>
      <c r="D196" s="173" t="s">
        <v>3124</v>
      </c>
      <c r="E196" s="257">
        <v>41523</v>
      </c>
    </row>
    <row r="197" spans="1:5" x14ac:dyDescent="0.25">
      <c r="A197" s="57" t="s">
        <v>14479</v>
      </c>
      <c r="B197" s="173" t="s">
        <v>10577</v>
      </c>
      <c r="C197" s="10" t="s">
        <v>176</v>
      </c>
      <c r="D197" s="173" t="s">
        <v>7133</v>
      </c>
      <c r="E197" s="257">
        <v>41523</v>
      </c>
    </row>
    <row r="198" spans="1:5" x14ac:dyDescent="0.25">
      <c r="A198" s="57" t="s">
        <v>5506</v>
      </c>
      <c r="B198" s="173" t="s">
        <v>9752</v>
      </c>
      <c r="C198" s="10" t="s">
        <v>1901</v>
      </c>
      <c r="D198" s="173" t="s">
        <v>3863</v>
      </c>
      <c r="E198" s="257">
        <v>41523</v>
      </c>
    </row>
    <row r="199" spans="1:5" x14ac:dyDescent="0.25">
      <c r="A199" s="57" t="s">
        <v>15622</v>
      </c>
      <c r="B199" s="173" t="s">
        <v>13382</v>
      </c>
      <c r="C199" s="10" t="s">
        <v>12134</v>
      </c>
      <c r="D199" s="173" t="s">
        <v>14520</v>
      </c>
      <c r="E199" s="257">
        <v>41523</v>
      </c>
    </row>
    <row r="200" spans="1:5" x14ac:dyDescent="0.25">
      <c r="A200" s="57" t="s">
        <v>7174</v>
      </c>
      <c r="B200" s="173" t="s">
        <v>10940</v>
      </c>
      <c r="C200" s="10" t="s">
        <v>4729</v>
      </c>
      <c r="D200" s="173" t="s">
        <v>6001</v>
      </c>
      <c r="E200" s="257">
        <v>41523</v>
      </c>
    </row>
    <row r="201" spans="1:5" x14ac:dyDescent="0.25">
      <c r="A201" s="57" t="s">
        <v>11813</v>
      </c>
      <c r="B201" s="173" t="s">
        <v>11477</v>
      </c>
      <c r="C201" s="10" t="s">
        <v>7581</v>
      </c>
      <c r="D201" s="173" t="s">
        <v>7604</v>
      </c>
      <c r="E201" s="257">
        <v>41523</v>
      </c>
    </row>
    <row r="202" spans="1:5" x14ac:dyDescent="0.25">
      <c r="A202" s="57" t="s">
        <v>8567</v>
      </c>
      <c r="B202" s="173" t="s">
        <v>11227</v>
      </c>
      <c r="C202" s="10" t="s">
        <v>6861</v>
      </c>
      <c r="D202" s="173" t="s">
        <v>6868</v>
      </c>
      <c r="E202" s="257">
        <v>41523</v>
      </c>
    </row>
    <row r="203" spans="1:5" x14ac:dyDescent="0.25">
      <c r="A203" s="57" t="s">
        <v>8954</v>
      </c>
      <c r="B203" s="173" t="s">
        <v>11272</v>
      </c>
      <c r="C203" s="10" t="s">
        <v>6942</v>
      </c>
      <c r="D203" s="173" t="s">
        <v>6967</v>
      </c>
      <c r="E203" s="257">
        <v>41523</v>
      </c>
    </row>
    <row r="204" spans="1:5" x14ac:dyDescent="0.25">
      <c r="A204" s="57" t="s">
        <v>18570</v>
      </c>
      <c r="B204" s="173" t="s">
        <v>18035</v>
      </c>
      <c r="C204" s="10" t="s">
        <v>13761</v>
      </c>
      <c r="D204" s="173" t="s">
        <v>18032</v>
      </c>
      <c r="E204" s="257">
        <v>41523</v>
      </c>
    </row>
    <row r="205" spans="1:5" x14ac:dyDescent="0.25">
      <c r="A205" s="57" t="s">
        <v>8888</v>
      </c>
      <c r="B205" s="173" t="s">
        <v>11151</v>
      </c>
      <c r="C205" s="10" t="s">
        <v>3247</v>
      </c>
      <c r="D205" s="173" t="s">
        <v>6561</v>
      </c>
      <c r="E205" s="257">
        <v>41523</v>
      </c>
    </row>
    <row r="206" spans="1:5" x14ac:dyDescent="0.25">
      <c r="A206" s="57" t="s">
        <v>20310</v>
      </c>
      <c r="B206" s="173" t="s">
        <v>17148</v>
      </c>
      <c r="C206" s="10" t="s">
        <v>13730</v>
      </c>
      <c r="D206" s="173" t="s">
        <v>20209</v>
      </c>
      <c r="E206" s="257">
        <v>41523</v>
      </c>
    </row>
    <row r="207" spans="1:5" x14ac:dyDescent="0.25">
      <c r="A207" s="57" t="s">
        <v>19318</v>
      </c>
      <c r="B207" s="173" t="s">
        <v>17791</v>
      </c>
      <c r="C207" s="10" t="s">
        <v>8301</v>
      </c>
      <c r="D207" s="173" t="s">
        <v>19319</v>
      </c>
      <c r="E207" s="257">
        <v>41523</v>
      </c>
    </row>
    <row r="208" spans="1:5" x14ac:dyDescent="0.25">
      <c r="A208" s="57" t="s">
        <v>20282</v>
      </c>
      <c r="B208" s="173" t="s">
        <v>17828</v>
      </c>
      <c r="C208" s="10" t="s">
        <v>13701</v>
      </c>
      <c r="D208" s="173" t="s">
        <v>20243</v>
      </c>
      <c r="E208" s="257">
        <v>41523</v>
      </c>
    </row>
    <row r="209" spans="1:5" x14ac:dyDescent="0.25">
      <c r="A209" s="57" t="s">
        <v>2908</v>
      </c>
      <c r="B209" s="173" t="s">
        <v>9978</v>
      </c>
      <c r="C209" s="10" t="s">
        <v>184</v>
      </c>
      <c r="D209" s="173" t="s">
        <v>2624</v>
      </c>
      <c r="E209" s="257">
        <v>41530</v>
      </c>
    </row>
    <row r="210" spans="1:5" x14ac:dyDescent="0.25">
      <c r="A210" s="57" t="s">
        <v>19961</v>
      </c>
      <c r="B210" s="173" t="s">
        <v>19036</v>
      </c>
      <c r="C210" s="10" t="s">
        <v>13743</v>
      </c>
      <c r="D210" s="173" t="s">
        <v>19033</v>
      </c>
      <c r="E210" s="257">
        <v>41530</v>
      </c>
    </row>
    <row r="211" spans="1:5" x14ac:dyDescent="0.25">
      <c r="A211" s="57" t="s">
        <v>19379</v>
      </c>
      <c r="B211" s="173" t="s">
        <v>17303</v>
      </c>
      <c r="C211" s="10" t="s">
        <v>167</v>
      </c>
      <c r="D211" s="173" t="s">
        <v>17300</v>
      </c>
      <c r="E211" s="257">
        <v>41530</v>
      </c>
    </row>
    <row r="212" spans="1:5" x14ac:dyDescent="0.25">
      <c r="A212" s="57" t="s">
        <v>19540</v>
      </c>
      <c r="B212" s="173" t="s">
        <v>17281</v>
      </c>
      <c r="C212" s="10" t="s">
        <v>167</v>
      </c>
      <c r="D212" s="173" t="s">
        <v>17279</v>
      </c>
      <c r="E212" s="257">
        <v>41530</v>
      </c>
    </row>
    <row r="213" spans="1:5" x14ac:dyDescent="0.25">
      <c r="A213" s="57" t="s">
        <v>17777</v>
      </c>
      <c r="B213" s="173" t="s">
        <v>17381</v>
      </c>
      <c r="C213" s="10" t="s">
        <v>167</v>
      </c>
      <c r="D213" s="173" t="s">
        <v>17378</v>
      </c>
      <c r="E213" s="257">
        <v>41530</v>
      </c>
    </row>
    <row r="214" spans="1:5" x14ac:dyDescent="0.25">
      <c r="A214" s="57" t="s">
        <v>1880</v>
      </c>
      <c r="B214" s="173" t="s">
        <v>9735</v>
      </c>
      <c r="C214" s="10" t="s">
        <v>1879</v>
      </c>
      <c r="D214" s="173" t="s">
        <v>1207</v>
      </c>
      <c r="E214" s="257">
        <v>41530</v>
      </c>
    </row>
    <row r="215" spans="1:5" x14ac:dyDescent="0.25">
      <c r="A215" s="57" t="s">
        <v>2670</v>
      </c>
      <c r="B215" s="173" t="s">
        <v>9972</v>
      </c>
      <c r="C215" s="10" t="s">
        <v>2591</v>
      </c>
      <c r="D215" s="173" t="s">
        <v>2611</v>
      </c>
      <c r="E215" s="257">
        <v>41530</v>
      </c>
    </row>
    <row r="216" spans="1:5" x14ac:dyDescent="0.25">
      <c r="A216" s="57" t="s">
        <v>1268</v>
      </c>
      <c r="B216" s="173" t="s">
        <v>9635</v>
      </c>
      <c r="C216" s="10" t="s">
        <v>917</v>
      </c>
      <c r="D216" s="173" t="s">
        <v>1217</v>
      </c>
      <c r="E216" s="257">
        <v>41530</v>
      </c>
    </row>
    <row r="217" spans="1:5" x14ac:dyDescent="0.25">
      <c r="A217" s="57" t="s">
        <v>8899</v>
      </c>
      <c r="B217" s="173" t="s">
        <v>11278</v>
      </c>
      <c r="C217" s="10" t="s">
        <v>6942</v>
      </c>
      <c r="D217" s="173" t="s">
        <v>6976</v>
      </c>
      <c r="E217" s="257">
        <v>41530</v>
      </c>
    </row>
    <row r="218" spans="1:5" x14ac:dyDescent="0.25">
      <c r="A218" s="57" t="s">
        <v>12123</v>
      </c>
      <c r="B218" s="173" t="s">
        <v>11703</v>
      </c>
      <c r="C218" s="10" t="s">
        <v>8722</v>
      </c>
      <c r="D218" s="173" t="s">
        <v>8724</v>
      </c>
      <c r="E218" s="257">
        <v>41530</v>
      </c>
    </row>
    <row r="219" spans="1:5" x14ac:dyDescent="0.25">
      <c r="A219" s="57" t="s">
        <v>9311</v>
      </c>
      <c r="B219" s="173" t="s">
        <v>11716</v>
      </c>
      <c r="C219" s="10" t="s">
        <v>1701</v>
      </c>
      <c r="D219" s="173" t="s">
        <v>8974</v>
      </c>
      <c r="E219" s="257">
        <v>41530</v>
      </c>
    </row>
    <row r="220" spans="1:5" x14ac:dyDescent="0.25">
      <c r="A220" s="57" t="s">
        <v>19767</v>
      </c>
      <c r="B220" s="173" t="s">
        <v>18789</v>
      </c>
      <c r="C220" s="10" t="s">
        <v>118</v>
      </c>
      <c r="D220" s="173" t="s">
        <v>18788</v>
      </c>
      <c r="E220" s="257">
        <v>41530</v>
      </c>
    </row>
    <row r="221" spans="1:5" s="15" customFormat="1" x14ac:dyDescent="0.25">
      <c r="A221" s="57" t="s">
        <v>19603</v>
      </c>
      <c r="B221" s="173" t="s">
        <v>17395</v>
      </c>
      <c r="C221" s="10" t="s">
        <v>167</v>
      </c>
      <c r="D221" s="173" t="s">
        <v>17393</v>
      </c>
      <c r="E221" s="257">
        <v>41530</v>
      </c>
    </row>
    <row r="222" spans="1:5" s="15" customFormat="1" x14ac:dyDescent="0.25">
      <c r="A222" s="57" t="s">
        <v>8893</v>
      </c>
      <c r="B222" s="173" t="s">
        <v>11224</v>
      </c>
      <c r="C222" s="10" t="s">
        <v>6861</v>
      </c>
      <c r="D222" s="173" t="s">
        <v>15010</v>
      </c>
      <c r="E222" s="257">
        <v>41530</v>
      </c>
    </row>
    <row r="223" spans="1:5" s="15" customFormat="1" x14ac:dyDescent="0.25">
      <c r="A223" s="57" t="s">
        <v>2590</v>
      </c>
      <c r="B223" s="173" t="s">
        <v>9935</v>
      </c>
      <c r="C223" s="10" t="s">
        <v>2529</v>
      </c>
      <c r="D223" s="173" t="s">
        <v>2532</v>
      </c>
      <c r="E223" s="257">
        <v>41530</v>
      </c>
    </row>
    <row r="224" spans="1:5" s="15" customFormat="1" x14ac:dyDescent="0.25">
      <c r="A224" s="57" t="s">
        <v>9259</v>
      </c>
      <c r="B224" s="173" t="s">
        <v>10973</v>
      </c>
      <c r="C224" s="10" t="s">
        <v>4729</v>
      </c>
      <c r="D224" s="173" t="s">
        <v>6040</v>
      </c>
      <c r="E224" s="257">
        <v>41530</v>
      </c>
    </row>
    <row r="225" spans="1:5" s="15" customFormat="1" x14ac:dyDescent="0.25">
      <c r="A225" s="57" t="s">
        <v>16984</v>
      </c>
      <c r="B225" s="173" t="s">
        <v>11664</v>
      </c>
      <c r="C225" s="10" t="s">
        <v>8599</v>
      </c>
      <c r="D225" s="173" t="s">
        <v>8601</v>
      </c>
      <c r="E225" s="257">
        <v>41530</v>
      </c>
    </row>
    <row r="226" spans="1:5" s="15" customFormat="1" x14ac:dyDescent="0.25">
      <c r="A226" s="57" t="s">
        <v>2656</v>
      </c>
      <c r="B226" s="173" t="s">
        <v>9939</v>
      </c>
      <c r="C226" s="10" t="s">
        <v>2529</v>
      </c>
      <c r="D226" s="173" t="s">
        <v>2535</v>
      </c>
      <c r="E226" s="257">
        <v>41530</v>
      </c>
    </row>
    <row r="227" spans="1:5" s="15" customFormat="1" x14ac:dyDescent="0.25">
      <c r="A227" s="57" t="s">
        <v>401</v>
      </c>
      <c r="B227" s="173" t="s">
        <v>9518</v>
      </c>
      <c r="C227" s="10" t="s">
        <v>190</v>
      </c>
      <c r="D227" s="173" t="s">
        <v>64</v>
      </c>
      <c r="E227" s="257">
        <v>41530</v>
      </c>
    </row>
    <row r="228" spans="1:5" s="15" customFormat="1" x14ac:dyDescent="0.25">
      <c r="A228" s="57" t="s">
        <v>2657</v>
      </c>
      <c r="B228" s="173" t="s">
        <v>9941</v>
      </c>
      <c r="C228" s="10" t="s">
        <v>2529</v>
      </c>
      <c r="D228" s="173" t="s">
        <v>2537</v>
      </c>
      <c r="E228" s="257">
        <v>41530</v>
      </c>
    </row>
    <row r="229" spans="1:5" s="15" customFormat="1" x14ac:dyDescent="0.25">
      <c r="A229" s="57" t="s">
        <v>5527</v>
      </c>
      <c r="B229" s="173" t="s">
        <v>10487</v>
      </c>
      <c r="C229" s="10" t="s">
        <v>3926</v>
      </c>
      <c r="D229" s="173" t="s">
        <v>4087</v>
      </c>
      <c r="E229" s="257">
        <v>41530</v>
      </c>
    </row>
    <row r="230" spans="1:5" s="15" customFormat="1" x14ac:dyDescent="0.25">
      <c r="A230" s="57" t="s">
        <v>11794</v>
      </c>
      <c r="B230" s="173" t="s">
        <v>11080</v>
      </c>
      <c r="C230" s="10" t="s">
        <v>4726</v>
      </c>
      <c r="D230" s="173" t="s">
        <v>6351</v>
      </c>
      <c r="E230" s="257">
        <v>41530</v>
      </c>
    </row>
    <row r="231" spans="1:5" s="15" customFormat="1" x14ac:dyDescent="0.25">
      <c r="A231" s="57" t="s">
        <v>9171</v>
      </c>
      <c r="B231" s="173" t="s">
        <v>10982</v>
      </c>
      <c r="C231" s="10" t="s">
        <v>4729</v>
      </c>
      <c r="D231" s="173" t="s">
        <v>6516</v>
      </c>
      <c r="E231" s="257">
        <v>41530</v>
      </c>
    </row>
    <row r="232" spans="1:5" s="15" customFormat="1" x14ac:dyDescent="0.25">
      <c r="A232" s="57" t="s">
        <v>11917</v>
      </c>
      <c r="B232" s="173" t="s">
        <v>11506</v>
      </c>
      <c r="C232" s="10" t="s">
        <v>7693</v>
      </c>
      <c r="D232" s="173" t="s">
        <v>15059</v>
      </c>
      <c r="E232" s="257">
        <v>41530</v>
      </c>
    </row>
    <row r="233" spans="1:5" s="15" customFormat="1" x14ac:dyDescent="0.25">
      <c r="A233" s="57" t="s">
        <v>8952</v>
      </c>
      <c r="B233" s="173" t="s">
        <v>11265</v>
      </c>
      <c r="C233" s="10" t="s">
        <v>6942</v>
      </c>
      <c r="D233" s="173" t="s">
        <v>6953</v>
      </c>
      <c r="E233" s="257">
        <v>41530</v>
      </c>
    </row>
    <row r="234" spans="1:5" s="15" customFormat="1" x14ac:dyDescent="0.25">
      <c r="A234" s="57" t="s">
        <v>12772</v>
      </c>
      <c r="B234" s="173" t="s">
        <v>11759</v>
      </c>
      <c r="C234" s="10" t="s">
        <v>1526</v>
      </c>
      <c r="D234" s="173" t="s">
        <v>9153</v>
      </c>
      <c r="E234" s="257">
        <v>41530</v>
      </c>
    </row>
    <row r="235" spans="1:5" s="15" customFormat="1" x14ac:dyDescent="0.25">
      <c r="A235" s="57" t="s">
        <v>13178</v>
      </c>
      <c r="B235" s="173" t="s">
        <v>11735</v>
      </c>
      <c r="C235" s="10" t="s">
        <v>7829</v>
      </c>
      <c r="D235" s="173" t="s">
        <v>9027</v>
      </c>
      <c r="E235" s="257">
        <v>41530</v>
      </c>
    </row>
    <row r="236" spans="1:5" s="15" customFormat="1" x14ac:dyDescent="0.25">
      <c r="A236" s="57" t="s">
        <v>17768</v>
      </c>
      <c r="B236" s="173" t="s">
        <v>17252</v>
      </c>
      <c r="C236" s="10" t="s">
        <v>13683</v>
      </c>
      <c r="D236" s="173" t="s">
        <v>17249</v>
      </c>
      <c r="E236" s="257">
        <v>41530</v>
      </c>
    </row>
    <row r="237" spans="1:5" s="15" customFormat="1" x14ac:dyDescent="0.25">
      <c r="A237" s="57" t="s">
        <v>19522</v>
      </c>
      <c r="B237" s="173" t="s">
        <v>19120</v>
      </c>
      <c r="C237" s="10" t="s">
        <v>13801</v>
      </c>
      <c r="D237" s="173" t="s">
        <v>19117</v>
      </c>
      <c r="E237" s="257">
        <v>41530</v>
      </c>
    </row>
    <row r="238" spans="1:5" s="15" customFormat="1" x14ac:dyDescent="0.25">
      <c r="A238" s="57" t="s">
        <v>17930</v>
      </c>
      <c r="B238" s="173" t="s">
        <v>17315</v>
      </c>
      <c r="C238" s="10" t="s">
        <v>167</v>
      </c>
      <c r="D238" s="173" t="s">
        <v>17312</v>
      </c>
      <c r="E238" s="257">
        <v>41530</v>
      </c>
    </row>
    <row r="239" spans="1:5" s="15" customFormat="1" x14ac:dyDescent="0.25">
      <c r="A239" s="57" t="s">
        <v>17621</v>
      </c>
      <c r="B239" s="173" t="s">
        <v>17295</v>
      </c>
      <c r="C239" s="10" t="s">
        <v>167</v>
      </c>
      <c r="D239" s="173" t="s">
        <v>17292</v>
      </c>
      <c r="E239" s="257">
        <v>41530</v>
      </c>
    </row>
    <row r="240" spans="1:5" s="15" customFormat="1" x14ac:dyDescent="0.25">
      <c r="A240" s="57" t="s">
        <v>20462</v>
      </c>
      <c r="B240" s="173" t="s">
        <v>17986</v>
      </c>
      <c r="C240" s="10" t="s">
        <v>8254</v>
      </c>
      <c r="D240" s="173" t="s">
        <v>17984</v>
      </c>
      <c r="E240" s="257">
        <v>41530</v>
      </c>
    </row>
    <row r="241" spans="1:5" s="15" customFormat="1" x14ac:dyDescent="0.25">
      <c r="A241" s="57" t="s">
        <v>11479</v>
      </c>
      <c r="B241" s="173" t="s">
        <v>11482</v>
      </c>
      <c r="C241" s="10" t="s">
        <v>7609</v>
      </c>
      <c r="D241" s="173" t="s">
        <v>7611</v>
      </c>
      <c r="E241" s="257">
        <v>41530</v>
      </c>
    </row>
    <row r="242" spans="1:5" s="15" customFormat="1" x14ac:dyDescent="0.25">
      <c r="A242" s="57" t="s">
        <v>15602</v>
      </c>
      <c r="B242" s="173" t="s">
        <v>12159</v>
      </c>
      <c r="C242" s="10" t="s">
        <v>12134</v>
      </c>
      <c r="D242" s="173" t="s">
        <v>14576</v>
      </c>
      <c r="E242" s="257">
        <v>41530</v>
      </c>
    </row>
    <row r="243" spans="1:5" s="15" customFormat="1" x14ac:dyDescent="0.25">
      <c r="A243" s="57" t="s">
        <v>14603</v>
      </c>
      <c r="B243" s="173" t="s">
        <v>12636</v>
      </c>
      <c r="C243" s="10" t="s">
        <v>12624</v>
      </c>
      <c r="D243" s="173" t="s">
        <v>12634</v>
      </c>
      <c r="E243" s="257">
        <v>41530</v>
      </c>
    </row>
    <row r="244" spans="1:5" s="15" customFormat="1" x14ac:dyDescent="0.25">
      <c r="A244" s="57" t="s">
        <v>12572</v>
      </c>
      <c r="B244" s="173" t="s">
        <v>11306</v>
      </c>
      <c r="C244" s="10" t="s">
        <v>175</v>
      </c>
      <c r="D244" s="173" t="s">
        <v>7060</v>
      </c>
      <c r="E244" s="257">
        <v>41530</v>
      </c>
    </row>
    <row r="245" spans="1:5" s="15" customFormat="1" x14ac:dyDescent="0.25">
      <c r="A245" s="57" t="s">
        <v>13430</v>
      </c>
      <c r="B245" s="173" t="s">
        <v>11487</v>
      </c>
      <c r="C245" s="10" t="s">
        <v>7645</v>
      </c>
      <c r="D245" s="173" t="s">
        <v>7647</v>
      </c>
      <c r="E245" s="257">
        <v>41530</v>
      </c>
    </row>
    <row r="246" spans="1:5" s="15" customFormat="1" x14ac:dyDescent="0.25">
      <c r="A246" s="57" t="s">
        <v>12579</v>
      </c>
      <c r="B246" s="173" t="s">
        <v>11340</v>
      </c>
      <c r="C246" s="10" t="s">
        <v>7233</v>
      </c>
      <c r="D246" s="173" t="s">
        <v>7245</v>
      </c>
      <c r="E246" s="257">
        <v>41530</v>
      </c>
    </row>
    <row r="247" spans="1:5" s="15" customFormat="1" x14ac:dyDescent="0.25">
      <c r="A247" s="57" t="s">
        <v>12070</v>
      </c>
      <c r="B247" s="173" t="s">
        <v>11346</v>
      </c>
      <c r="C247" s="10" t="s">
        <v>7233</v>
      </c>
      <c r="D247" s="173" t="s">
        <v>7262</v>
      </c>
      <c r="E247" s="257">
        <v>41530</v>
      </c>
    </row>
    <row r="248" spans="1:5" s="15" customFormat="1" x14ac:dyDescent="0.25">
      <c r="A248" s="57" t="s">
        <v>5502</v>
      </c>
      <c r="B248" s="173" t="s">
        <v>9584</v>
      </c>
      <c r="C248" s="10" t="s">
        <v>701</v>
      </c>
      <c r="D248" s="173" t="s">
        <v>4687</v>
      </c>
      <c r="E248" s="257">
        <v>41530</v>
      </c>
    </row>
    <row r="249" spans="1:5" s="15" customFormat="1" x14ac:dyDescent="0.25">
      <c r="A249" s="57" t="s">
        <v>9265</v>
      </c>
      <c r="B249" s="173" t="s">
        <v>10978</v>
      </c>
      <c r="C249" s="10" t="s">
        <v>4729</v>
      </c>
      <c r="D249" s="173" t="s">
        <v>6049</v>
      </c>
      <c r="E249" s="257">
        <v>41530</v>
      </c>
    </row>
    <row r="250" spans="1:5" s="15" customFormat="1" x14ac:dyDescent="0.25">
      <c r="A250" s="57" t="s">
        <v>9263</v>
      </c>
      <c r="B250" s="173" t="s">
        <v>10977</v>
      </c>
      <c r="C250" s="10" t="s">
        <v>4729</v>
      </c>
      <c r="D250" s="173" t="s">
        <v>6046</v>
      </c>
      <c r="E250" s="257">
        <v>41530</v>
      </c>
    </row>
    <row r="251" spans="1:5" s="15" customFormat="1" x14ac:dyDescent="0.25">
      <c r="A251" s="57" t="s">
        <v>12758</v>
      </c>
      <c r="B251" s="173" t="s">
        <v>11669</v>
      </c>
      <c r="C251" s="10" t="s">
        <v>8615</v>
      </c>
      <c r="D251" s="173" t="s">
        <v>8617</v>
      </c>
      <c r="E251" s="257">
        <v>41530</v>
      </c>
    </row>
    <row r="252" spans="1:5" s="15" customFormat="1" x14ac:dyDescent="0.25">
      <c r="A252" s="57" t="s">
        <v>9232</v>
      </c>
      <c r="B252" s="173" t="s">
        <v>10575</v>
      </c>
      <c r="C252" s="10" t="s">
        <v>2386</v>
      </c>
      <c r="D252" s="173" t="s">
        <v>4794</v>
      </c>
      <c r="E252" s="257">
        <v>41530</v>
      </c>
    </row>
    <row r="253" spans="1:5" s="15" customFormat="1" x14ac:dyDescent="0.25">
      <c r="A253" s="57" t="s">
        <v>14532</v>
      </c>
      <c r="B253" s="173" t="s">
        <v>12274</v>
      </c>
      <c r="C253" s="10" t="s">
        <v>12266</v>
      </c>
      <c r="D253" s="173" t="s">
        <v>12272</v>
      </c>
      <c r="E253" s="257">
        <v>41530</v>
      </c>
    </row>
    <row r="254" spans="1:5" s="15" customFormat="1" x14ac:dyDescent="0.25">
      <c r="A254" s="57" t="s">
        <v>14083</v>
      </c>
      <c r="B254" s="173" t="s">
        <v>12290</v>
      </c>
      <c r="C254" s="10" t="s">
        <v>12266</v>
      </c>
      <c r="D254" s="173" t="s">
        <v>12288</v>
      </c>
      <c r="E254" s="257">
        <v>41530</v>
      </c>
    </row>
    <row r="255" spans="1:5" s="15" customFormat="1" x14ac:dyDescent="0.25">
      <c r="A255" s="57" t="s">
        <v>14080</v>
      </c>
      <c r="B255" s="173" t="s">
        <v>12282</v>
      </c>
      <c r="C255" s="10" t="s">
        <v>12266</v>
      </c>
      <c r="D255" s="173" t="s">
        <v>12280</v>
      </c>
      <c r="E255" s="257">
        <v>41530</v>
      </c>
    </row>
    <row r="256" spans="1:5" s="15" customFormat="1" x14ac:dyDescent="0.25">
      <c r="A256" s="57" t="s">
        <v>14579</v>
      </c>
      <c r="B256" s="173" t="s">
        <v>12306</v>
      </c>
      <c r="C256" s="10" t="s">
        <v>12266</v>
      </c>
      <c r="D256" s="173" t="s">
        <v>12304</v>
      </c>
      <c r="E256" s="257">
        <v>41530</v>
      </c>
    </row>
    <row r="257" spans="1:5" s="15" customFormat="1" x14ac:dyDescent="0.25">
      <c r="A257" s="57" t="s">
        <v>14543</v>
      </c>
      <c r="B257" s="173" t="s">
        <v>12342</v>
      </c>
      <c r="C257" s="10" t="s">
        <v>12266</v>
      </c>
      <c r="D257" s="173" t="s">
        <v>12339</v>
      </c>
      <c r="E257" s="257">
        <v>41530</v>
      </c>
    </row>
    <row r="258" spans="1:5" s="15" customFormat="1" x14ac:dyDescent="0.25">
      <c r="A258" s="57" t="s">
        <v>8560</v>
      </c>
      <c r="B258" s="173" t="s">
        <v>10533</v>
      </c>
      <c r="C258" s="10" t="s">
        <v>171</v>
      </c>
      <c r="D258" s="173" t="s">
        <v>4755</v>
      </c>
      <c r="E258" s="257">
        <v>41530</v>
      </c>
    </row>
    <row r="259" spans="1:5" s="15" customFormat="1" x14ac:dyDescent="0.25">
      <c r="A259" s="57" t="s">
        <v>12085</v>
      </c>
      <c r="B259" s="173" t="s">
        <v>11513</v>
      </c>
      <c r="C259" s="10" t="s">
        <v>7718</v>
      </c>
      <c r="D259" s="173" t="s">
        <v>7720</v>
      </c>
      <c r="E259" s="257">
        <v>41530</v>
      </c>
    </row>
    <row r="260" spans="1:5" s="15" customFormat="1" x14ac:dyDescent="0.25">
      <c r="A260" s="57" t="s">
        <v>15443</v>
      </c>
      <c r="B260" s="173" t="s">
        <v>12956</v>
      </c>
      <c r="C260" s="10" t="s">
        <v>168</v>
      </c>
      <c r="D260" s="173" t="s">
        <v>12954</v>
      </c>
      <c r="E260" s="257">
        <v>41530</v>
      </c>
    </row>
    <row r="261" spans="1:5" s="15" customFormat="1" x14ac:dyDescent="0.25">
      <c r="A261" s="57" t="s">
        <v>9425</v>
      </c>
      <c r="B261" s="173" t="s">
        <v>11386</v>
      </c>
      <c r="C261" s="10" t="s">
        <v>7323</v>
      </c>
      <c r="D261" s="173" t="s">
        <v>7325</v>
      </c>
      <c r="E261" s="257">
        <v>41530</v>
      </c>
    </row>
    <row r="262" spans="1:5" s="15" customFormat="1" x14ac:dyDescent="0.25">
      <c r="A262" s="57" t="s">
        <v>5951</v>
      </c>
      <c r="B262" s="173" t="s">
        <v>10377</v>
      </c>
      <c r="C262" s="10" t="s">
        <v>171</v>
      </c>
      <c r="D262" s="173" t="s">
        <v>3601</v>
      </c>
      <c r="E262" s="257">
        <v>41530</v>
      </c>
    </row>
    <row r="263" spans="1:5" s="15" customFormat="1" x14ac:dyDescent="0.25">
      <c r="A263" s="57" t="s">
        <v>15536</v>
      </c>
      <c r="B263" s="173" t="s">
        <v>12469</v>
      </c>
      <c r="C263" s="10" t="s">
        <v>1786</v>
      </c>
      <c r="D263" s="173" t="s">
        <v>12467</v>
      </c>
      <c r="E263" s="257">
        <v>41530</v>
      </c>
    </row>
    <row r="264" spans="1:5" s="15" customFormat="1" x14ac:dyDescent="0.25">
      <c r="A264" s="57" t="s">
        <v>15329</v>
      </c>
      <c r="B264" s="173" t="s">
        <v>11510</v>
      </c>
      <c r="C264" s="10" t="s">
        <v>7705</v>
      </c>
      <c r="D264" s="173" t="s">
        <v>7706</v>
      </c>
      <c r="E264" s="257">
        <v>41530</v>
      </c>
    </row>
    <row r="265" spans="1:5" s="15" customFormat="1" x14ac:dyDescent="0.25">
      <c r="A265" s="57" t="s">
        <v>12036</v>
      </c>
      <c r="B265" s="173" t="s">
        <v>11284</v>
      </c>
      <c r="C265" s="10" t="s">
        <v>6983</v>
      </c>
      <c r="D265" s="173" t="s">
        <v>6995</v>
      </c>
      <c r="E265" s="257">
        <v>41530</v>
      </c>
    </row>
    <row r="266" spans="1:5" s="15" customFormat="1" x14ac:dyDescent="0.25">
      <c r="A266" s="57" t="s">
        <v>5158</v>
      </c>
      <c r="B266" s="173" t="s">
        <v>10650</v>
      </c>
      <c r="C266" s="10" t="s">
        <v>4944</v>
      </c>
      <c r="D266" s="173" t="s">
        <v>5004</v>
      </c>
      <c r="E266" s="257">
        <v>41530</v>
      </c>
    </row>
    <row r="267" spans="1:5" s="15" customFormat="1" x14ac:dyDescent="0.25">
      <c r="A267" s="57" t="s">
        <v>12092</v>
      </c>
      <c r="B267" s="173" t="s">
        <v>11570</v>
      </c>
      <c r="C267" s="10" t="s">
        <v>1810</v>
      </c>
      <c r="D267" s="173" t="s">
        <v>7888</v>
      </c>
      <c r="E267" s="257">
        <v>41530</v>
      </c>
    </row>
    <row r="268" spans="1:5" s="15" customFormat="1" x14ac:dyDescent="0.25">
      <c r="A268" s="57" t="s">
        <v>5116</v>
      </c>
      <c r="B268" s="173" t="s">
        <v>9711</v>
      </c>
      <c r="C268" s="10" t="s">
        <v>1843</v>
      </c>
      <c r="D268" s="173" t="s">
        <v>3849</v>
      </c>
      <c r="E268" s="257">
        <v>41530</v>
      </c>
    </row>
    <row r="269" spans="1:5" s="15" customFormat="1" x14ac:dyDescent="0.25">
      <c r="A269" s="57" t="s">
        <v>17475</v>
      </c>
      <c r="B269" s="173" t="s">
        <v>11163</v>
      </c>
      <c r="C269" s="10" t="s">
        <v>6518</v>
      </c>
      <c r="D269" s="173" t="s">
        <v>6575</v>
      </c>
      <c r="E269" s="257">
        <v>41530</v>
      </c>
    </row>
    <row r="270" spans="1:5" s="15" customFormat="1" x14ac:dyDescent="0.25">
      <c r="A270" s="57" t="s">
        <v>5740</v>
      </c>
      <c r="B270" s="173" t="s">
        <v>10782</v>
      </c>
      <c r="C270" s="10" t="s">
        <v>5390</v>
      </c>
      <c r="D270" s="173" t="s">
        <v>5411</v>
      </c>
      <c r="E270" s="257">
        <v>41530</v>
      </c>
    </row>
    <row r="271" spans="1:5" s="15" customFormat="1" x14ac:dyDescent="0.25">
      <c r="A271" s="57" t="s">
        <v>5744</v>
      </c>
      <c r="B271" s="173" t="s">
        <v>10786</v>
      </c>
      <c r="C271" s="10" t="s">
        <v>5390</v>
      </c>
      <c r="D271" s="173" t="s">
        <v>5418</v>
      </c>
      <c r="E271" s="257">
        <v>41530</v>
      </c>
    </row>
    <row r="272" spans="1:5" s="15" customFormat="1" x14ac:dyDescent="0.25">
      <c r="A272" s="57" t="s">
        <v>14591</v>
      </c>
      <c r="B272" s="173" t="s">
        <v>12348</v>
      </c>
      <c r="C272" s="10" t="s">
        <v>12343</v>
      </c>
      <c r="D272" s="173" t="s">
        <v>12345</v>
      </c>
      <c r="E272" s="257">
        <v>41530</v>
      </c>
    </row>
    <row r="273" spans="1:5" s="15" customFormat="1" x14ac:dyDescent="0.25">
      <c r="A273" s="57" t="s">
        <v>9424</v>
      </c>
      <c r="B273" s="173" t="s">
        <v>11368</v>
      </c>
      <c r="C273" s="10" t="s">
        <v>1778</v>
      </c>
      <c r="D273" s="173" t="s">
        <v>7301</v>
      </c>
      <c r="E273" s="257">
        <v>41530</v>
      </c>
    </row>
    <row r="274" spans="1:5" s="15" customFormat="1" x14ac:dyDescent="0.25">
      <c r="A274" s="57" t="s">
        <v>11888</v>
      </c>
      <c r="B274" s="173" t="s">
        <v>11281</v>
      </c>
      <c r="C274" s="10" t="s">
        <v>6978</v>
      </c>
      <c r="D274" s="173" t="s">
        <v>6989</v>
      </c>
      <c r="E274" s="257">
        <v>41530</v>
      </c>
    </row>
    <row r="275" spans="1:5" s="15" customFormat="1" x14ac:dyDescent="0.25">
      <c r="A275" s="57" t="s">
        <v>6128</v>
      </c>
      <c r="B275" s="173" t="s">
        <v>9615</v>
      </c>
      <c r="C275" s="10" t="s">
        <v>819</v>
      </c>
      <c r="D275" s="173" t="s">
        <v>1236</v>
      </c>
      <c r="E275" s="257">
        <v>41530</v>
      </c>
    </row>
    <row r="276" spans="1:5" s="15" customFormat="1" x14ac:dyDescent="0.25">
      <c r="A276" s="57" t="s">
        <v>13145</v>
      </c>
      <c r="B276" s="173" t="s">
        <v>11565</v>
      </c>
      <c r="C276" s="10" t="s">
        <v>188</v>
      </c>
      <c r="D276" s="173" t="s">
        <v>7871</v>
      </c>
      <c r="E276" s="257">
        <v>41530</v>
      </c>
    </row>
    <row r="277" spans="1:5" s="15" customFormat="1" x14ac:dyDescent="0.25">
      <c r="A277" s="57" t="s">
        <v>13141</v>
      </c>
      <c r="B277" s="173" t="s">
        <v>11561</v>
      </c>
      <c r="C277" s="10" t="s">
        <v>188</v>
      </c>
      <c r="D277" s="173" t="s">
        <v>7859</v>
      </c>
      <c r="E277" s="257">
        <v>41530</v>
      </c>
    </row>
    <row r="278" spans="1:5" s="15" customFormat="1" x14ac:dyDescent="0.25">
      <c r="A278" s="57" t="s">
        <v>15176</v>
      </c>
      <c r="B278" s="173" t="s">
        <v>11536</v>
      </c>
      <c r="C278" s="10" t="s">
        <v>7755</v>
      </c>
      <c r="D278" s="173" t="s">
        <v>8422</v>
      </c>
      <c r="E278" s="257">
        <v>41530</v>
      </c>
    </row>
    <row r="279" spans="1:5" s="15" customFormat="1" x14ac:dyDescent="0.25">
      <c r="A279" s="57" t="s">
        <v>9235</v>
      </c>
      <c r="B279" s="173" t="s">
        <v>10707</v>
      </c>
      <c r="C279" s="10" t="s">
        <v>162</v>
      </c>
      <c r="D279" s="173" t="s">
        <v>5316</v>
      </c>
      <c r="E279" s="257">
        <v>41530</v>
      </c>
    </row>
    <row r="280" spans="1:5" s="15" customFormat="1" x14ac:dyDescent="0.25">
      <c r="A280" s="57" t="s">
        <v>13132</v>
      </c>
      <c r="B280" s="173" t="s">
        <v>11493</v>
      </c>
      <c r="C280" s="10" t="s">
        <v>7667</v>
      </c>
      <c r="D280" s="173" t="s">
        <v>7669</v>
      </c>
      <c r="E280" s="257">
        <v>41530</v>
      </c>
    </row>
    <row r="281" spans="1:5" s="15" customFormat="1" x14ac:dyDescent="0.25">
      <c r="A281" s="57" t="s">
        <v>2906</v>
      </c>
      <c r="B281" s="173" t="s">
        <v>9976</v>
      </c>
      <c r="C281" s="10" t="s">
        <v>184</v>
      </c>
      <c r="D281" s="173" t="s">
        <v>2621</v>
      </c>
      <c r="E281" s="257">
        <v>41537</v>
      </c>
    </row>
    <row r="282" spans="1:5" s="15" customFormat="1" x14ac:dyDescent="0.25">
      <c r="A282" s="57" t="s">
        <v>5735</v>
      </c>
      <c r="B282" s="173" t="s">
        <v>10686</v>
      </c>
      <c r="C282" s="10" t="s">
        <v>3056</v>
      </c>
      <c r="D282" s="173" t="s">
        <v>15147</v>
      </c>
      <c r="E282" s="257">
        <v>41537</v>
      </c>
    </row>
    <row r="283" spans="1:5" s="15" customFormat="1" x14ac:dyDescent="0.25">
      <c r="A283" s="57" t="s">
        <v>5733</v>
      </c>
      <c r="B283" s="173" t="s">
        <v>10684</v>
      </c>
      <c r="C283" s="10" t="s">
        <v>3056</v>
      </c>
      <c r="D283" s="173" t="s">
        <v>5262</v>
      </c>
      <c r="E283" s="257">
        <v>41537</v>
      </c>
    </row>
    <row r="284" spans="1:5" s="15" customFormat="1" x14ac:dyDescent="0.25">
      <c r="A284" s="57" t="s">
        <v>15743</v>
      </c>
      <c r="B284" s="173" t="s">
        <v>11717</v>
      </c>
      <c r="C284" s="10" t="s">
        <v>5172</v>
      </c>
      <c r="D284" s="173" t="s">
        <v>9327</v>
      </c>
      <c r="E284" s="257">
        <v>41537</v>
      </c>
    </row>
    <row r="285" spans="1:5" s="15" customFormat="1" x14ac:dyDescent="0.25">
      <c r="A285" s="57" t="s">
        <v>14067</v>
      </c>
      <c r="B285" s="173" t="s">
        <v>11743</v>
      </c>
      <c r="C285" s="10" t="s">
        <v>9035</v>
      </c>
      <c r="D285" s="173" t="s">
        <v>9054</v>
      </c>
      <c r="E285" s="257">
        <v>41537</v>
      </c>
    </row>
    <row r="286" spans="1:5" s="15" customFormat="1" x14ac:dyDescent="0.25">
      <c r="A286" s="57" t="s">
        <v>5789</v>
      </c>
      <c r="B286" s="173" t="s">
        <v>10511</v>
      </c>
      <c r="C286" s="10" t="s">
        <v>3926</v>
      </c>
      <c r="D286" s="173" t="s">
        <v>14671</v>
      </c>
      <c r="E286" s="257">
        <v>41537</v>
      </c>
    </row>
    <row r="287" spans="1:5" s="15" customFormat="1" x14ac:dyDescent="0.25">
      <c r="A287" s="57" t="s">
        <v>5503</v>
      </c>
      <c r="B287" s="173" t="s">
        <v>9690</v>
      </c>
      <c r="C287" s="10" t="s">
        <v>1018</v>
      </c>
      <c r="D287" s="173" t="s">
        <v>1020</v>
      </c>
      <c r="E287" s="257">
        <v>41537</v>
      </c>
    </row>
    <row r="288" spans="1:5" s="15" customFormat="1" x14ac:dyDescent="0.25">
      <c r="A288" s="57" t="s">
        <v>5226</v>
      </c>
      <c r="B288" s="173" t="s">
        <v>10663</v>
      </c>
      <c r="C288" s="10" t="s">
        <v>4949</v>
      </c>
      <c r="D288" s="173" t="s">
        <v>5025</v>
      </c>
      <c r="E288" s="257">
        <v>41537</v>
      </c>
    </row>
    <row r="289" spans="1:5" s="15" customFormat="1" x14ac:dyDescent="0.25">
      <c r="A289" s="57" t="s">
        <v>9422</v>
      </c>
      <c r="B289" s="173" t="s">
        <v>11247</v>
      </c>
      <c r="C289" s="10" t="s">
        <v>6912</v>
      </c>
      <c r="D289" s="173" t="s">
        <v>6920</v>
      </c>
      <c r="E289" s="257">
        <v>41537</v>
      </c>
    </row>
    <row r="290" spans="1:5" s="15" customFormat="1" x14ac:dyDescent="0.25">
      <c r="A290" s="57" t="s">
        <v>5211</v>
      </c>
      <c r="B290" s="173" t="s">
        <v>10173</v>
      </c>
      <c r="C290" s="10" t="s">
        <v>3107</v>
      </c>
      <c r="D290" s="173" t="s">
        <v>3109</v>
      </c>
      <c r="E290" s="257">
        <v>41537</v>
      </c>
    </row>
    <row r="291" spans="1:5" s="15" customFormat="1" x14ac:dyDescent="0.25">
      <c r="A291" s="57" t="s">
        <v>5154</v>
      </c>
      <c r="B291" s="173" t="s">
        <v>10642</v>
      </c>
      <c r="C291" s="10" t="s">
        <v>4944</v>
      </c>
      <c r="D291" s="173" t="s">
        <v>14935</v>
      </c>
      <c r="E291" s="257">
        <v>41537</v>
      </c>
    </row>
    <row r="292" spans="1:5" s="15" customFormat="1" x14ac:dyDescent="0.25">
      <c r="A292" s="57" t="s">
        <v>4135</v>
      </c>
      <c r="B292" s="173" t="s">
        <v>10271</v>
      </c>
      <c r="C292" s="10" t="s">
        <v>3285</v>
      </c>
      <c r="D292" s="173" t="s">
        <v>3287</v>
      </c>
      <c r="E292" s="257">
        <v>41537</v>
      </c>
    </row>
    <row r="293" spans="1:5" s="15" customFormat="1" x14ac:dyDescent="0.25">
      <c r="A293" s="57" t="s">
        <v>20219</v>
      </c>
      <c r="B293" s="173" t="s">
        <v>18943</v>
      </c>
      <c r="C293" s="10" t="s">
        <v>2525</v>
      </c>
      <c r="D293" s="173" t="s">
        <v>18941</v>
      </c>
      <c r="E293" s="257">
        <v>41544</v>
      </c>
    </row>
    <row r="294" spans="1:5" s="15" customFormat="1" x14ac:dyDescent="0.25">
      <c r="A294" s="57" t="s">
        <v>17566</v>
      </c>
      <c r="B294" s="173" t="s">
        <v>16046</v>
      </c>
      <c r="C294" s="10" t="s">
        <v>13614</v>
      </c>
      <c r="D294" s="173" t="s">
        <v>16044</v>
      </c>
      <c r="E294" s="257">
        <v>41551</v>
      </c>
    </row>
    <row r="295" spans="1:5" x14ac:dyDescent="0.25">
      <c r="A295" s="57" t="s">
        <v>20540</v>
      </c>
      <c r="B295" s="173" t="s">
        <v>20481</v>
      </c>
      <c r="C295" s="10" t="s">
        <v>1526</v>
      </c>
      <c r="D295" s="173" t="s">
        <v>20479</v>
      </c>
      <c r="E295" s="257">
        <v>41551</v>
      </c>
    </row>
    <row r="296" spans="1:5" x14ac:dyDescent="0.25">
      <c r="A296" s="57" t="s">
        <v>385</v>
      </c>
      <c r="B296" s="173" t="s">
        <v>9464</v>
      </c>
      <c r="C296" s="10" t="s">
        <v>167</v>
      </c>
      <c r="D296" s="173" t="s">
        <v>23</v>
      </c>
      <c r="E296" s="257">
        <v>41551</v>
      </c>
    </row>
    <row r="297" spans="1:5" x14ac:dyDescent="0.25">
      <c r="A297" s="57" t="s">
        <v>8099</v>
      </c>
      <c r="B297" s="173" t="s">
        <v>10971</v>
      </c>
      <c r="C297" s="10" t="s">
        <v>4729</v>
      </c>
      <c r="D297" s="173" t="s">
        <v>6513</v>
      </c>
      <c r="E297" s="257">
        <v>41551</v>
      </c>
    </row>
    <row r="298" spans="1:5" x14ac:dyDescent="0.25">
      <c r="A298" s="57" t="s">
        <v>13396</v>
      </c>
      <c r="B298" s="173" t="s">
        <v>11606</v>
      </c>
      <c r="C298" s="10" t="s">
        <v>8079</v>
      </c>
      <c r="D298" s="173" t="s">
        <v>13151</v>
      </c>
      <c r="E298" s="257">
        <v>41551</v>
      </c>
    </row>
    <row r="299" spans="1:5" x14ac:dyDescent="0.25">
      <c r="A299" s="57" t="s">
        <v>8960</v>
      </c>
      <c r="B299" s="173" t="s">
        <v>11508</v>
      </c>
      <c r="C299" s="10" t="s">
        <v>5867</v>
      </c>
      <c r="D299" s="173" t="s">
        <v>7698</v>
      </c>
      <c r="E299" s="257">
        <v>41551</v>
      </c>
    </row>
    <row r="300" spans="1:5" x14ac:dyDescent="0.25">
      <c r="A300" s="57" t="s">
        <v>4587</v>
      </c>
      <c r="B300" s="173" t="s">
        <v>10222</v>
      </c>
      <c r="C300" s="10" t="s">
        <v>3185</v>
      </c>
      <c r="D300" s="173" t="s">
        <v>3215</v>
      </c>
      <c r="E300" s="257">
        <v>41551</v>
      </c>
    </row>
    <row r="301" spans="1:5" x14ac:dyDescent="0.25">
      <c r="A301" s="57" t="s">
        <v>13510</v>
      </c>
      <c r="B301" s="173" t="s">
        <v>11295</v>
      </c>
      <c r="C301" s="10" t="s">
        <v>3278</v>
      </c>
      <c r="D301" s="173" t="s">
        <v>7022</v>
      </c>
      <c r="E301" s="257">
        <v>41551</v>
      </c>
    </row>
    <row r="302" spans="1:5" x14ac:dyDescent="0.25">
      <c r="A302" s="57" t="s">
        <v>20210</v>
      </c>
      <c r="B302" s="173" t="s">
        <v>18070</v>
      </c>
      <c r="C302" s="10" t="s">
        <v>13727</v>
      </c>
      <c r="D302" s="173" t="s">
        <v>18069</v>
      </c>
      <c r="E302" s="257">
        <v>41551</v>
      </c>
    </row>
    <row r="303" spans="1:5" x14ac:dyDescent="0.25">
      <c r="A303" s="57" t="s">
        <v>17625</v>
      </c>
      <c r="B303" s="173" t="s">
        <v>17344</v>
      </c>
      <c r="C303" s="10" t="s">
        <v>167</v>
      </c>
      <c r="D303" s="173" t="s">
        <v>17341</v>
      </c>
      <c r="E303" s="257">
        <v>41558</v>
      </c>
    </row>
    <row r="304" spans="1:5" x14ac:dyDescent="0.25">
      <c r="A304" s="57" t="s">
        <v>19745</v>
      </c>
      <c r="B304" s="173" t="s">
        <v>17906</v>
      </c>
      <c r="C304" s="10" t="s">
        <v>13782</v>
      </c>
      <c r="D304" s="173" t="s">
        <v>18349</v>
      </c>
      <c r="E304" s="257">
        <v>41558</v>
      </c>
    </row>
    <row r="305" spans="1:5" x14ac:dyDescent="0.25">
      <c r="A305" s="57" t="s">
        <v>19310</v>
      </c>
      <c r="B305" s="173" t="s">
        <v>17362</v>
      </c>
      <c r="C305" s="10" t="s">
        <v>167</v>
      </c>
      <c r="D305" s="173" t="s">
        <v>17360</v>
      </c>
      <c r="E305" s="257">
        <v>41558</v>
      </c>
    </row>
    <row r="306" spans="1:5" x14ac:dyDescent="0.25">
      <c r="A306" s="57" t="s">
        <v>439</v>
      </c>
      <c r="B306" s="173" t="s">
        <v>9528</v>
      </c>
      <c r="C306" s="10" t="s">
        <v>121</v>
      </c>
      <c r="D306" s="173" t="s">
        <v>347</v>
      </c>
      <c r="E306" s="257">
        <v>41558</v>
      </c>
    </row>
    <row r="307" spans="1:5" x14ac:dyDescent="0.25">
      <c r="A307" s="57" t="s">
        <v>11326</v>
      </c>
      <c r="B307" s="173" t="s">
        <v>11329</v>
      </c>
      <c r="C307" s="10" t="s">
        <v>7216</v>
      </c>
      <c r="D307" s="173" t="s">
        <v>7221</v>
      </c>
      <c r="E307" s="257">
        <v>41558</v>
      </c>
    </row>
    <row r="308" spans="1:5" x14ac:dyDescent="0.25">
      <c r="A308" s="57" t="s">
        <v>4913</v>
      </c>
      <c r="B308" s="173" t="s">
        <v>10283</v>
      </c>
      <c r="C308" s="10" t="s">
        <v>3423</v>
      </c>
      <c r="D308" s="173" t="s">
        <v>3425</v>
      </c>
      <c r="E308" s="257">
        <v>41558</v>
      </c>
    </row>
    <row r="309" spans="1:5" x14ac:dyDescent="0.25">
      <c r="A309" s="57" t="s">
        <v>12015</v>
      </c>
      <c r="B309" s="173" t="s">
        <v>11167</v>
      </c>
      <c r="C309" s="10" t="s">
        <v>6663</v>
      </c>
      <c r="D309" s="173" t="s">
        <v>6665</v>
      </c>
      <c r="E309" s="257">
        <v>41558</v>
      </c>
    </row>
    <row r="310" spans="1:5" x14ac:dyDescent="0.25">
      <c r="A310" s="57" t="s">
        <v>17757</v>
      </c>
      <c r="B310" s="173" t="s">
        <v>17153</v>
      </c>
      <c r="C310" s="10" t="s">
        <v>13730</v>
      </c>
      <c r="D310" s="173" t="s">
        <v>17150</v>
      </c>
      <c r="E310" s="257">
        <v>41565</v>
      </c>
    </row>
    <row r="311" spans="1:5" x14ac:dyDescent="0.25">
      <c r="A311" s="57" t="s">
        <v>17666</v>
      </c>
      <c r="B311" s="173" t="s">
        <v>16200</v>
      </c>
      <c r="C311" s="10" t="s">
        <v>13612</v>
      </c>
      <c r="D311" s="173" t="s">
        <v>16199</v>
      </c>
      <c r="E311" s="257">
        <v>41565</v>
      </c>
    </row>
    <row r="312" spans="1:5" x14ac:dyDescent="0.25">
      <c r="A312" s="57" t="s">
        <v>17752</v>
      </c>
      <c r="B312" s="173" t="s">
        <v>17135</v>
      </c>
      <c r="C312" s="10" t="s">
        <v>13730</v>
      </c>
      <c r="D312" s="173" t="s">
        <v>17132</v>
      </c>
      <c r="E312" s="257">
        <v>41565</v>
      </c>
    </row>
    <row r="313" spans="1:5" x14ac:dyDescent="0.25">
      <c r="A313" s="57" t="s">
        <v>17563</v>
      </c>
      <c r="B313" s="173" t="s">
        <v>16042</v>
      </c>
      <c r="C313" s="10" t="s">
        <v>13614</v>
      </c>
      <c r="D313" s="173" t="s">
        <v>16041</v>
      </c>
      <c r="E313" s="257">
        <v>41565</v>
      </c>
    </row>
    <row r="314" spans="1:5" x14ac:dyDescent="0.25">
      <c r="A314" s="57" t="s">
        <v>9270</v>
      </c>
      <c r="B314" s="173" t="s">
        <v>11071</v>
      </c>
      <c r="C314" s="10" t="s">
        <v>6326</v>
      </c>
      <c r="D314" s="173" t="s">
        <v>6328</v>
      </c>
      <c r="E314" s="257">
        <v>41565</v>
      </c>
    </row>
    <row r="315" spans="1:5" x14ac:dyDescent="0.25">
      <c r="A315" s="57" t="s">
        <v>17635</v>
      </c>
      <c r="B315" s="173" t="s">
        <v>17407</v>
      </c>
      <c r="C315" s="10" t="s">
        <v>167</v>
      </c>
      <c r="D315" s="173" t="s">
        <v>17405</v>
      </c>
      <c r="E315" s="257">
        <v>41565</v>
      </c>
    </row>
    <row r="316" spans="1:5" x14ac:dyDescent="0.25">
      <c r="A316" s="57" t="s">
        <v>5732</v>
      </c>
      <c r="B316" s="173" t="s">
        <v>10683</v>
      </c>
      <c r="C316" s="10" t="s">
        <v>3056</v>
      </c>
      <c r="D316" s="173" t="s">
        <v>5260</v>
      </c>
      <c r="E316" s="257">
        <v>41565</v>
      </c>
    </row>
    <row r="317" spans="1:5" x14ac:dyDescent="0.25">
      <c r="A317" s="57" t="s">
        <v>15274</v>
      </c>
      <c r="B317" s="173" t="s">
        <v>12364</v>
      </c>
      <c r="C317" s="10" t="s">
        <v>12355</v>
      </c>
      <c r="D317" s="173" t="s">
        <v>12362</v>
      </c>
      <c r="E317" s="257">
        <v>41565</v>
      </c>
    </row>
    <row r="318" spans="1:5" x14ac:dyDescent="0.25">
      <c r="A318" s="57" t="s">
        <v>8382</v>
      </c>
      <c r="B318" s="173" t="s">
        <v>11380</v>
      </c>
      <c r="C318" s="10" t="s">
        <v>1910</v>
      </c>
      <c r="D318" s="173" t="s">
        <v>7314</v>
      </c>
      <c r="E318" s="257">
        <v>41565</v>
      </c>
    </row>
    <row r="319" spans="1:5" x14ac:dyDescent="0.25">
      <c r="A319" s="57" t="s">
        <v>20496</v>
      </c>
      <c r="B319" s="173" t="s">
        <v>20477</v>
      </c>
      <c r="C319" s="10" t="s">
        <v>1526</v>
      </c>
      <c r="D319" s="173" t="s">
        <v>20474</v>
      </c>
      <c r="E319" s="257">
        <v>41572</v>
      </c>
    </row>
    <row r="320" spans="1:5" x14ac:dyDescent="0.25">
      <c r="A320" s="57" t="s">
        <v>9261</v>
      </c>
      <c r="B320" s="173" t="s">
        <v>10975</v>
      </c>
      <c r="C320" s="10" t="s">
        <v>4729</v>
      </c>
      <c r="D320" s="173" t="s">
        <v>6043</v>
      </c>
      <c r="E320" s="257">
        <v>41572</v>
      </c>
    </row>
    <row r="321" spans="1:5" x14ac:dyDescent="0.25">
      <c r="A321" s="57" t="s">
        <v>19781</v>
      </c>
      <c r="B321" s="173" t="s">
        <v>18986</v>
      </c>
      <c r="C321" s="10" t="s">
        <v>13627</v>
      </c>
      <c r="D321" s="173" t="s">
        <v>18984</v>
      </c>
      <c r="E321" s="257">
        <v>41572</v>
      </c>
    </row>
    <row r="322" spans="1:5" x14ac:dyDescent="0.25">
      <c r="A322" s="57" t="s">
        <v>17558</v>
      </c>
      <c r="B322" s="173" t="s">
        <v>16037</v>
      </c>
      <c r="C322" s="10" t="s">
        <v>13614</v>
      </c>
      <c r="D322" s="173" t="s">
        <v>20357</v>
      </c>
      <c r="E322" s="257">
        <v>41572</v>
      </c>
    </row>
    <row r="323" spans="1:5" x14ac:dyDescent="0.25">
      <c r="A323" s="57" t="s">
        <v>15360</v>
      </c>
      <c r="B323" s="173" t="s">
        <v>12933</v>
      </c>
      <c r="C323" s="10" t="s">
        <v>168</v>
      </c>
      <c r="D323" s="173" t="s">
        <v>12931</v>
      </c>
      <c r="E323" s="257">
        <v>41572</v>
      </c>
    </row>
    <row r="324" spans="1:5" x14ac:dyDescent="0.25">
      <c r="A324" s="57" t="s">
        <v>5061</v>
      </c>
      <c r="B324" s="173" t="s">
        <v>10226</v>
      </c>
      <c r="C324" s="10" t="s">
        <v>3185</v>
      </c>
      <c r="D324" s="173" t="s">
        <v>3913</v>
      </c>
      <c r="E324" s="257">
        <v>41572</v>
      </c>
    </row>
    <row r="325" spans="1:5" x14ac:dyDescent="0.25">
      <c r="A325" s="57" t="s">
        <v>5966</v>
      </c>
      <c r="B325" s="173" t="s">
        <v>10549</v>
      </c>
      <c r="C325" s="10" t="s">
        <v>2091</v>
      </c>
      <c r="D325" s="173" t="s">
        <v>4763</v>
      </c>
      <c r="E325" s="257">
        <v>41572</v>
      </c>
    </row>
    <row r="326" spans="1:5" x14ac:dyDescent="0.25">
      <c r="A326" s="57" t="s">
        <v>3915</v>
      </c>
      <c r="B326" s="173" t="s">
        <v>10264</v>
      </c>
      <c r="C326" s="10" t="s">
        <v>3273</v>
      </c>
      <c r="D326" s="173" t="s">
        <v>14666</v>
      </c>
      <c r="E326" s="257">
        <v>41572</v>
      </c>
    </row>
    <row r="327" spans="1:5" x14ac:dyDescent="0.25">
      <c r="A327" s="57" t="s">
        <v>20306</v>
      </c>
      <c r="B327" s="173" t="s">
        <v>16197</v>
      </c>
      <c r="C327" s="10" t="s">
        <v>13612</v>
      </c>
      <c r="D327" s="173" t="s">
        <v>20307</v>
      </c>
      <c r="E327" s="257">
        <v>41572</v>
      </c>
    </row>
    <row r="328" spans="1:5" x14ac:dyDescent="0.25">
      <c r="A328" s="57" t="s">
        <v>17555</v>
      </c>
      <c r="B328" s="173" t="s">
        <v>16036</v>
      </c>
      <c r="C328" s="10" t="s">
        <v>13614</v>
      </c>
      <c r="D328" s="173" t="s">
        <v>16033</v>
      </c>
      <c r="E328" s="257">
        <v>41572</v>
      </c>
    </row>
    <row r="329" spans="1:5" x14ac:dyDescent="0.25">
      <c r="A329" s="57" t="s">
        <v>2459</v>
      </c>
      <c r="B329" s="173" t="s">
        <v>9849</v>
      </c>
      <c r="C329" s="10" t="s">
        <v>116</v>
      </c>
      <c r="D329" s="173" t="s">
        <v>2240</v>
      </c>
      <c r="E329" s="257">
        <v>41579</v>
      </c>
    </row>
    <row r="330" spans="1:5" x14ac:dyDescent="0.25">
      <c r="A330" s="57" t="s">
        <v>18227</v>
      </c>
      <c r="B330" s="173" t="s">
        <v>17125</v>
      </c>
      <c r="C330" s="10" t="s">
        <v>1653</v>
      </c>
      <c r="D330" s="173" t="s">
        <v>17122</v>
      </c>
      <c r="E330" s="257">
        <v>41579</v>
      </c>
    </row>
    <row r="331" spans="1:5" x14ac:dyDescent="0.25">
      <c r="A331" s="57" t="s">
        <v>20516</v>
      </c>
      <c r="B331" s="173" t="s">
        <v>17274</v>
      </c>
      <c r="C331" s="10" t="s">
        <v>167</v>
      </c>
      <c r="D331" s="173" t="s">
        <v>17272</v>
      </c>
      <c r="E331" s="257">
        <v>41586</v>
      </c>
    </row>
    <row r="332" spans="1:5" x14ac:dyDescent="0.25">
      <c r="A332" s="57" t="s">
        <v>17734</v>
      </c>
      <c r="B332" s="173" t="s">
        <v>16195</v>
      </c>
      <c r="C332" s="10" t="s">
        <v>13612</v>
      </c>
      <c r="D332" s="173" t="s">
        <v>16192</v>
      </c>
      <c r="E332" s="257">
        <v>41586</v>
      </c>
    </row>
    <row r="333" spans="1:5" x14ac:dyDescent="0.25">
      <c r="A333" s="57" t="s">
        <v>2003</v>
      </c>
      <c r="B333" s="173" t="s">
        <v>9560</v>
      </c>
      <c r="C333" s="10" t="s">
        <v>1580</v>
      </c>
      <c r="D333" s="173" t="s">
        <v>1582</v>
      </c>
      <c r="E333" s="257">
        <v>41586</v>
      </c>
    </row>
    <row r="334" spans="1:5" x14ac:dyDescent="0.25">
      <c r="A334" s="57" t="s">
        <v>13182</v>
      </c>
      <c r="B334" s="173" t="s">
        <v>11773</v>
      </c>
      <c r="C334" s="10" t="s">
        <v>9345</v>
      </c>
      <c r="D334" s="173" t="s">
        <v>9360</v>
      </c>
      <c r="E334" s="257">
        <v>41592</v>
      </c>
    </row>
    <row r="335" spans="1:5" x14ac:dyDescent="0.25">
      <c r="A335" s="57" t="s">
        <v>8894</v>
      </c>
      <c r="B335" s="173" t="s">
        <v>11225</v>
      </c>
      <c r="C335" s="10" t="s">
        <v>6861</v>
      </c>
      <c r="D335" s="173" t="s">
        <v>6864</v>
      </c>
      <c r="E335" s="257">
        <v>41592</v>
      </c>
    </row>
    <row r="336" spans="1:5" x14ac:dyDescent="0.25">
      <c r="A336" s="57" t="s">
        <v>18417</v>
      </c>
      <c r="B336" s="173" t="s">
        <v>17243</v>
      </c>
      <c r="C336" s="10" t="s">
        <v>13663</v>
      </c>
      <c r="D336" s="173" t="s">
        <v>17950</v>
      </c>
      <c r="E336" s="257">
        <v>41592</v>
      </c>
    </row>
    <row r="337" spans="1:5" x14ac:dyDescent="0.25">
      <c r="A337" s="57" t="s">
        <v>3034</v>
      </c>
      <c r="B337" s="173" t="s">
        <v>10001</v>
      </c>
      <c r="C337" s="10" t="s">
        <v>1855</v>
      </c>
      <c r="D337" s="173" t="s">
        <v>2710</v>
      </c>
      <c r="E337" s="257">
        <v>41592</v>
      </c>
    </row>
    <row r="338" spans="1:5" x14ac:dyDescent="0.25">
      <c r="A338" s="57" t="s">
        <v>15669</v>
      </c>
      <c r="B338" s="173" t="s">
        <v>12391</v>
      </c>
      <c r="C338" s="10" t="s">
        <v>12380</v>
      </c>
      <c r="D338" s="173" t="s">
        <v>15670</v>
      </c>
      <c r="E338" s="257">
        <v>41592</v>
      </c>
    </row>
    <row r="339" spans="1:5" x14ac:dyDescent="0.25">
      <c r="A339" s="57" t="s">
        <v>18230</v>
      </c>
      <c r="B339" s="173" t="s">
        <v>17139</v>
      </c>
      <c r="C339" s="10" t="s">
        <v>13730</v>
      </c>
      <c r="D339" s="173" t="s">
        <v>17137</v>
      </c>
      <c r="E339" s="257">
        <v>41592</v>
      </c>
    </row>
    <row r="340" spans="1:5" x14ac:dyDescent="0.25">
      <c r="A340" s="57" t="s">
        <v>5277</v>
      </c>
      <c r="B340" s="173" t="s">
        <v>10324</v>
      </c>
      <c r="C340" s="10" t="s">
        <v>3491</v>
      </c>
      <c r="D340" s="173" t="s">
        <v>3493</v>
      </c>
      <c r="E340" s="257">
        <v>41592</v>
      </c>
    </row>
    <row r="341" spans="1:5" x14ac:dyDescent="0.25">
      <c r="A341" s="57" t="s">
        <v>384</v>
      </c>
      <c r="B341" s="173" t="s">
        <v>9463</v>
      </c>
      <c r="C341" s="10" t="s">
        <v>166</v>
      </c>
      <c r="D341" s="173" t="s">
        <v>21</v>
      </c>
      <c r="E341" s="257">
        <v>41592</v>
      </c>
    </row>
    <row r="342" spans="1:5" x14ac:dyDescent="0.25">
      <c r="A342" s="57" t="s">
        <v>2560</v>
      </c>
      <c r="B342" s="173" t="s">
        <v>9907</v>
      </c>
      <c r="C342" s="10" t="s">
        <v>2440</v>
      </c>
      <c r="D342" s="173" t="s">
        <v>2442</v>
      </c>
      <c r="E342" s="257">
        <v>41592</v>
      </c>
    </row>
    <row r="343" spans="1:5" x14ac:dyDescent="0.25">
      <c r="A343" s="57" t="s">
        <v>17633</v>
      </c>
      <c r="B343" s="173" t="s">
        <v>17399</v>
      </c>
      <c r="C343" s="10" t="s">
        <v>167</v>
      </c>
      <c r="D343" s="173" t="s">
        <v>17397</v>
      </c>
      <c r="E343" s="257">
        <v>41607</v>
      </c>
    </row>
    <row r="344" spans="1:5" x14ac:dyDescent="0.25">
      <c r="A344" s="57" t="s">
        <v>8843</v>
      </c>
      <c r="B344" s="173" t="s">
        <v>11231</v>
      </c>
      <c r="C344" s="10" t="s">
        <v>6861</v>
      </c>
      <c r="D344" s="173" t="s">
        <v>6873</v>
      </c>
      <c r="E344" s="257">
        <v>41607</v>
      </c>
    </row>
    <row r="345" spans="1:5" x14ac:dyDescent="0.25">
      <c r="A345" s="57" t="s">
        <v>19337</v>
      </c>
      <c r="B345" s="173" t="s">
        <v>18721</v>
      </c>
      <c r="C345" s="10" t="s">
        <v>13767</v>
      </c>
      <c r="D345" s="173" t="s">
        <v>18718</v>
      </c>
      <c r="E345" s="257">
        <v>41607</v>
      </c>
    </row>
    <row r="346" spans="1:5" x14ac:dyDescent="0.25">
      <c r="A346" s="57" t="s">
        <v>3045</v>
      </c>
      <c r="B346" s="173" t="s">
        <v>9897</v>
      </c>
      <c r="C346" s="10" t="s">
        <v>2398</v>
      </c>
      <c r="D346" s="173" t="s">
        <v>2677</v>
      </c>
      <c r="E346" s="257">
        <v>41607</v>
      </c>
    </row>
    <row r="347" spans="1:5" x14ac:dyDescent="0.25">
      <c r="A347" s="57" t="s">
        <v>3039</v>
      </c>
      <c r="B347" s="173" t="s">
        <v>10012</v>
      </c>
      <c r="C347" s="10" t="s">
        <v>2688</v>
      </c>
      <c r="D347" s="173" t="s">
        <v>2726</v>
      </c>
      <c r="E347" s="257">
        <v>41614</v>
      </c>
    </row>
    <row r="348" spans="1:5" x14ac:dyDescent="0.25">
      <c r="A348" s="57" t="s">
        <v>10390</v>
      </c>
      <c r="B348" s="173" t="s">
        <v>10393</v>
      </c>
      <c r="C348" s="10" t="s">
        <v>3446</v>
      </c>
      <c r="D348" s="173" t="s">
        <v>6481</v>
      </c>
      <c r="E348" s="257">
        <v>41614</v>
      </c>
    </row>
    <row r="349" spans="1:5" x14ac:dyDescent="0.25">
      <c r="A349" s="57" t="s">
        <v>4893</v>
      </c>
      <c r="B349" s="173" t="s">
        <v>9911</v>
      </c>
      <c r="C349" s="10" t="s">
        <v>2468</v>
      </c>
      <c r="D349" s="173" t="s">
        <v>3885</v>
      </c>
      <c r="E349" s="257">
        <v>41614</v>
      </c>
    </row>
    <row r="350" spans="1:5" x14ac:dyDescent="0.25">
      <c r="A350" s="57" t="s">
        <v>15732</v>
      </c>
      <c r="B350" s="173" t="s">
        <v>11641</v>
      </c>
      <c r="C350" s="10" t="s">
        <v>8277</v>
      </c>
      <c r="D350" s="173" t="s">
        <v>8279</v>
      </c>
      <c r="E350" s="257">
        <v>41614</v>
      </c>
    </row>
    <row r="351" spans="1:5" x14ac:dyDescent="0.25">
      <c r="A351" s="57" t="s">
        <v>17523</v>
      </c>
      <c r="B351" s="173" t="s">
        <v>17307</v>
      </c>
      <c r="C351" s="10" t="s">
        <v>167</v>
      </c>
      <c r="D351" s="173" t="s">
        <v>17304</v>
      </c>
      <c r="E351" s="257">
        <v>41614</v>
      </c>
    </row>
    <row r="352" spans="1:5" x14ac:dyDescent="0.25">
      <c r="A352" s="57" t="s">
        <v>388</v>
      </c>
      <c r="B352" s="173" t="s">
        <v>9469</v>
      </c>
      <c r="C352" s="10" t="s">
        <v>172</v>
      </c>
      <c r="D352" s="173" t="s">
        <v>30</v>
      </c>
      <c r="E352" s="257">
        <v>41614</v>
      </c>
    </row>
    <row r="353" spans="1:5" x14ac:dyDescent="0.25">
      <c r="A353" s="57" t="s">
        <v>2919</v>
      </c>
      <c r="B353" s="173" t="s">
        <v>9984</v>
      </c>
      <c r="C353" s="10" t="s">
        <v>2628</v>
      </c>
      <c r="D353" s="173" t="s">
        <v>2633</v>
      </c>
      <c r="E353" s="257">
        <v>41621</v>
      </c>
    </row>
    <row r="354" spans="1:5" x14ac:dyDescent="0.25">
      <c r="A354" s="57" t="s">
        <v>7158</v>
      </c>
      <c r="B354" s="173" t="s">
        <v>10798</v>
      </c>
      <c r="C354" s="10" t="s">
        <v>5390</v>
      </c>
      <c r="D354" s="173" t="s">
        <v>5435</v>
      </c>
      <c r="E354" s="257">
        <v>41621</v>
      </c>
    </row>
    <row r="355" spans="1:5" x14ac:dyDescent="0.25">
      <c r="A355" s="57" t="s">
        <v>6818</v>
      </c>
      <c r="B355" s="173" t="s">
        <v>10802</v>
      </c>
      <c r="C355" s="10" t="s">
        <v>5390</v>
      </c>
      <c r="D355" s="173" t="s">
        <v>5440</v>
      </c>
      <c r="E355" s="257">
        <v>41621</v>
      </c>
    </row>
    <row r="356" spans="1:5" x14ac:dyDescent="0.25">
      <c r="A356" s="57" t="s">
        <v>2684</v>
      </c>
      <c r="B356" s="173" t="s">
        <v>9842</v>
      </c>
      <c r="C356" s="10" t="s">
        <v>116</v>
      </c>
      <c r="D356" s="173" t="s">
        <v>2231</v>
      </c>
      <c r="E356" s="257">
        <v>41649</v>
      </c>
    </row>
    <row r="357" spans="1:5" x14ac:dyDescent="0.25">
      <c r="A357" s="57" t="s">
        <v>17495</v>
      </c>
      <c r="B357" s="173" t="s">
        <v>16074</v>
      </c>
      <c r="C357" s="10" t="s">
        <v>13605</v>
      </c>
      <c r="D357" s="173" t="s">
        <v>16073</v>
      </c>
      <c r="E357" s="257">
        <v>41649</v>
      </c>
    </row>
    <row r="358" spans="1:5" x14ac:dyDescent="0.25">
      <c r="A358" s="57" t="s">
        <v>17492</v>
      </c>
      <c r="B358" s="173" t="s">
        <v>16072</v>
      </c>
      <c r="C358" s="10" t="s">
        <v>13605</v>
      </c>
      <c r="D358" s="173" t="s">
        <v>16069</v>
      </c>
      <c r="E358" s="257">
        <v>41649</v>
      </c>
    </row>
    <row r="359" spans="1:5" x14ac:dyDescent="0.25">
      <c r="A359" s="57" t="s">
        <v>17731</v>
      </c>
      <c r="B359" s="173" t="s">
        <v>16191</v>
      </c>
      <c r="C359" s="10" t="s">
        <v>13612</v>
      </c>
      <c r="D359" s="173" t="s">
        <v>16189</v>
      </c>
      <c r="E359" s="257">
        <v>41649</v>
      </c>
    </row>
    <row r="360" spans="1:5" x14ac:dyDescent="0.25">
      <c r="A360" s="57" t="s">
        <v>9296</v>
      </c>
      <c r="B360" s="173" t="s">
        <v>11632</v>
      </c>
      <c r="C360" s="10" t="s">
        <v>8245</v>
      </c>
      <c r="D360" s="173" t="s">
        <v>8247</v>
      </c>
      <c r="E360" s="257">
        <v>41649</v>
      </c>
    </row>
    <row r="361" spans="1:5" x14ac:dyDescent="0.25">
      <c r="A361" s="57" t="s">
        <v>2751</v>
      </c>
      <c r="B361" s="173" t="s">
        <v>9966</v>
      </c>
      <c r="C361" s="10" t="s">
        <v>2598</v>
      </c>
      <c r="D361" s="173" t="s">
        <v>2601</v>
      </c>
      <c r="E361" s="257">
        <v>41649</v>
      </c>
    </row>
    <row r="362" spans="1:5" x14ac:dyDescent="0.25">
      <c r="A362" s="257" t="s">
        <v>7802</v>
      </c>
      <c r="B362" s="257" t="s">
        <v>11011</v>
      </c>
      <c r="C362" s="257" t="s">
        <v>4726</v>
      </c>
      <c r="D362" s="257" t="s">
        <v>6094</v>
      </c>
      <c r="E362" s="257">
        <v>41656</v>
      </c>
    </row>
    <row r="363" spans="1:5" x14ac:dyDescent="0.25">
      <c r="A363" s="257" t="s">
        <v>15056</v>
      </c>
      <c r="B363" s="257" t="s">
        <v>11502</v>
      </c>
      <c r="C363" s="257" t="s">
        <v>7682</v>
      </c>
      <c r="D363" s="257" t="s">
        <v>7684</v>
      </c>
      <c r="E363" s="257">
        <v>41656</v>
      </c>
    </row>
    <row r="364" spans="1:5" x14ac:dyDescent="0.25">
      <c r="A364" s="57" t="s">
        <v>19620</v>
      </c>
      <c r="B364" s="359" t="s">
        <v>17904</v>
      </c>
      <c r="C364" s="10" t="s">
        <v>13782</v>
      </c>
      <c r="D364" s="57" t="s">
        <v>18343</v>
      </c>
      <c r="E364" s="257">
        <v>41663</v>
      </c>
    </row>
    <row r="365" spans="1:5" x14ac:dyDescent="0.25">
      <c r="A365" s="57" t="s">
        <v>9294</v>
      </c>
      <c r="B365" s="359" t="s">
        <v>11543</v>
      </c>
      <c r="C365" s="10" t="s">
        <v>7829</v>
      </c>
      <c r="D365" s="57" t="s">
        <v>7831</v>
      </c>
      <c r="E365" s="257">
        <v>41670</v>
      </c>
    </row>
    <row r="366" spans="1:5" x14ac:dyDescent="0.25">
      <c r="A366" s="57" t="s">
        <v>13166</v>
      </c>
      <c r="B366" s="359" t="s">
        <v>11696</v>
      </c>
      <c r="C366" s="10" t="s">
        <v>8697</v>
      </c>
      <c r="D366" s="57" t="s">
        <v>8699</v>
      </c>
      <c r="E366" s="257">
        <v>41670</v>
      </c>
    </row>
    <row r="367" spans="1:5" x14ac:dyDescent="0.25">
      <c r="A367" s="57" t="s">
        <v>12609</v>
      </c>
      <c r="B367" s="359" t="s">
        <v>11633</v>
      </c>
      <c r="C367" s="10" t="s">
        <v>1601</v>
      </c>
      <c r="D367" s="57" t="s">
        <v>8251</v>
      </c>
      <c r="E367" s="257">
        <v>41670</v>
      </c>
    </row>
    <row r="368" spans="1:5" x14ac:dyDescent="0.25">
      <c r="A368" s="57" t="s">
        <v>4902</v>
      </c>
      <c r="B368" s="359" t="s">
        <v>10228</v>
      </c>
      <c r="C368" s="10" t="s">
        <v>3185</v>
      </c>
      <c r="D368" s="57" t="s">
        <v>3222</v>
      </c>
      <c r="E368" s="257">
        <v>41670</v>
      </c>
    </row>
    <row r="369" spans="1:5" x14ac:dyDescent="0.25">
      <c r="A369" s="57" t="s">
        <v>13163</v>
      </c>
      <c r="B369" s="359" t="s">
        <v>11666</v>
      </c>
      <c r="C369" s="10" t="s">
        <v>8606</v>
      </c>
      <c r="D369" s="57" t="s">
        <v>12756</v>
      </c>
      <c r="E369" s="257">
        <v>41684</v>
      </c>
    </row>
    <row r="370" spans="1:5" x14ac:dyDescent="0.25">
      <c r="A370" s="57" t="s">
        <v>7476</v>
      </c>
      <c r="B370" s="359" t="s">
        <v>10215</v>
      </c>
      <c r="C370" s="10" t="s">
        <v>3185</v>
      </c>
      <c r="D370" s="57" t="s">
        <v>14881</v>
      </c>
      <c r="E370" s="257">
        <v>41684</v>
      </c>
    </row>
    <row r="371" spans="1:5" x14ac:dyDescent="0.25">
      <c r="A371" s="57" t="s">
        <v>20072</v>
      </c>
      <c r="B371" s="359" t="s">
        <v>18691</v>
      </c>
      <c r="C371" s="10" t="s">
        <v>2359</v>
      </c>
      <c r="D371" s="57" t="s">
        <v>18690</v>
      </c>
      <c r="E371" s="257">
        <v>41684</v>
      </c>
    </row>
    <row r="372" spans="1:5" x14ac:dyDescent="0.25">
      <c r="A372" s="57" t="s">
        <v>9169</v>
      </c>
      <c r="B372" s="359" t="s">
        <v>10594</v>
      </c>
      <c r="C372" s="10" t="s">
        <v>4729</v>
      </c>
      <c r="D372" s="57" t="s">
        <v>4820</v>
      </c>
      <c r="E372" s="257">
        <v>41684</v>
      </c>
    </row>
    <row r="373" spans="1:5" x14ac:dyDescent="0.25">
      <c r="A373" s="57" t="s">
        <v>11676</v>
      </c>
      <c r="B373" s="359" t="s">
        <v>11679</v>
      </c>
      <c r="C373" s="10" t="s">
        <v>8639</v>
      </c>
      <c r="D373" s="57" t="s">
        <v>8641</v>
      </c>
      <c r="E373" s="257">
        <v>41684</v>
      </c>
    </row>
    <row r="374" spans="1:5" x14ac:dyDescent="0.25">
      <c r="A374" s="57" t="s">
        <v>19382</v>
      </c>
      <c r="B374" s="359" t="s">
        <v>17311</v>
      </c>
      <c r="C374" s="10" t="s">
        <v>167</v>
      </c>
      <c r="D374" s="57" t="s">
        <v>17309</v>
      </c>
      <c r="E374" s="257">
        <v>41684</v>
      </c>
    </row>
    <row r="375" spans="1:5" x14ac:dyDescent="0.25">
      <c r="A375" s="57" t="s">
        <v>6276</v>
      </c>
      <c r="B375" s="359" t="s">
        <v>10891</v>
      </c>
      <c r="C375" s="10" t="s">
        <v>1708</v>
      </c>
      <c r="D375" s="57" t="s">
        <v>5843</v>
      </c>
      <c r="E375" s="257">
        <v>41684</v>
      </c>
    </row>
    <row r="376" spans="1:5" x14ac:dyDescent="0.25">
      <c r="A376" s="57" t="s">
        <v>4134</v>
      </c>
      <c r="B376" s="359" t="s">
        <v>10256</v>
      </c>
      <c r="C376" s="10" t="s">
        <v>3260</v>
      </c>
      <c r="D376" s="57" t="s">
        <v>3262</v>
      </c>
      <c r="E376" s="257">
        <v>41684</v>
      </c>
    </row>
    <row r="377" spans="1:5" x14ac:dyDescent="0.25">
      <c r="A377" s="57" t="s">
        <v>6455</v>
      </c>
      <c r="B377" s="359" t="s">
        <v>9684</v>
      </c>
      <c r="C377" s="10" t="s">
        <v>1806</v>
      </c>
      <c r="D377" s="57" t="s">
        <v>4349</v>
      </c>
      <c r="E377" s="257">
        <v>41691</v>
      </c>
    </row>
    <row r="378" spans="1:5" x14ac:dyDescent="0.25">
      <c r="A378" s="57" t="s">
        <v>6161</v>
      </c>
      <c r="B378" s="359" t="s">
        <v>10883</v>
      </c>
      <c r="C378" s="10" t="s">
        <v>1708</v>
      </c>
      <c r="D378" s="57" t="s">
        <v>5834</v>
      </c>
      <c r="E378" s="257">
        <v>41691</v>
      </c>
    </row>
    <row r="379" spans="1:5" x14ac:dyDescent="0.25">
      <c r="A379" s="57" t="s">
        <v>5062</v>
      </c>
      <c r="B379" s="359" t="s">
        <v>10260</v>
      </c>
      <c r="C379" s="10" t="s">
        <v>3267</v>
      </c>
      <c r="D379" s="57" t="s">
        <v>3269</v>
      </c>
      <c r="E379" s="257">
        <v>41691</v>
      </c>
    </row>
    <row r="380" spans="1:5" x14ac:dyDescent="0.25">
      <c r="A380" s="57" t="s">
        <v>19813</v>
      </c>
      <c r="B380" s="359" t="s">
        <v>10679</v>
      </c>
      <c r="C380" s="10" t="s">
        <v>2561</v>
      </c>
      <c r="D380" s="57" t="s">
        <v>5252</v>
      </c>
      <c r="E380" s="257">
        <v>41691</v>
      </c>
    </row>
    <row r="381" spans="1:5" x14ac:dyDescent="0.25">
      <c r="A381" s="57" t="s">
        <v>7948</v>
      </c>
      <c r="B381" s="359" t="s">
        <v>11191</v>
      </c>
      <c r="C381" s="10" t="s">
        <v>2436</v>
      </c>
      <c r="D381" s="57" t="s">
        <v>6709</v>
      </c>
      <c r="E381" s="257">
        <v>41698</v>
      </c>
    </row>
    <row r="382" spans="1:5" x14ac:dyDescent="0.25">
      <c r="A382" s="57" t="s">
        <v>19870</v>
      </c>
      <c r="B382" s="359" t="s">
        <v>17392</v>
      </c>
      <c r="C382" s="10" t="s">
        <v>167</v>
      </c>
      <c r="D382" s="57" t="s">
        <v>17389</v>
      </c>
      <c r="E382" s="257">
        <v>41698</v>
      </c>
    </row>
    <row r="383" spans="1:5" x14ac:dyDescent="0.25">
      <c r="A383" s="57" t="s">
        <v>5200</v>
      </c>
      <c r="B383" s="359" t="s">
        <v>9750</v>
      </c>
      <c r="C383" s="10" t="s">
        <v>1899</v>
      </c>
      <c r="D383" s="57" t="s">
        <v>3861</v>
      </c>
      <c r="E383" s="257">
        <v>41698</v>
      </c>
    </row>
    <row r="384" spans="1:5" x14ac:dyDescent="0.25">
      <c r="A384" s="57" t="s">
        <v>20015</v>
      </c>
      <c r="B384" s="359" t="s">
        <v>17410</v>
      </c>
      <c r="C384" s="10" t="s">
        <v>167</v>
      </c>
      <c r="D384" s="57" t="s">
        <v>17408</v>
      </c>
      <c r="E384" s="257">
        <v>41698</v>
      </c>
    </row>
    <row r="385" spans="1:5" x14ac:dyDescent="0.25">
      <c r="A385" s="57" t="s">
        <v>7187</v>
      </c>
      <c r="B385" s="359" t="s">
        <v>11161</v>
      </c>
      <c r="C385" s="10" t="s">
        <v>4730</v>
      </c>
      <c r="D385" s="57" t="s">
        <v>6572</v>
      </c>
      <c r="E385" s="257">
        <v>41698</v>
      </c>
    </row>
    <row r="386" spans="1:5" x14ac:dyDescent="0.25">
      <c r="A386" s="57" t="s">
        <v>7186</v>
      </c>
      <c r="B386" s="359" t="s">
        <v>11149</v>
      </c>
      <c r="C386" s="10" t="s">
        <v>4730</v>
      </c>
      <c r="D386" s="57" t="s">
        <v>6559</v>
      </c>
      <c r="E386" s="257">
        <v>41698</v>
      </c>
    </row>
    <row r="387" spans="1:5" x14ac:dyDescent="0.25">
      <c r="A387" s="57" t="s">
        <v>5920</v>
      </c>
      <c r="B387" s="359" t="s">
        <v>9580</v>
      </c>
      <c r="C387" s="10" t="s">
        <v>1631</v>
      </c>
      <c r="D387" s="57" t="s">
        <v>4275</v>
      </c>
      <c r="E387" s="257">
        <v>41698</v>
      </c>
    </row>
    <row r="388" spans="1:5" x14ac:dyDescent="0.25">
      <c r="A388" s="57" t="s">
        <v>13093</v>
      </c>
      <c r="B388" s="359" t="s">
        <v>11139</v>
      </c>
      <c r="C388" s="10" t="s">
        <v>4730</v>
      </c>
      <c r="D388" s="57" t="s">
        <v>6547</v>
      </c>
      <c r="E388" s="257">
        <v>41698</v>
      </c>
    </row>
    <row r="389" spans="1:5" x14ac:dyDescent="0.25">
      <c r="A389" s="57" t="s">
        <v>7184</v>
      </c>
      <c r="B389" s="359" t="s">
        <v>11131</v>
      </c>
      <c r="C389" s="10" t="s">
        <v>4730</v>
      </c>
      <c r="D389" s="57" t="s">
        <v>6536</v>
      </c>
      <c r="E389" s="257">
        <v>41698</v>
      </c>
    </row>
    <row r="390" spans="1:5" x14ac:dyDescent="0.25">
      <c r="A390" s="57" t="s">
        <v>6157</v>
      </c>
      <c r="B390" s="359" t="s">
        <v>10820</v>
      </c>
      <c r="C390" s="10" t="s">
        <v>5390</v>
      </c>
      <c r="D390" s="57" t="s">
        <v>5466</v>
      </c>
      <c r="E390" s="257">
        <v>41698</v>
      </c>
    </row>
    <row r="391" spans="1:5" x14ac:dyDescent="0.25">
      <c r="A391" s="57" t="s">
        <v>19875</v>
      </c>
      <c r="B391" s="359" t="s">
        <v>17414</v>
      </c>
      <c r="C391" s="10" t="s">
        <v>167</v>
      </c>
      <c r="D391" s="57" t="s">
        <v>17411</v>
      </c>
      <c r="E391" s="257">
        <v>41698</v>
      </c>
    </row>
    <row r="392" spans="1:5" x14ac:dyDescent="0.25">
      <c r="A392" s="57" t="s">
        <v>7182</v>
      </c>
      <c r="B392" s="359" t="s">
        <v>11122</v>
      </c>
      <c r="C392" s="10" t="s">
        <v>4730</v>
      </c>
      <c r="D392" s="57" t="s">
        <v>6523</v>
      </c>
      <c r="E392" s="257">
        <v>41698</v>
      </c>
    </row>
    <row r="393" spans="1:5" x14ac:dyDescent="0.25">
      <c r="A393" s="57" t="s">
        <v>17611</v>
      </c>
      <c r="B393" s="359" t="s">
        <v>16133</v>
      </c>
      <c r="C393" s="10" t="s">
        <v>163</v>
      </c>
      <c r="D393" s="57" t="s">
        <v>16131</v>
      </c>
      <c r="E393" s="257">
        <v>41698</v>
      </c>
    </row>
    <row r="394" spans="1:5" x14ac:dyDescent="0.25">
      <c r="A394" s="57" t="s">
        <v>19866</v>
      </c>
      <c r="B394" s="359" t="s">
        <v>17373</v>
      </c>
      <c r="C394" s="10" t="s">
        <v>167</v>
      </c>
      <c r="D394" s="57" t="s">
        <v>17370</v>
      </c>
      <c r="E394" s="257">
        <v>41698</v>
      </c>
    </row>
    <row r="395" spans="1:5" x14ac:dyDescent="0.25">
      <c r="A395" s="57" t="s">
        <v>2142</v>
      </c>
      <c r="B395" s="359" t="s">
        <v>9765</v>
      </c>
      <c r="C395" s="10" t="s">
        <v>1098</v>
      </c>
      <c r="D395" s="57" t="s">
        <v>1926</v>
      </c>
      <c r="E395" s="257">
        <v>41698</v>
      </c>
    </row>
    <row r="396" spans="1:5" x14ac:dyDescent="0.25">
      <c r="A396" s="57" t="s">
        <v>19423</v>
      </c>
      <c r="B396" s="359" t="s">
        <v>18883</v>
      </c>
      <c r="C396" s="10" t="s">
        <v>1896</v>
      </c>
      <c r="D396" s="57" t="s">
        <v>18881</v>
      </c>
      <c r="E396" s="257">
        <v>41698</v>
      </c>
    </row>
    <row r="397" spans="1:5" x14ac:dyDescent="0.25">
      <c r="A397" s="57" t="s">
        <v>1199</v>
      </c>
      <c r="B397" s="359" t="s">
        <v>9578</v>
      </c>
      <c r="C397" s="10" t="s">
        <v>1629</v>
      </c>
      <c r="D397" s="57" t="s">
        <v>1210</v>
      </c>
      <c r="E397" s="257">
        <v>41698</v>
      </c>
    </row>
    <row r="398" spans="1:5" x14ac:dyDescent="0.25">
      <c r="A398" s="57" t="s">
        <v>19544</v>
      </c>
      <c r="B398" s="359" t="s">
        <v>17365</v>
      </c>
      <c r="C398" s="10" t="s">
        <v>167</v>
      </c>
      <c r="D398" s="57" t="s">
        <v>17363</v>
      </c>
      <c r="E398" s="257">
        <v>41698</v>
      </c>
    </row>
    <row r="399" spans="1:5" x14ac:dyDescent="0.25">
      <c r="A399" s="57" t="s">
        <v>2340</v>
      </c>
      <c r="B399" s="359" t="s">
        <v>9821</v>
      </c>
      <c r="C399" s="10" t="s">
        <v>116</v>
      </c>
      <c r="D399" s="57" t="s">
        <v>2199</v>
      </c>
      <c r="E399" s="257">
        <v>41698</v>
      </c>
    </row>
    <row r="400" spans="1:5" x14ac:dyDescent="0.25">
      <c r="A400" s="57" t="s">
        <v>2341</v>
      </c>
      <c r="B400" s="359" t="s">
        <v>9823</v>
      </c>
      <c r="C400" s="10" t="s">
        <v>116</v>
      </c>
      <c r="D400" s="57" t="s">
        <v>14649</v>
      </c>
      <c r="E400" s="257">
        <v>41698</v>
      </c>
    </row>
    <row r="401" spans="1:5" x14ac:dyDescent="0.25">
      <c r="A401" s="57" t="s">
        <v>20315</v>
      </c>
      <c r="B401" s="359" t="s">
        <v>18673</v>
      </c>
      <c r="C401" s="10" t="s">
        <v>13693</v>
      </c>
      <c r="D401" s="57" t="s">
        <v>20316</v>
      </c>
      <c r="E401" s="257">
        <v>41726</v>
      </c>
    </row>
    <row r="402" spans="1:5" x14ac:dyDescent="0.25">
      <c r="A402" s="57" t="s">
        <v>1702</v>
      </c>
      <c r="B402" s="359" t="s">
        <v>9613</v>
      </c>
      <c r="C402" s="10" t="s">
        <v>1701</v>
      </c>
      <c r="D402" s="57" t="s">
        <v>1219</v>
      </c>
      <c r="E402" s="257">
        <v>41726</v>
      </c>
    </row>
    <row r="403" spans="1:5" x14ac:dyDescent="0.25">
      <c r="A403" s="57" t="s">
        <v>7779</v>
      </c>
      <c r="B403" s="359" t="s">
        <v>10202</v>
      </c>
      <c r="C403" s="10" t="s">
        <v>3185</v>
      </c>
      <c r="D403" s="57" t="s">
        <v>3198</v>
      </c>
      <c r="E403" s="257">
        <v>41726</v>
      </c>
    </row>
    <row r="404" spans="1:5" x14ac:dyDescent="0.25">
      <c r="A404" s="57" t="s">
        <v>5331</v>
      </c>
      <c r="B404" s="359" t="s">
        <v>10326</v>
      </c>
      <c r="C404" s="10" t="s">
        <v>3491</v>
      </c>
      <c r="D404" s="57" t="s">
        <v>3497</v>
      </c>
      <c r="E404" s="257">
        <v>41726</v>
      </c>
    </row>
    <row r="405" spans="1:5" x14ac:dyDescent="0.25">
      <c r="A405" s="57" t="s">
        <v>22805</v>
      </c>
      <c r="B405" s="359" t="s">
        <v>22685</v>
      </c>
      <c r="C405" s="10" t="s">
        <v>13670</v>
      </c>
      <c r="D405" s="57" t="s">
        <v>22699</v>
      </c>
      <c r="E405" s="257">
        <v>41726</v>
      </c>
    </row>
    <row r="406" spans="1:5" x14ac:dyDescent="0.25">
      <c r="A406" s="57" t="s">
        <v>1342</v>
      </c>
      <c r="B406" s="359" t="s">
        <v>9467</v>
      </c>
      <c r="C406" s="10" t="s">
        <v>170</v>
      </c>
      <c r="D406" s="57" t="s">
        <v>1344</v>
      </c>
      <c r="E406" s="257">
        <v>41726</v>
      </c>
    </row>
    <row r="407" spans="1:5" x14ac:dyDescent="0.25">
      <c r="A407" s="57" t="s">
        <v>432</v>
      </c>
      <c r="B407" s="359" t="s">
        <v>9535</v>
      </c>
      <c r="C407" s="10" t="s">
        <v>116</v>
      </c>
      <c r="D407" s="57" t="s">
        <v>277</v>
      </c>
      <c r="E407" s="257">
        <v>41726</v>
      </c>
    </row>
    <row r="408" spans="1:5" x14ac:dyDescent="0.25">
      <c r="A408" s="57" t="s">
        <v>386</v>
      </c>
      <c r="B408" s="359" t="s">
        <v>9466</v>
      </c>
      <c r="C408" s="10" t="s">
        <v>169</v>
      </c>
      <c r="D408" s="57" t="s">
        <v>1338</v>
      </c>
      <c r="E408" s="257">
        <v>41726</v>
      </c>
    </row>
    <row r="409" spans="1:5" x14ac:dyDescent="0.25">
      <c r="A409" s="57" t="s">
        <v>7162</v>
      </c>
      <c r="B409" s="359" t="s">
        <v>10866</v>
      </c>
      <c r="C409" s="10" t="s">
        <v>166</v>
      </c>
      <c r="D409" s="57" t="s">
        <v>5579</v>
      </c>
      <c r="E409" s="257">
        <v>41726</v>
      </c>
    </row>
    <row r="410" spans="1:5" x14ac:dyDescent="0.25">
      <c r="A410" s="57" t="s">
        <v>15434</v>
      </c>
      <c r="B410" s="359" t="s">
        <v>12925</v>
      </c>
      <c r="C410" s="10" t="s">
        <v>168</v>
      </c>
      <c r="D410" s="57" t="s">
        <v>12923</v>
      </c>
      <c r="E410" s="257">
        <v>41726</v>
      </c>
    </row>
    <row r="411" spans="1:5" x14ac:dyDescent="0.25">
      <c r="A411" s="57" t="s">
        <v>382</v>
      </c>
      <c r="B411" s="359" t="s">
        <v>9461</v>
      </c>
      <c r="C411" s="10" t="s">
        <v>1322</v>
      </c>
      <c r="D411" s="57" t="s">
        <v>335</v>
      </c>
      <c r="E411" s="257">
        <v>41726</v>
      </c>
    </row>
    <row r="412" spans="1:5" x14ac:dyDescent="0.25">
      <c r="A412" s="57" t="s">
        <v>377</v>
      </c>
      <c r="B412" s="359" t="s">
        <v>9456</v>
      </c>
      <c r="C412" s="10" t="s">
        <v>160</v>
      </c>
      <c r="D412" s="57" t="s">
        <v>1306</v>
      </c>
      <c r="E412" s="257">
        <v>41726</v>
      </c>
    </row>
    <row r="413" spans="1:5" x14ac:dyDescent="0.25">
      <c r="A413" s="57" t="s">
        <v>20047</v>
      </c>
      <c r="B413" s="359" t="s">
        <v>17837</v>
      </c>
      <c r="C413" s="10" t="s">
        <v>2390</v>
      </c>
      <c r="D413" s="57" t="s">
        <v>18297</v>
      </c>
      <c r="E413" s="257">
        <v>41726</v>
      </c>
    </row>
    <row r="414" spans="1:5" x14ac:dyDescent="0.25">
      <c r="A414" s="57" t="s">
        <v>381</v>
      </c>
      <c r="B414" s="359" t="s">
        <v>9460</v>
      </c>
      <c r="C414" s="10" t="s">
        <v>164</v>
      </c>
      <c r="D414" s="57" t="s">
        <v>17</v>
      </c>
      <c r="E414" s="257">
        <v>41726</v>
      </c>
    </row>
    <row r="415" spans="1:5" x14ac:dyDescent="0.25">
      <c r="A415" s="57" t="s">
        <v>378</v>
      </c>
      <c r="B415" s="359" t="s">
        <v>9457</v>
      </c>
      <c r="C415" s="10" t="s">
        <v>161</v>
      </c>
      <c r="D415" s="57" t="s">
        <v>12</v>
      </c>
      <c r="E415" s="257">
        <v>41726</v>
      </c>
    </row>
    <row r="416" spans="1:5" x14ac:dyDescent="0.25">
      <c r="A416" s="57" t="s">
        <v>4747</v>
      </c>
      <c r="B416" s="359" t="s">
        <v>10408</v>
      </c>
      <c r="C416" s="10" t="s">
        <v>2103</v>
      </c>
      <c r="D416" s="57" t="s">
        <v>20427</v>
      </c>
      <c r="E416" s="257">
        <v>41733</v>
      </c>
    </row>
    <row r="417" spans="1:5" x14ac:dyDescent="0.25">
      <c r="A417" s="57" t="s">
        <v>5798</v>
      </c>
      <c r="B417" s="359" t="s">
        <v>10551</v>
      </c>
      <c r="C417" s="10" t="s">
        <v>2091</v>
      </c>
      <c r="D417" s="57" t="s">
        <v>4765</v>
      </c>
      <c r="E417" s="257">
        <v>41733</v>
      </c>
    </row>
    <row r="418" spans="1:5" x14ac:dyDescent="0.25">
      <c r="A418" s="57" t="s">
        <v>15187</v>
      </c>
      <c r="B418" s="359" t="s">
        <v>12247</v>
      </c>
      <c r="C418" s="10" t="s">
        <v>12242</v>
      </c>
      <c r="D418" s="57" t="s">
        <v>12244</v>
      </c>
      <c r="E418" s="257">
        <v>41733</v>
      </c>
    </row>
    <row r="419" spans="1:5" x14ac:dyDescent="0.25">
      <c r="A419" s="57" t="s">
        <v>19969</v>
      </c>
      <c r="B419" s="359" t="s">
        <v>19799</v>
      </c>
      <c r="C419" s="10" t="s">
        <v>13756</v>
      </c>
      <c r="D419" s="57" t="s">
        <v>19797</v>
      </c>
      <c r="E419" s="257">
        <v>41733</v>
      </c>
    </row>
    <row r="420" spans="1:5" x14ac:dyDescent="0.25">
      <c r="A420" s="57" t="s">
        <v>5933</v>
      </c>
      <c r="B420" s="359" t="s">
        <v>9991</v>
      </c>
      <c r="C420" s="10" t="s">
        <v>2904</v>
      </c>
      <c r="D420" s="57" t="s">
        <v>2698</v>
      </c>
      <c r="E420" s="257">
        <v>41740</v>
      </c>
    </row>
    <row r="421" spans="1:5" x14ac:dyDescent="0.25">
      <c r="A421" s="57" t="s">
        <v>6264</v>
      </c>
      <c r="B421" s="359" t="s">
        <v>10877</v>
      </c>
      <c r="C421" s="10" t="s">
        <v>1708</v>
      </c>
      <c r="D421" s="57" t="s">
        <v>5827</v>
      </c>
      <c r="E421" s="257">
        <v>41740</v>
      </c>
    </row>
    <row r="422" spans="1:5" x14ac:dyDescent="0.25">
      <c r="A422" s="57" t="s">
        <v>12001</v>
      </c>
      <c r="B422" s="359" t="s">
        <v>10186</v>
      </c>
      <c r="C422" s="10" t="s">
        <v>5399</v>
      </c>
      <c r="D422" s="57" t="s">
        <v>3134</v>
      </c>
      <c r="E422" s="257">
        <v>41740</v>
      </c>
    </row>
    <row r="423" spans="1:5" x14ac:dyDescent="0.25">
      <c r="A423" s="57" t="s">
        <v>15183</v>
      </c>
      <c r="B423" s="359" t="s">
        <v>11686</v>
      </c>
      <c r="C423" s="10" t="s">
        <v>8667</v>
      </c>
      <c r="D423" s="57" t="s">
        <v>8669</v>
      </c>
      <c r="E423" s="257">
        <v>41740</v>
      </c>
    </row>
    <row r="424" spans="1:5" x14ac:dyDescent="0.25">
      <c r="A424" s="57" t="s">
        <v>1187</v>
      </c>
      <c r="B424" s="359" t="s">
        <v>9593</v>
      </c>
      <c r="C424" s="10" t="s">
        <v>1658</v>
      </c>
      <c r="D424" s="57" t="s">
        <v>1222</v>
      </c>
      <c r="E424" s="257">
        <v>41740</v>
      </c>
    </row>
    <row r="425" spans="1:5" x14ac:dyDescent="0.25">
      <c r="A425" s="57" t="s">
        <v>1267</v>
      </c>
      <c r="B425" s="359" t="s">
        <v>9612</v>
      </c>
      <c r="C425" s="10" t="s">
        <v>1696</v>
      </c>
      <c r="D425" s="57" t="s">
        <v>1211</v>
      </c>
      <c r="E425" s="257">
        <v>41740</v>
      </c>
    </row>
    <row r="426" spans="1:5" x14ac:dyDescent="0.25">
      <c r="A426" s="57" t="s">
        <v>1202</v>
      </c>
      <c r="B426" s="359" t="s">
        <v>9591</v>
      </c>
      <c r="C426" s="10" t="s">
        <v>1650</v>
      </c>
      <c r="D426" s="57" t="s">
        <v>1223</v>
      </c>
      <c r="E426" s="257">
        <v>41740</v>
      </c>
    </row>
    <row r="427" spans="1:5" x14ac:dyDescent="0.25">
      <c r="A427" s="57" t="s">
        <v>1262</v>
      </c>
      <c r="B427" s="359" t="s">
        <v>9646</v>
      </c>
      <c r="C427" s="10" t="s">
        <v>162</v>
      </c>
      <c r="D427" s="57" t="s">
        <v>962</v>
      </c>
      <c r="E427" s="257">
        <v>41740</v>
      </c>
    </row>
    <row r="428" spans="1:5" x14ac:dyDescent="0.25">
      <c r="A428" s="57" t="s">
        <v>1654</v>
      </c>
      <c r="B428" s="359" t="s">
        <v>9592</v>
      </c>
      <c r="C428" s="10" t="s">
        <v>1653</v>
      </c>
      <c r="D428" s="57" t="s">
        <v>875</v>
      </c>
      <c r="E428" s="257">
        <v>41740</v>
      </c>
    </row>
    <row r="429" spans="1:5" x14ac:dyDescent="0.25">
      <c r="A429" s="57" t="s">
        <v>5266</v>
      </c>
      <c r="B429" s="359" t="s">
        <v>9597</v>
      </c>
      <c r="C429" s="10" t="s">
        <v>1662</v>
      </c>
      <c r="D429" s="57" t="s">
        <v>1240</v>
      </c>
      <c r="E429" s="257">
        <v>41740</v>
      </c>
    </row>
    <row r="430" spans="1:5" x14ac:dyDescent="0.25">
      <c r="A430" s="57" t="s">
        <v>387</v>
      </c>
      <c r="B430" s="359" t="s">
        <v>9468</v>
      </c>
      <c r="C430" s="10" t="s">
        <v>171</v>
      </c>
      <c r="D430" s="57" t="s">
        <v>28</v>
      </c>
      <c r="E430" s="257">
        <v>41740</v>
      </c>
    </row>
    <row r="431" spans="1:5" x14ac:dyDescent="0.25">
      <c r="A431" s="57" t="s">
        <v>2613</v>
      </c>
      <c r="B431" s="359" t="s">
        <v>9793</v>
      </c>
      <c r="C431" s="10" t="s">
        <v>2034</v>
      </c>
      <c r="D431" s="57" t="s">
        <v>2056</v>
      </c>
      <c r="E431" s="257">
        <v>41740</v>
      </c>
    </row>
    <row r="432" spans="1:5" x14ac:dyDescent="0.25">
      <c r="A432" s="57" t="s">
        <v>380</v>
      </c>
      <c r="B432" s="359" t="s">
        <v>9459</v>
      </c>
      <c r="C432" s="10" t="s">
        <v>163</v>
      </c>
      <c r="D432" s="57" t="s">
        <v>15</v>
      </c>
      <c r="E432" s="257">
        <v>41740</v>
      </c>
    </row>
    <row r="433" spans="1:5" x14ac:dyDescent="0.25">
      <c r="A433" s="57" t="s">
        <v>2654</v>
      </c>
      <c r="B433" s="359" t="s">
        <v>9931</v>
      </c>
      <c r="C433" s="10" t="s">
        <v>2525</v>
      </c>
      <c r="D433" s="57" t="s">
        <v>2527</v>
      </c>
      <c r="E433" s="257">
        <v>41740</v>
      </c>
    </row>
    <row r="434" spans="1:5" x14ac:dyDescent="0.25">
      <c r="A434" s="57" t="s">
        <v>4567</v>
      </c>
      <c r="B434" s="359" t="s">
        <v>10192</v>
      </c>
      <c r="C434" s="10" t="s">
        <v>3185</v>
      </c>
      <c r="D434" s="57" t="s">
        <v>3187</v>
      </c>
      <c r="E434" s="257">
        <v>41740</v>
      </c>
    </row>
    <row r="435" spans="1:5" x14ac:dyDescent="0.25">
      <c r="A435" s="57" t="s">
        <v>7365</v>
      </c>
      <c r="B435" s="359" t="s">
        <v>10862</v>
      </c>
      <c r="C435" s="10" t="s">
        <v>166</v>
      </c>
      <c r="D435" s="57" t="s">
        <v>5573</v>
      </c>
      <c r="E435" s="257">
        <v>41740</v>
      </c>
    </row>
    <row r="436" spans="1:5" x14ac:dyDescent="0.25">
      <c r="A436" s="57" t="s">
        <v>6814</v>
      </c>
      <c r="B436" s="359" t="s">
        <v>10696</v>
      </c>
      <c r="C436" s="10" t="s">
        <v>169</v>
      </c>
      <c r="D436" s="57" t="s">
        <v>5303</v>
      </c>
      <c r="E436" s="257">
        <v>41740</v>
      </c>
    </row>
    <row r="437" spans="1:5" x14ac:dyDescent="0.25">
      <c r="A437" s="57" t="s">
        <v>2362</v>
      </c>
      <c r="B437" s="359" t="s">
        <v>9859</v>
      </c>
      <c r="C437" s="10" t="s">
        <v>116</v>
      </c>
      <c r="D437" s="57" t="s">
        <v>15127</v>
      </c>
      <c r="E437" s="257">
        <v>41740</v>
      </c>
    </row>
    <row r="438" spans="1:5" x14ac:dyDescent="0.25">
      <c r="A438" s="57" t="s">
        <v>7469</v>
      </c>
      <c r="B438" s="359" t="s">
        <v>9616</v>
      </c>
      <c r="C438" s="10" t="s">
        <v>1710</v>
      </c>
      <c r="D438" s="57" t="s">
        <v>1234</v>
      </c>
      <c r="E438" s="257">
        <v>41740</v>
      </c>
    </row>
    <row r="439" spans="1:5" x14ac:dyDescent="0.25">
      <c r="A439" s="57" t="s">
        <v>9247</v>
      </c>
      <c r="B439" s="359" t="s">
        <v>10897</v>
      </c>
      <c r="C439" s="10" t="s">
        <v>2300</v>
      </c>
      <c r="D439" s="57" t="s">
        <v>8511</v>
      </c>
      <c r="E439" s="257">
        <v>41746</v>
      </c>
    </row>
    <row r="440" spans="1:5" x14ac:dyDescent="0.25">
      <c r="A440" s="57" t="s">
        <v>19622</v>
      </c>
      <c r="B440" s="359" t="s">
        <v>18684</v>
      </c>
      <c r="C440" s="10" t="s">
        <v>13693</v>
      </c>
      <c r="D440" s="57" t="s">
        <v>18682</v>
      </c>
      <c r="E440" s="257">
        <v>41746</v>
      </c>
    </row>
    <row r="441" spans="1:5" x14ac:dyDescent="0.25">
      <c r="A441" s="57" t="s">
        <v>19748</v>
      </c>
      <c r="B441" s="359" t="s">
        <v>18355</v>
      </c>
      <c r="C441" s="10" t="s">
        <v>13782</v>
      </c>
      <c r="D441" s="57" t="s">
        <v>18354</v>
      </c>
      <c r="E441" s="257">
        <v>41746</v>
      </c>
    </row>
    <row r="442" spans="1:5" x14ac:dyDescent="0.25">
      <c r="A442" s="57" t="s">
        <v>19566</v>
      </c>
      <c r="B442" s="359" t="s">
        <v>18261</v>
      </c>
      <c r="C442" s="10" t="s">
        <v>13835</v>
      </c>
      <c r="D442" s="57" t="s">
        <v>18258</v>
      </c>
      <c r="E442" s="257">
        <v>41746</v>
      </c>
    </row>
    <row r="443" spans="1:5" x14ac:dyDescent="0.25">
      <c r="A443" s="57" t="s">
        <v>15693</v>
      </c>
      <c r="B443" s="359" t="s">
        <v>13267</v>
      </c>
      <c r="C443" s="10" t="s">
        <v>3104</v>
      </c>
      <c r="D443" s="57" t="s">
        <v>13266</v>
      </c>
      <c r="E443" s="257">
        <v>41746</v>
      </c>
    </row>
    <row r="444" spans="1:5" x14ac:dyDescent="0.25">
      <c r="A444" s="57" t="s">
        <v>15679</v>
      </c>
      <c r="B444" s="359" t="s">
        <v>13259</v>
      </c>
      <c r="C444" s="10" t="s">
        <v>3104</v>
      </c>
      <c r="D444" s="57" t="s">
        <v>13257</v>
      </c>
      <c r="E444" s="257">
        <v>41746</v>
      </c>
    </row>
    <row r="445" spans="1:5" x14ac:dyDescent="0.25">
      <c r="A445" s="57" t="s">
        <v>18407</v>
      </c>
      <c r="B445" s="359" t="s">
        <v>16067</v>
      </c>
      <c r="C445" s="10" t="s">
        <v>13637</v>
      </c>
      <c r="D445" s="57" t="s">
        <v>16065</v>
      </c>
      <c r="E445" s="257">
        <v>41746</v>
      </c>
    </row>
    <row r="446" spans="1:5" x14ac:dyDescent="0.25">
      <c r="A446" s="57" t="s">
        <v>6272</v>
      </c>
      <c r="B446" s="359" t="s">
        <v>10887</v>
      </c>
      <c r="C446" s="10" t="s">
        <v>1708</v>
      </c>
      <c r="D446" s="57" t="s">
        <v>5839</v>
      </c>
      <c r="E446" s="257">
        <v>41746</v>
      </c>
    </row>
    <row r="447" spans="1:5" x14ac:dyDescent="0.25">
      <c r="A447" s="57" t="s">
        <v>20069</v>
      </c>
      <c r="B447" s="359" t="s">
        <v>18688</v>
      </c>
      <c r="C447" s="10" t="s">
        <v>2359</v>
      </c>
      <c r="D447" s="57" t="s">
        <v>18686</v>
      </c>
      <c r="E447" s="257">
        <v>41746</v>
      </c>
    </row>
    <row r="448" spans="1:5" x14ac:dyDescent="0.25">
      <c r="A448" s="57" t="s">
        <v>5157</v>
      </c>
      <c r="B448" s="359" t="s">
        <v>10648</v>
      </c>
      <c r="C448" s="10" t="s">
        <v>4944</v>
      </c>
      <c r="D448" s="57" t="s">
        <v>5002</v>
      </c>
      <c r="E448" s="257">
        <v>41746</v>
      </c>
    </row>
    <row r="449" spans="1:5" x14ac:dyDescent="0.25">
      <c r="A449" s="57" t="s">
        <v>5220</v>
      </c>
      <c r="B449" s="359" t="s">
        <v>10474</v>
      </c>
      <c r="C449" s="10" t="s">
        <v>3926</v>
      </c>
      <c r="D449" s="57" t="s">
        <v>3969</v>
      </c>
      <c r="E449" s="257">
        <v>41746</v>
      </c>
    </row>
    <row r="450" spans="1:5" x14ac:dyDescent="0.25">
      <c r="A450" s="57" t="s">
        <v>19369</v>
      </c>
      <c r="B450" s="359" t="s">
        <v>13261</v>
      </c>
      <c r="C450" s="10" t="s">
        <v>3104</v>
      </c>
      <c r="D450" s="57" t="s">
        <v>18404</v>
      </c>
      <c r="E450" s="257">
        <v>41746</v>
      </c>
    </row>
    <row r="451" spans="1:5" x14ac:dyDescent="0.25">
      <c r="A451" s="57" t="s">
        <v>5965</v>
      </c>
      <c r="B451" s="359" t="s">
        <v>10546</v>
      </c>
      <c r="C451" s="10" t="s">
        <v>2091</v>
      </c>
      <c r="D451" s="57" t="s">
        <v>8932</v>
      </c>
      <c r="E451" s="257">
        <v>41746</v>
      </c>
    </row>
    <row r="452" spans="1:5" x14ac:dyDescent="0.25">
      <c r="A452" s="57" t="s">
        <v>15794</v>
      </c>
      <c r="B452" s="359" t="s">
        <v>11671</v>
      </c>
      <c r="C452" s="10" t="s">
        <v>8623</v>
      </c>
      <c r="D452" s="57" t="s">
        <v>15650</v>
      </c>
      <c r="E452" s="257">
        <v>41746</v>
      </c>
    </row>
    <row r="453" spans="1:5" x14ac:dyDescent="0.25">
      <c r="A453" s="57" t="s">
        <v>1249</v>
      </c>
      <c r="B453" s="359" t="s">
        <v>9600</v>
      </c>
      <c r="C453" s="10" t="s">
        <v>1673</v>
      </c>
      <c r="D453" s="57" t="s">
        <v>1216</v>
      </c>
      <c r="E453" s="257">
        <v>41746</v>
      </c>
    </row>
    <row r="454" spans="1:5" x14ac:dyDescent="0.25">
      <c r="A454" s="57" t="s">
        <v>5129</v>
      </c>
      <c r="B454" s="359" t="s">
        <v>10171</v>
      </c>
      <c r="C454" s="10" t="s">
        <v>3104</v>
      </c>
      <c r="D454" s="57" t="s">
        <v>4868</v>
      </c>
      <c r="E454" s="257">
        <v>41754</v>
      </c>
    </row>
    <row r="455" spans="1:5" x14ac:dyDescent="0.25">
      <c r="A455" s="57" t="s">
        <v>17587</v>
      </c>
      <c r="B455" s="359" t="s">
        <v>17325</v>
      </c>
      <c r="C455" s="10" t="s">
        <v>167</v>
      </c>
      <c r="D455" s="57" t="s">
        <v>17322</v>
      </c>
      <c r="E455" s="257">
        <v>41755</v>
      </c>
    </row>
    <row r="456" spans="1:5" x14ac:dyDescent="0.25">
      <c r="A456" s="57" t="s">
        <v>8521</v>
      </c>
      <c r="B456" s="359" t="s">
        <v>11256</v>
      </c>
      <c r="C456" s="10" t="s">
        <v>1921</v>
      </c>
      <c r="D456" s="57" t="s">
        <v>6934</v>
      </c>
      <c r="E456" s="257">
        <v>41756</v>
      </c>
    </row>
    <row r="457" spans="1:5" x14ac:dyDescent="0.25">
      <c r="A457" s="57" t="s">
        <v>13434</v>
      </c>
      <c r="B457" s="359" t="s">
        <v>11608</v>
      </c>
      <c r="C457" s="10" t="s">
        <v>8081</v>
      </c>
      <c r="D457" s="57" t="s">
        <v>8543</v>
      </c>
      <c r="E457" s="257">
        <v>41757</v>
      </c>
    </row>
    <row r="458" spans="1:5" x14ac:dyDescent="0.25">
      <c r="A458" s="57" t="s">
        <v>22934</v>
      </c>
      <c r="B458" s="359" t="s">
        <v>17830</v>
      </c>
      <c r="C458" s="10" t="s">
        <v>13701</v>
      </c>
      <c r="D458" s="57" t="s">
        <v>22921</v>
      </c>
      <c r="E458" s="257">
        <v>41758</v>
      </c>
    </row>
    <row r="459" spans="1:5" x14ac:dyDescent="0.25">
      <c r="A459" s="57" t="s">
        <v>20158</v>
      </c>
      <c r="B459" s="359" t="s">
        <v>17829</v>
      </c>
      <c r="C459" s="10" t="s">
        <v>13701</v>
      </c>
      <c r="D459" s="57" t="s">
        <v>18126</v>
      </c>
      <c r="E459" s="257">
        <v>41759</v>
      </c>
    </row>
    <row r="460" spans="1:5" x14ac:dyDescent="0.25">
      <c r="A460" s="57" t="s">
        <v>6266</v>
      </c>
      <c r="B460" s="359" t="s">
        <v>10878</v>
      </c>
      <c r="C460" s="10" t="s">
        <v>1708</v>
      </c>
      <c r="D460" s="57" t="s">
        <v>5830</v>
      </c>
      <c r="E460" s="257">
        <v>41760</v>
      </c>
    </row>
    <row r="461" spans="1:5" x14ac:dyDescent="0.25">
      <c r="A461" s="57" t="s">
        <v>5667</v>
      </c>
      <c r="B461" s="359" t="s">
        <v>10464</v>
      </c>
      <c r="C461" s="10" t="s">
        <v>3926</v>
      </c>
      <c r="D461" s="57" t="s">
        <v>3952</v>
      </c>
      <c r="E461" s="257">
        <v>41761</v>
      </c>
    </row>
    <row r="462" spans="1:5" x14ac:dyDescent="0.25">
      <c r="A462" s="57" t="s">
        <v>13109</v>
      </c>
      <c r="B462" s="359" t="s">
        <v>11445</v>
      </c>
      <c r="C462" s="10" t="s">
        <v>1601</v>
      </c>
      <c r="D462" s="57" t="s">
        <v>7570</v>
      </c>
      <c r="E462" s="257">
        <v>41762</v>
      </c>
    </row>
    <row r="463" spans="1:5" x14ac:dyDescent="0.25">
      <c r="A463" s="57" t="s">
        <v>9166</v>
      </c>
      <c r="B463" s="359" t="s">
        <v>10146</v>
      </c>
      <c r="C463" s="10" t="s">
        <v>2988</v>
      </c>
      <c r="D463" s="57" t="s">
        <v>2990</v>
      </c>
      <c r="E463" s="257">
        <v>41763</v>
      </c>
    </row>
    <row r="464" spans="1:5" x14ac:dyDescent="0.25">
      <c r="A464" s="57" t="s">
        <v>6508</v>
      </c>
      <c r="B464" s="359" t="s">
        <v>10956</v>
      </c>
      <c r="C464" s="10" t="s">
        <v>1708</v>
      </c>
      <c r="D464" s="57" t="s">
        <v>6020</v>
      </c>
      <c r="E464" s="257">
        <v>41764</v>
      </c>
    </row>
    <row r="465" spans="1:5" x14ac:dyDescent="0.25">
      <c r="A465" s="57" t="s">
        <v>20011</v>
      </c>
      <c r="B465" s="359" t="s">
        <v>17340</v>
      </c>
      <c r="C465" s="10" t="s">
        <v>167</v>
      </c>
      <c r="D465" s="57" t="s">
        <v>17338</v>
      </c>
      <c r="E465" s="257">
        <v>41761</v>
      </c>
    </row>
    <row r="466" spans="1:5" x14ac:dyDescent="0.25">
      <c r="A466" s="57" t="s">
        <v>15613</v>
      </c>
      <c r="B466" s="359" t="s">
        <v>13370</v>
      </c>
      <c r="C466" s="10" t="s">
        <v>12134</v>
      </c>
      <c r="D466" s="57" t="s">
        <v>14630</v>
      </c>
      <c r="E466" s="257">
        <v>41761</v>
      </c>
    </row>
    <row r="467" spans="1:5" x14ac:dyDescent="0.25">
      <c r="A467" s="57" t="s">
        <v>15974</v>
      </c>
      <c r="B467" s="359" t="s">
        <v>12229</v>
      </c>
      <c r="C467" s="10" t="s">
        <v>12225</v>
      </c>
      <c r="D467" s="57" t="s">
        <v>15186</v>
      </c>
      <c r="E467" s="257">
        <v>41761</v>
      </c>
    </row>
    <row r="468" spans="1:5" x14ac:dyDescent="0.25">
      <c r="A468" s="57" t="s">
        <v>19297</v>
      </c>
      <c r="B468" s="359" t="s">
        <v>17284</v>
      </c>
      <c r="C468" s="10" t="s">
        <v>167</v>
      </c>
      <c r="D468" s="57" t="s">
        <v>17282</v>
      </c>
      <c r="E468" s="257">
        <v>41761</v>
      </c>
    </row>
    <row r="469" spans="1:5" x14ac:dyDescent="0.25">
      <c r="A469" s="57" t="s">
        <v>5156</v>
      </c>
      <c r="B469" s="359" t="s">
        <v>10646</v>
      </c>
      <c r="C469" s="10" t="s">
        <v>4944</v>
      </c>
      <c r="D469" s="57" t="s">
        <v>5000</v>
      </c>
      <c r="E469" s="257">
        <v>41761</v>
      </c>
    </row>
    <row r="470" spans="1:5" x14ac:dyDescent="0.25">
      <c r="A470" s="57" t="s">
        <v>15947</v>
      </c>
      <c r="B470" s="359" t="s">
        <v>12856</v>
      </c>
      <c r="C470" s="10" t="s">
        <v>12836</v>
      </c>
      <c r="D470" s="57" t="s">
        <v>12854</v>
      </c>
      <c r="E470" s="257">
        <v>41761</v>
      </c>
    </row>
    <row r="471" spans="1:5" x14ac:dyDescent="0.25">
      <c r="A471" s="57" t="s">
        <v>19906</v>
      </c>
      <c r="B471" s="359" t="s">
        <v>18353</v>
      </c>
      <c r="C471" s="10" t="s">
        <v>13782</v>
      </c>
      <c r="D471" s="57" t="s">
        <v>18351</v>
      </c>
      <c r="E471" s="257">
        <v>41761</v>
      </c>
    </row>
    <row r="472" spans="1:5" x14ac:dyDescent="0.25">
      <c r="A472" s="57" t="s">
        <v>1260</v>
      </c>
      <c r="B472" s="359" t="s">
        <v>9754</v>
      </c>
      <c r="C472" s="10" t="s">
        <v>1906</v>
      </c>
      <c r="D472" s="57" t="s">
        <v>1261</v>
      </c>
      <c r="E472" s="257">
        <v>41761</v>
      </c>
    </row>
    <row r="473" spans="1:5" x14ac:dyDescent="0.25">
      <c r="A473" s="57" t="s">
        <v>5267</v>
      </c>
      <c r="B473" s="359" t="s">
        <v>9642</v>
      </c>
      <c r="C473" s="10" t="s">
        <v>918</v>
      </c>
      <c r="D473" s="57" t="s">
        <v>4691</v>
      </c>
      <c r="E473" s="257">
        <v>41761</v>
      </c>
    </row>
    <row r="474" spans="1:5" x14ac:dyDescent="0.25">
      <c r="A474" s="57" t="s">
        <v>9224</v>
      </c>
      <c r="B474" s="359" t="s">
        <v>10200</v>
      </c>
      <c r="C474" s="10" t="s">
        <v>3185</v>
      </c>
      <c r="D474" s="57" t="s">
        <v>3195</v>
      </c>
      <c r="E474" s="257">
        <v>41767</v>
      </c>
    </row>
    <row r="475" spans="1:5" x14ac:dyDescent="0.25">
      <c r="A475" s="57" t="s">
        <v>17602</v>
      </c>
      <c r="B475" s="359" t="s">
        <v>13406</v>
      </c>
      <c r="C475" s="10" t="s">
        <v>13401</v>
      </c>
      <c r="D475" s="57" t="s">
        <v>13403</v>
      </c>
      <c r="E475" s="257">
        <v>41767</v>
      </c>
    </row>
    <row r="476" spans="1:5" x14ac:dyDescent="0.25">
      <c r="A476" s="57" t="s">
        <v>11330</v>
      </c>
      <c r="B476" s="359" t="s">
        <v>11333</v>
      </c>
      <c r="C476" s="10" t="s">
        <v>7216</v>
      </c>
      <c r="D476" s="57" t="s">
        <v>7224</v>
      </c>
      <c r="E476" s="257">
        <v>41767</v>
      </c>
    </row>
    <row r="477" spans="1:5" x14ac:dyDescent="0.25">
      <c r="A477" s="57" t="s">
        <v>5202</v>
      </c>
      <c r="B477" s="359" t="s">
        <v>9806</v>
      </c>
      <c r="C477" s="10" t="s">
        <v>2129</v>
      </c>
      <c r="D477" s="57" t="s">
        <v>3874</v>
      </c>
      <c r="E477" s="257">
        <v>41767</v>
      </c>
    </row>
    <row r="478" spans="1:5" x14ac:dyDescent="0.25">
      <c r="A478" s="57" t="s">
        <v>7361</v>
      </c>
      <c r="B478" s="359" t="s">
        <v>10808</v>
      </c>
      <c r="C478" s="10" t="s">
        <v>5390</v>
      </c>
      <c r="D478" s="57" t="s">
        <v>5448</v>
      </c>
      <c r="E478" s="257">
        <v>41767</v>
      </c>
    </row>
    <row r="479" spans="1:5" x14ac:dyDescent="0.25">
      <c r="A479" s="57" t="s">
        <v>12051</v>
      </c>
      <c r="B479" s="359" t="s">
        <v>12053</v>
      </c>
      <c r="C479" s="10" t="s">
        <v>6983</v>
      </c>
      <c r="D479" s="57" t="s">
        <v>7013</v>
      </c>
      <c r="E479" s="257">
        <v>41767</v>
      </c>
    </row>
    <row r="480" spans="1:5" x14ac:dyDescent="0.25">
      <c r="A480" s="57" t="s">
        <v>5796</v>
      </c>
      <c r="B480" s="359" t="s">
        <v>10544</v>
      </c>
      <c r="C480" s="10" t="s">
        <v>2091</v>
      </c>
      <c r="D480" s="57" t="s">
        <v>20343</v>
      </c>
      <c r="E480" s="257">
        <v>41774</v>
      </c>
    </row>
    <row r="481" spans="1:5" x14ac:dyDescent="0.25">
      <c r="A481" s="57" t="s">
        <v>8097</v>
      </c>
      <c r="B481" s="359" t="s">
        <v>10969</v>
      </c>
      <c r="C481" s="10" t="s">
        <v>4729</v>
      </c>
      <c r="D481" s="57" t="s">
        <v>6037</v>
      </c>
      <c r="E481" s="257">
        <v>41774</v>
      </c>
    </row>
    <row r="482" spans="1:5" x14ac:dyDescent="0.25">
      <c r="A482" s="57" t="s">
        <v>19563</v>
      </c>
      <c r="B482" s="359" t="s">
        <v>17926</v>
      </c>
      <c r="C482" s="10" t="s">
        <v>13835</v>
      </c>
      <c r="D482" s="57" t="s">
        <v>18254</v>
      </c>
      <c r="E482" s="257">
        <v>41774</v>
      </c>
    </row>
    <row r="483" spans="1:5" x14ac:dyDescent="0.25">
      <c r="A483" s="57" t="s">
        <v>12790</v>
      </c>
      <c r="B483" s="359" t="s">
        <v>11772</v>
      </c>
      <c r="C483" s="10" t="s">
        <v>9345</v>
      </c>
      <c r="D483" s="57" t="s">
        <v>9357</v>
      </c>
      <c r="E483" s="257">
        <v>41774</v>
      </c>
    </row>
    <row r="484" spans="1:5" x14ac:dyDescent="0.25">
      <c r="A484" s="57" t="s">
        <v>4077</v>
      </c>
      <c r="B484" s="359" t="s">
        <v>10194</v>
      </c>
      <c r="C484" s="10" t="s">
        <v>3185</v>
      </c>
      <c r="D484" s="57" t="s">
        <v>3189</v>
      </c>
      <c r="E484" s="257">
        <v>41782</v>
      </c>
    </row>
    <row r="485" spans="1:5" x14ac:dyDescent="0.25">
      <c r="A485" s="57" t="s">
        <v>5044</v>
      </c>
      <c r="B485" s="359" t="s">
        <v>9574</v>
      </c>
      <c r="C485" s="10" t="s">
        <v>1614</v>
      </c>
      <c r="D485" s="57" t="s">
        <v>1616</v>
      </c>
      <c r="E485" s="257">
        <v>41782</v>
      </c>
    </row>
    <row r="486" spans="1:5" x14ac:dyDescent="0.25">
      <c r="A486" s="57" t="s">
        <v>15899</v>
      </c>
      <c r="B486" s="359" t="s">
        <v>11763</v>
      </c>
      <c r="C486" s="10" t="s">
        <v>6854</v>
      </c>
      <c r="D486" s="57" t="s">
        <v>15267</v>
      </c>
      <c r="E486" s="257">
        <v>41782</v>
      </c>
    </row>
    <row r="487" spans="1:5" x14ac:dyDescent="0.25">
      <c r="A487" s="57" t="s">
        <v>13423</v>
      </c>
      <c r="B487" s="359" t="s">
        <v>11396</v>
      </c>
      <c r="C487" s="10" t="s">
        <v>1601</v>
      </c>
      <c r="D487" s="57" t="s">
        <v>7395</v>
      </c>
      <c r="E487" s="257">
        <v>41782</v>
      </c>
    </row>
    <row r="488" spans="1:5" x14ac:dyDescent="0.25">
      <c r="A488" s="57" t="s">
        <v>15917</v>
      </c>
      <c r="B488" s="359" t="s">
        <v>12401</v>
      </c>
      <c r="C488" s="10" t="s">
        <v>1638</v>
      </c>
      <c r="D488" s="57" t="s">
        <v>12399</v>
      </c>
      <c r="E488" s="257">
        <v>41782</v>
      </c>
    </row>
    <row r="489" spans="1:5" x14ac:dyDescent="0.25">
      <c r="A489" s="57" t="s">
        <v>9190</v>
      </c>
      <c r="B489" s="359" t="s">
        <v>11719</v>
      </c>
      <c r="C489" s="10" t="s">
        <v>7953</v>
      </c>
      <c r="D489" s="57" t="s">
        <v>9191</v>
      </c>
      <c r="E489" s="257">
        <v>41789</v>
      </c>
    </row>
    <row r="490" spans="1:5" x14ac:dyDescent="0.25">
      <c r="A490" s="57" t="s">
        <v>7196</v>
      </c>
      <c r="B490" s="359" t="s">
        <v>11220</v>
      </c>
      <c r="C490" s="10" t="s">
        <v>6838</v>
      </c>
      <c r="D490" s="57" t="s">
        <v>6852</v>
      </c>
      <c r="E490" s="257">
        <v>41789</v>
      </c>
    </row>
    <row r="491" spans="1:5" x14ac:dyDescent="0.25">
      <c r="A491" s="57" t="s">
        <v>396</v>
      </c>
      <c r="B491" s="359" t="s">
        <v>9504</v>
      </c>
      <c r="C491" s="10" t="s">
        <v>184</v>
      </c>
      <c r="D491" s="57" t="s">
        <v>1434</v>
      </c>
      <c r="E491" s="257">
        <v>41789</v>
      </c>
    </row>
    <row r="492" spans="1:5" x14ac:dyDescent="0.25">
      <c r="A492" s="57" t="s">
        <v>22986</v>
      </c>
      <c r="B492" s="359" t="s">
        <v>11545</v>
      </c>
      <c r="C492" s="10" t="s">
        <v>7834</v>
      </c>
      <c r="D492" s="57" t="s">
        <v>22987</v>
      </c>
      <c r="E492" s="257">
        <v>41789</v>
      </c>
    </row>
    <row r="493" spans="1:5" x14ac:dyDescent="0.25">
      <c r="A493" s="57" t="s">
        <v>4905</v>
      </c>
      <c r="B493" s="359" t="s">
        <v>10230</v>
      </c>
      <c r="C493" s="10" t="s">
        <v>3185</v>
      </c>
      <c r="D493" s="57" t="s">
        <v>3224</v>
      </c>
      <c r="E493" s="257">
        <v>41789</v>
      </c>
    </row>
    <row r="494" spans="1:5" x14ac:dyDescent="0.25">
      <c r="A494" s="57" t="s">
        <v>19816</v>
      </c>
      <c r="B494" s="359" t="s">
        <v>10681</v>
      </c>
      <c r="C494" s="10" t="s">
        <v>2561</v>
      </c>
      <c r="D494" s="57" t="s">
        <v>5257</v>
      </c>
      <c r="E494" s="257">
        <v>41796</v>
      </c>
    </row>
    <row r="495" spans="1:5" x14ac:dyDescent="0.25">
      <c r="A495" s="57" t="s">
        <v>17755</v>
      </c>
      <c r="B495" s="359" t="s">
        <v>17144</v>
      </c>
      <c r="C495" s="10" t="s">
        <v>13730</v>
      </c>
      <c r="D495" s="57" t="s">
        <v>17141</v>
      </c>
      <c r="E495" s="257">
        <v>41796</v>
      </c>
    </row>
    <row r="496" spans="1:5" x14ac:dyDescent="0.25">
      <c r="A496" s="57" t="s">
        <v>19909</v>
      </c>
      <c r="B496" s="359" t="s">
        <v>18359</v>
      </c>
      <c r="C496" s="10" t="s">
        <v>13782</v>
      </c>
      <c r="D496" s="57" t="s">
        <v>18357</v>
      </c>
      <c r="E496" s="257">
        <v>41796</v>
      </c>
    </row>
    <row r="497" spans="1:5" x14ac:dyDescent="0.25">
      <c r="A497" s="57" t="s">
        <v>17931</v>
      </c>
      <c r="B497" s="359" t="s">
        <v>17347</v>
      </c>
      <c r="C497" s="10" t="s">
        <v>167</v>
      </c>
      <c r="D497" s="57" t="s">
        <v>17345</v>
      </c>
      <c r="E497" s="257">
        <v>41803</v>
      </c>
    </row>
    <row r="498" spans="1:5" x14ac:dyDescent="0.25">
      <c r="A498" s="57" t="s">
        <v>15590</v>
      </c>
      <c r="B498" s="359" t="s">
        <v>12138</v>
      </c>
      <c r="C498" s="10" t="s">
        <v>12134</v>
      </c>
      <c r="D498" s="57" t="s">
        <v>14502</v>
      </c>
      <c r="E498" s="257">
        <v>41803</v>
      </c>
    </row>
    <row r="499" spans="1:5" x14ac:dyDescent="0.25">
      <c r="A499" s="57" t="s">
        <v>403</v>
      </c>
      <c r="B499" s="359" t="s">
        <v>9512</v>
      </c>
      <c r="C499" s="10" t="s">
        <v>192</v>
      </c>
      <c r="D499" s="57" t="s">
        <v>68</v>
      </c>
      <c r="E499" s="257">
        <v>41803</v>
      </c>
    </row>
    <row r="500" spans="1:5" x14ac:dyDescent="0.25">
      <c r="A500" s="57" t="s">
        <v>15596</v>
      </c>
      <c r="B500" s="359" t="s">
        <v>12147</v>
      </c>
      <c r="C500" s="10" t="s">
        <v>12134</v>
      </c>
      <c r="D500" s="57" t="s">
        <v>14505</v>
      </c>
      <c r="E500" s="257">
        <v>41803</v>
      </c>
    </row>
    <row r="501" spans="1:5" x14ac:dyDescent="0.25">
      <c r="A501" s="57" t="s">
        <v>2004</v>
      </c>
      <c r="B501" s="359" t="s">
        <v>9677</v>
      </c>
      <c r="C501" s="10" t="s">
        <v>1803</v>
      </c>
      <c r="D501" s="57" t="s">
        <v>20401</v>
      </c>
      <c r="E501" s="257">
        <v>41817</v>
      </c>
    </row>
    <row r="502" spans="1:5" x14ac:dyDescent="0.25">
      <c r="A502" s="57" t="s">
        <v>15856</v>
      </c>
      <c r="B502" s="359" t="s">
        <v>12849</v>
      </c>
      <c r="C502" s="10" t="s">
        <v>12836</v>
      </c>
      <c r="D502" s="57" t="s">
        <v>12847</v>
      </c>
      <c r="E502" s="257">
        <v>41817</v>
      </c>
    </row>
    <row r="503" spans="1:5" x14ac:dyDescent="0.25">
      <c r="A503" s="57" t="s">
        <v>15551</v>
      </c>
      <c r="B503" s="359" t="s">
        <v>13376</v>
      </c>
      <c r="C503" s="10" t="s">
        <v>12134</v>
      </c>
      <c r="D503" s="57" t="s">
        <v>14519</v>
      </c>
      <c r="E503" s="257">
        <v>41817</v>
      </c>
    </row>
    <row r="504" spans="1:5" x14ac:dyDescent="0.25">
      <c r="A504" s="57" t="s">
        <v>16004</v>
      </c>
      <c r="B504" s="359" t="s">
        <v>11534</v>
      </c>
      <c r="C504" s="10" t="s">
        <v>7462</v>
      </c>
      <c r="D504" s="57" t="s">
        <v>8421</v>
      </c>
      <c r="E504" s="257">
        <v>41817</v>
      </c>
    </row>
    <row r="505" spans="1:5" x14ac:dyDescent="0.25">
      <c r="A505" s="57" t="s">
        <v>15610</v>
      </c>
      <c r="B505" s="359" t="s">
        <v>13367</v>
      </c>
      <c r="C505" s="10" t="s">
        <v>12134</v>
      </c>
      <c r="D505" s="57" t="s">
        <v>14628</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20134</v>
      </c>
      <c r="B1" s="470"/>
      <c r="C1" s="470"/>
      <c r="D1" s="470"/>
      <c r="E1" s="470"/>
      <c r="G1" s="470" t="s">
        <v>4129</v>
      </c>
      <c r="H1" s="470"/>
      <c r="I1" s="470"/>
      <c r="J1" s="470"/>
      <c r="K1" s="470"/>
      <c r="M1" s="470" t="s">
        <v>4128</v>
      </c>
      <c r="N1" s="470"/>
      <c r="O1" s="470"/>
      <c r="P1" s="470"/>
      <c r="Q1" s="470"/>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2014-06-27T20:41:00Z</dcterms:modified>
</cp:coreProperties>
</file>